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ulletin\2023 04 April\"/>
    </mc:Choice>
  </mc:AlternateContent>
  <bookViews>
    <workbookView xWindow="0" yWindow="0" windowWidth="20490" windowHeight="7620" tabRatio="807" firstSheet="1" activeTab="5"/>
  </bookViews>
  <sheets>
    <sheet name="Data Summary" sheetId="26" r:id="rId1"/>
    <sheet name="1" sheetId="104" r:id="rId2"/>
    <sheet name="2" sheetId="105" r:id="rId3"/>
    <sheet name="3" sheetId="106" r:id="rId4"/>
    <sheet name="4" sheetId="107" r:id="rId5"/>
    <sheet name="5" sheetId="108" r:id="rId6"/>
    <sheet name="6" sheetId="109" r:id="rId7"/>
    <sheet name="7" sheetId="110" r:id="rId8"/>
    <sheet name="8" sheetId="111" r:id="rId9"/>
    <sheet name="9" sheetId="112" r:id="rId10"/>
    <sheet name="10" sheetId="113" r:id="rId11"/>
    <sheet name="11" sheetId="114" r:id="rId12"/>
    <sheet name="12" sheetId="39" r:id="rId13"/>
    <sheet name="13" sheetId="40" r:id="rId14"/>
    <sheet name="14" sheetId="41" r:id="rId15"/>
    <sheet name="15" sheetId="42" r:id="rId16"/>
    <sheet name="16" sheetId="43" r:id="rId17"/>
    <sheet name="17" sheetId="44" r:id="rId18"/>
    <sheet name="18" sheetId="45" r:id="rId19"/>
    <sheet name="19" sheetId="46" r:id="rId20"/>
    <sheet name="20" sheetId="47" r:id="rId21"/>
    <sheet name="21" sheetId="48" r:id="rId22"/>
    <sheet name="22" sheetId="49" r:id="rId23"/>
    <sheet name="23" sheetId="50" r:id="rId24"/>
    <sheet name="24" sheetId="51" r:id="rId25"/>
    <sheet name="25" sheetId="52" r:id="rId26"/>
    <sheet name="26" sheetId="53" r:id="rId27"/>
    <sheet name="27" sheetId="54" r:id="rId28"/>
    <sheet name="28" sheetId="55" r:id="rId29"/>
    <sheet name="29" sheetId="56" r:id="rId30"/>
    <sheet name="30" sheetId="57" r:id="rId31"/>
    <sheet name="31" sheetId="58" r:id="rId32"/>
    <sheet name="32" sheetId="59" r:id="rId33"/>
    <sheet name="33" sheetId="60" r:id="rId34"/>
    <sheet name="34" sheetId="61" r:id="rId35"/>
    <sheet name="35" sheetId="62" r:id="rId36"/>
    <sheet name="36" sheetId="63" r:id="rId37"/>
    <sheet name="37" sheetId="64" r:id="rId38"/>
    <sheet name="38" sheetId="65" r:id="rId39"/>
    <sheet name="39" sheetId="66" r:id="rId40"/>
    <sheet name="40" sheetId="67" r:id="rId41"/>
    <sheet name="41" sheetId="68" r:id="rId42"/>
    <sheet name="42" sheetId="69" r:id="rId43"/>
    <sheet name="43" sheetId="70" r:id="rId44"/>
    <sheet name="44" sheetId="71" r:id="rId45"/>
    <sheet name="45" sheetId="72" r:id="rId46"/>
    <sheet name="46" sheetId="73" r:id="rId47"/>
    <sheet name="47" sheetId="74" r:id="rId48"/>
    <sheet name="48" sheetId="75" r:id="rId49"/>
    <sheet name="49" sheetId="76" r:id="rId50"/>
    <sheet name="50" sheetId="77" r:id="rId51"/>
    <sheet name="51" sheetId="78" r:id="rId52"/>
    <sheet name="52" sheetId="79" r:id="rId53"/>
    <sheet name="53" sheetId="115" r:id="rId54"/>
    <sheet name="54" sheetId="116" r:id="rId55"/>
    <sheet name="55" sheetId="117" r:id="rId56"/>
    <sheet name="56" sheetId="118" r:id="rId57"/>
    <sheet name="57" sheetId="119" r:id="rId58"/>
    <sheet name="58" sheetId="120" r:id="rId59"/>
    <sheet name="59" sheetId="121" r:id="rId60"/>
    <sheet name="60" sheetId="125" r:id="rId61"/>
    <sheet name="61" sheetId="80" r:id="rId62"/>
    <sheet name="62" sheetId="81" r:id="rId63"/>
    <sheet name="63" sheetId="82" r:id="rId64"/>
    <sheet name="64" sheetId="93" r:id="rId65"/>
    <sheet name="65" sheetId="94" r:id="rId66"/>
    <sheet name="66" sheetId="95" r:id="rId67"/>
    <sheet name="67" sheetId="96" r:id="rId68"/>
    <sheet name="68" sheetId="97" r:id="rId69"/>
    <sheet name="69" sheetId="98" r:id="rId70"/>
    <sheet name="70" sheetId="99" r:id="rId71"/>
    <sheet name="71" sheetId="100" r:id="rId72"/>
    <sheet name="72" sheetId="101" r:id="rId73"/>
    <sheet name="73" sheetId="102" r:id="rId74"/>
    <sheet name="74" sheetId="123" r:id="rId75"/>
  </sheets>
  <externalReferences>
    <externalReference r:id="rId76"/>
  </externalReferences>
  <definedNames>
    <definedName name="_xlnm._FilterDatabase" localSheetId="2" hidden="1">'2'!$C$45:$G$45</definedName>
    <definedName name="_xlnm._FilterDatabase" localSheetId="3" hidden="1">'3'!$B$2:$J$3</definedName>
    <definedName name="_xlnm._FilterDatabase" localSheetId="72" hidden="1">'72'!$A$1:$P$48</definedName>
    <definedName name="_xlnm.Print_Area" localSheetId="64">'64'!$A$1:$L$18</definedName>
    <definedName name="_xlnm.Print_Area" localSheetId="65">'65'!$A$1:$F$21</definedName>
    <definedName name="_xlnm.Print_Area" localSheetId="66">'66'!$A$1:$AM$40</definedName>
    <definedName name="_xlnm.Print_Area" localSheetId="67">'67'!$A$1:$T$21</definedName>
    <definedName name="_xlnm.Print_Area" localSheetId="68">'68'!$A$1:$N$40</definedName>
    <definedName name="_xlnm.Print_Area" localSheetId="69">'69'!$A$1:$L$40</definedName>
    <definedName name="_xlnm.Print_Area" localSheetId="70">'70'!$A$1:$H$66</definedName>
    <definedName name="_xlnm.Print_Area" localSheetId="71">'71'!$A$1:$O$56</definedName>
    <definedName name="_xlnm.Print_Area" localSheetId="72">'72'!$A$1:$N$48</definedName>
    <definedName name="_xlnm.Print_Area" localSheetId="73">'73'!$A$1:$O$44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9" i="125" l="1"/>
  <c r="K19" i="125"/>
  <c r="J17" i="121" l="1"/>
  <c r="I17" i="121"/>
  <c r="H17" i="121"/>
  <c r="J16" i="121"/>
  <c r="I16" i="121"/>
  <c r="H16" i="121"/>
  <c r="J14" i="121"/>
  <c r="I14" i="121"/>
  <c r="H14" i="121"/>
  <c r="J13" i="121"/>
  <c r="I13" i="121"/>
  <c r="H13" i="121"/>
  <c r="J12" i="121"/>
  <c r="I12" i="121"/>
  <c r="H12" i="121"/>
  <c r="J11" i="121"/>
  <c r="I11" i="121"/>
  <c r="H11" i="121"/>
  <c r="J10" i="121"/>
  <c r="J5" i="121" s="1"/>
  <c r="I10" i="121"/>
  <c r="I5" i="121" s="1"/>
  <c r="H10" i="121"/>
  <c r="J9" i="121"/>
  <c r="I9" i="121"/>
  <c r="H9" i="121"/>
  <c r="J8" i="121"/>
  <c r="I8" i="121"/>
  <c r="H8" i="121"/>
  <c r="J7" i="121"/>
  <c r="I7" i="121"/>
  <c r="H7" i="121"/>
  <c r="J6" i="121"/>
  <c r="I6" i="121"/>
  <c r="H6" i="121"/>
  <c r="H5" i="121"/>
  <c r="G5" i="121"/>
  <c r="F5" i="121"/>
  <c r="E5" i="121"/>
  <c r="D5" i="121"/>
  <c r="C5" i="121"/>
  <c r="B5" i="121"/>
  <c r="M25" i="119"/>
  <c r="L25" i="119"/>
  <c r="K25" i="119"/>
  <c r="J25" i="119"/>
  <c r="I25" i="119"/>
  <c r="H25" i="119"/>
  <c r="G25" i="119"/>
  <c r="F25" i="119"/>
  <c r="E25" i="119"/>
  <c r="D25" i="119"/>
  <c r="C25" i="119"/>
  <c r="B25" i="119"/>
  <c r="L17" i="119"/>
  <c r="J5" i="119"/>
  <c r="I5" i="119"/>
  <c r="H5" i="119"/>
  <c r="G5" i="119"/>
  <c r="F5" i="119"/>
  <c r="E5" i="119"/>
  <c r="D5" i="119"/>
  <c r="C5" i="119"/>
  <c r="B5" i="119"/>
  <c r="B11" i="116"/>
  <c r="C11" i="116" s="1"/>
  <c r="F4" i="115"/>
  <c r="E4" i="115"/>
  <c r="D4" i="115"/>
  <c r="C4" i="115"/>
  <c r="B4" i="115"/>
  <c r="K5" i="114" l="1"/>
  <c r="J5" i="114"/>
  <c r="I5" i="114"/>
  <c r="H5" i="114"/>
  <c r="G5" i="114"/>
  <c r="F5" i="114"/>
  <c r="E5" i="114"/>
  <c r="D5" i="114"/>
  <c r="C5" i="114"/>
  <c r="B5" i="114"/>
  <c r="K5" i="113"/>
  <c r="J5" i="113"/>
  <c r="I5" i="113"/>
  <c r="H5" i="113"/>
  <c r="G5" i="113"/>
  <c r="F5" i="113"/>
  <c r="E5" i="113"/>
  <c r="D5" i="113"/>
  <c r="C5" i="113"/>
  <c r="B5" i="113"/>
  <c r="C11" i="112"/>
  <c r="C7" i="112"/>
  <c r="B7" i="112"/>
  <c r="O5" i="112"/>
  <c r="N5" i="112"/>
  <c r="M5" i="112"/>
  <c r="L5" i="112"/>
  <c r="K5" i="112"/>
  <c r="J5" i="112"/>
  <c r="I5" i="112"/>
  <c r="H5" i="112"/>
  <c r="G5" i="112"/>
  <c r="F5" i="112"/>
  <c r="E5" i="112"/>
  <c r="D5" i="112"/>
  <c r="C5" i="112"/>
  <c r="B5" i="112"/>
  <c r="S6" i="111"/>
  <c r="R6" i="111"/>
  <c r="Q6" i="111"/>
  <c r="P6" i="111"/>
  <c r="O6" i="111"/>
  <c r="N6" i="111"/>
  <c r="M6" i="111"/>
  <c r="L6" i="111"/>
  <c r="K6" i="111"/>
  <c r="J6" i="111"/>
  <c r="I6" i="111"/>
  <c r="H6" i="111"/>
  <c r="G6" i="111"/>
  <c r="F6" i="111"/>
  <c r="E6" i="111"/>
  <c r="D6" i="111"/>
  <c r="C6" i="111"/>
  <c r="B6" i="111"/>
  <c r="I18" i="109"/>
  <c r="H18" i="109"/>
  <c r="I17" i="109"/>
  <c r="H17" i="109"/>
  <c r="H6" i="109" s="1"/>
  <c r="I16" i="109"/>
  <c r="I6" i="109" s="1"/>
  <c r="H16" i="109"/>
  <c r="I15" i="109"/>
  <c r="H15" i="109"/>
  <c r="I14" i="109"/>
  <c r="H14" i="109"/>
  <c r="G6" i="109"/>
  <c r="F6" i="109"/>
  <c r="E6" i="109"/>
  <c r="D6" i="109"/>
  <c r="C6" i="109"/>
  <c r="B6" i="109"/>
  <c r="C83" i="108"/>
  <c r="B83" i="108"/>
  <c r="C82" i="108"/>
  <c r="B82" i="108"/>
  <c r="C81" i="108"/>
  <c r="C71" i="108" s="1"/>
  <c r="B81" i="108"/>
  <c r="B71" i="108" s="1"/>
  <c r="Q71" i="108"/>
  <c r="P71" i="108"/>
  <c r="O71" i="108"/>
  <c r="N71" i="108"/>
  <c r="M71" i="108"/>
  <c r="L71" i="108"/>
  <c r="K71" i="108"/>
  <c r="J71" i="108"/>
  <c r="I71" i="108"/>
  <c r="H71" i="108"/>
  <c r="G71" i="108"/>
  <c r="F71" i="108"/>
  <c r="E71" i="108"/>
  <c r="D71" i="108"/>
  <c r="Q40" i="105"/>
  <c r="G40" i="105"/>
  <c r="Q39" i="105"/>
  <c r="G39" i="105"/>
  <c r="Q38" i="105"/>
  <c r="G38" i="105"/>
  <c r="Q37" i="105"/>
  <c r="G37" i="105"/>
  <c r="Q36" i="105"/>
  <c r="G36" i="105"/>
  <c r="Q35" i="105"/>
  <c r="G35" i="105"/>
  <c r="Q34" i="105"/>
  <c r="G34" i="105"/>
  <c r="Q33" i="105"/>
  <c r="G33" i="105"/>
  <c r="Q32" i="105"/>
  <c r="G32" i="105"/>
  <c r="Q31" i="105"/>
  <c r="G31" i="105"/>
  <c r="Q30" i="105"/>
  <c r="G30" i="105"/>
  <c r="Q29" i="105"/>
  <c r="G29" i="105"/>
  <c r="Q28" i="105"/>
  <c r="G28" i="105"/>
  <c r="Q27" i="105"/>
  <c r="G27" i="105"/>
  <c r="Q26" i="105"/>
  <c r="G26" i="105"/>
  <c r="Q25" i="105"/>
  <c r="G25" i="105"/>
  <c r="Q24" i="105"/>
  <c r="G24" i="105"/>
  <c r="Q23" i="105"/>
  <c r="G23" i="105"/>
  <c r="Q22" i="105"/>
  <c r="G22" i="105"/>
  <c r="Q21" i="105"/>
  <c r="G21" i="105"/>
  <c r="Q20" i="105"/>
  <c r="G20" i="105"/>
  <c r="Q19" i="105"/>
  <c r="G19" i="105"/>
  <c r="Q18" i="105"/>
  <c r="G18" i="105"/>
  <c r="Q17" i="105"/>
  <c r="G17" i="105"/>
  <c r="Q16" i="105"/>
  <c r="G16" i="105"/>
  <c r="Q15" i="105"/>
  <c r="G15" i="105"/>
  <c r="Q14" i="105"/>
  <c r="G14" i="105"/>
  <c r="Q13" i="105"/>
  <c r="G13" i="105"/>
  <c r="Q12" i="105"/>
  <c r="G12" i="105"/>
  <c r="Q11" i="105"/>
  <c r="G11" i="105"/>
  <c r="Q10" i="105"/>
  <c r="G10" i="105"/>
  <c r="Q9" i="105"/>
  <c r="G9" i="105"/>
  <c r="Q8" i="105"/>
  <c r="G8" i="105"/>
  <c r="Q7" i="105"/>
  <c r="G7" i="105"/>
  <c r="Q6" i="105"/>
  <c r="G6" i="105"/>
  <c r="Q5" i="105"/>
  <c r="G5" i="105"/>
  <c r="Q4" i="105"/>
  <c r="G4" i="105"/>
  <c r="C5" i="42" l="1"/>
  <c r="D5" i="42"/>
  <c r="E5" i="42"/>
  <c r="F5" i="42"/>
  <c r="G5" i="42"/>
  <c r="H5" i="42"/>
  <c r="I5" i="42"/>
  <c r="J5" i="42"/>
  <c r="K5" i="42"/>
  <c r="B5" i="42"/>
  <c r="C6" i="41"/>
  <c r="D6" i="41"/>
  <c r="E6" i="41"/>
  <c r="F6" i="41"/>
  <c r="G6" i="41"/>
  <c r="H6" i="41"/>
  <c r="I6" i="41"/>
  <c r="J6" i="41"/>
  <c r="K6" i="41"/>
  <c r="L6" i="41"/>
  <c r="M6" i="41"/>
  <c r="B6" i="41"/>
  <c r="O5" i="46" l="1"/>
  <c r="N5" i="46"/>
  <c r="Q21" i="44" l="1"/>
</calcChain>
</file>

<file path=xl/sharedStrings.xml><?xml version="1.0" encoding="utf-8"?>
<sst xmlns="http://schemas.openxmlformats.org/spreadsheetml/2006/main" count="3515" uniqueCount="1330">
  <si>
    <t>Total</t>
  </si>
  <si>
    <t>Table 2: Company-Wise Capital Raised through Public and Rights Issues (Equity)</t>
  </si>
  <si>
    <t>Sl.No</t>
  </si>
  <si>
    <t>Year / Month</t>
  </si>
  <si>
    <t>2021-22</t>
  </si>
  <si>
    <t>2022-23$</t>
  </si>
  <si>
    <t>Apr-22</t>
  </si>
  <si>
    <t>May-22</t>
  </si>
  <si>
    <t>Jun-22</t>
  </si>
  <si>
    <t>Jul-22</t>
  </si>
  <si>
    <t>Aug-22</t>
  </si>
  <si>
    <t>Sep-22</t>
  </si>
  <si>
    <t>Oct-22</t>
  </si>
  <si>
    <t>Nov-22</t>
  </si>
  <si>
    <t>Listed</t>
  </si>
  <si>
    <t>Debt</t>
  </si>
  <si>
    <t>No. of issues</t>
  </si>
  <si>
    <t>Amount 
( ₹   crore)</t>
  </si>
  <si>
    <t>Year/ Month</t>
  </si>
  <si>
    <t>Amount 
( ₹ crore)</t>
  </si>
  <si>
    <t>Table 1: SEBI Registered Market Intermediaries/Institutions</t>
  </si>
  <si>
    <t>BSE</t>
  </si>
  <si>
    <t>NSE</t>
  </si>
  <si>
    <t>MSEI</t>
  </si>
  <si>
    <t>NSDL</t>
  </si>
  <si>
    <t>CDSL</t>
  </si>
  <si>
    <t>Mutual Funds</t>
  </si>
  <si>
    <t>Notes:</t>
  </si>
  <si>
    <t>Particulars</t>
  </si>
  <si>
    <t>NA</t>
  </si>
  <si>
    <t>High</t>
  </si>
  <si>
    <t>Low</t>
  </si>
  <si>
    <t>Close</t>
  </si>
  <si>
    <t>Source: BSE</t>
  </si>
  <si>
    <t>Source: NSE</t>
  </si>
  <si>
    <t>Others</t>
  </si>
  <si>
    <t>Value (₹ crore)</t>
  </si>
  <si>
    <t>Table 53: Trends in Foreign Portfolio Investment</t>
  </si>
  <si>
    <t>Year/Month</t>
  </si>
  <si>
    <t>Table 55: Assets under the Custody of Custodians</t>
  </si>
  <si>
    <t>Banks</t>
  </si>
  <si>
    <t xml:space="preserve">           </t>
  </si>
  <si>
    <t>CURRENT STATISTICS</t>
  </si>
  <si>
    <t>Table 3: Offers closed during the month under SEBI (SAST), 2011</t>
  </si>
  <si>
    <t>Table 4: Trends in Open Offers</t>
  </si>
  <si>
    <t>Table 5A: Consolidated Resource Mobilisation through Primary Market</t>
  </si>
  <si>
    <t>Table 5 B: Capital Raised from the Primary Market through  Public and Rights Issues (Equity and Debt)</t>
  </si>
  <si>
    <t>Table 6: Resource Mobilisation by SMEs through Equity Issues</t>
  </si>
  <si>
    <t>Table 7: Industry-wise Classification of Capital Raised through Public and Rights Issues (Equity)</t>
  </si>
  <si>
    <t>Table 8: Sector-wise and Region-wise Distribution of Capital Mobilised through Public and Rights Issues (Equity)</t>
  </si>
  <si>
    <t>Table 9: Size-wise Classification of Capital Raised through Public and Rights Issues (Equity)</t>
  </si>
  <si>
    <t>Table 10: Capital Raised by Listed Companies from the Primary Market through QIPs</t>
  </si>
  <si>
    <t>Table 11: Preferential Allotments Listed at BSE and NSE</t>
  </si>
  <si>
    <t>Table 12: Private Placement of Corporate Debt Reported to BSE and NSE</t>
  </si>
  <si>
    <t>Table 13: Trends in Settled Trades in the Corporate Debt Market</t>
  </si>
  <si>
    <t>Table 14: Ratings Assigned for Long-term Corporate Debt Securities (Maturity &gt;= 1 year)</t>
  </si>
  <si>
    <t>Table 15: Review of Accepted Ratings of Corporate Debt Securities (Maturity &gt;= 1 year)</t>
  </si>
  <si>
    <t>Table 16: Distribution of Turnover on Cash Segments of Exchanges</t>
  </si>
  <si>
    <t>Table 17: Trends in Cash Segment of BSE</t>
  </si>
  <si>
    <t>Table 18: Trends in Cash Segment of NSE</t>
  </si>
  <si>
    <t>Table 19: Trends in Cash Segment of MSEI</t>
  </si>
  <si>
    <t>Table 20: City-wise Distribution of Turnover on Cash Segments</t>
  </si>
  <si>
    <t>Table 21: Category-wise Share of Turnover in Cash Segment of BSE</t>
  </si>
  <si>
    <t>Table 22: Category-wise Share of Turnover in Cash Segment of NSE</t>
  </si>
  <si>
    <t>Table 23: Category-wise Share of Turnover in Cash Segment of MSEI</t>
  </si>
  <si>
    <t>Table 24: Component Stocks: S&amp;P BSE Sensex</t>
  </si>
  <si>
    <t>Table 25: Component Stocks: Nifty 50 Index</t>
  </si>
  <si>
    <t>Table 26: Component Stock: SX 40 Index</t>
  </si>
  <si>
    <t>Table 27: Advances/Declines in Cash Segment</t>
  </si>
  <si>
    <t>Table 28: Trading Frequency in Cash Segment</t>
  </si>
  <si>
    <t>Table 29: Daily Volatility of Major Indices</t>
  </si>
  <si>
    <t>Table 30: Percentage Share of Top ‘N’ Securities/Members in Turnover of Cash Segment</t>
  </si>
  <si>
    <t>Table 31: Settlement Statistics for Cash Segment of BSE</t>
  </si>
  <si>
    <t xml:space="preserve">Table 32: Settlement Statistics for Cash Segment of NSE </t>
  </si>
  <si>
    <t xml:space="preserve">Table 33: Settlement Statistics for Cash Segment of MSEI </t>
  </si>
  <si>
    <t xml:space="preserve">Table 34: Trends in Equity Derivatives Segment at BSE (Turnover in Notional Value) </t>
  </si>
  <si>
    <t xml:space="preserve">Table 35: Trends in Equity Derivatives Segment at NSE (Turnover in Notional Value) </t>
  </si>
  <si>
    <t>Table 36: Settlement Statistics in Equity Derivatives Segment at BSE and NSE</t>
  </si>
  <si>
    <t>Table 37: Category-wise Share of Turnover &amp; Open Interest in Equity Derivative Segment of BSE</t>
  </si>
  <si>
    <t>Table 38: Category-wise Share of Turnover &amp; Open Interest in Equity Derivative Segment of NSE</t>
  </si>
  <si>
    <t>Table 39: Instrument-wise Turnover in Index Derivatives at BSE</t>
  </si>
  <si>
    <t>Table 40: Instrument-wise Turnover in Index Derivatives at NSE</t>
  </si>
  <si>
    <t>Table 41: Trends in Currency Derivatives Segment at BSE</t>
  </si>
  <si>
    <t>Table 42: Trends in Currency Derivatives Segment at NSE</t>
  </si>
  <si>
    <t>Table 43: Trends in Currency Derivatives Segment at MSEI</t>
  </si>
  <si>
    <t xml:space="preserve">Table 44: Settlement Statistics of Currency Derivatives Segment </t>
  </si>
  <si>
    <t>Table 45: Instrument-wise Turnover in Currency Futures Segment of BSE</t>
  </si>
  <si>
    <t>Table 46: Instrument-wise Turnover in Currency Derivatives Segment  of NSE</t>
  </si>
  <si>
    <t>Table 47: Instrument-wise Turnover in Currency Derivative Segment of MSEI</t>
  </si>
  <si>
    <t>Table 48: Maturity-wise Turnover in Currency Derivative Segment of BSE</t>
  </si>
  <si>
    <t>Table 49: Maturity-wise Turnover in Currency Derivative Segment of NSE</t>
  </si>
  <si>
    <t xml:space="preserve">Table 50: Maturity-wise Turnover in Currency Derivative Segment of MSEI </t>
  </si>
  <si>
    <t>Table 51: Trading Statistics of Interest Rate Futures at BSE, NSE and MSEI</t>
  </si>
  <si>
    <t>Table 52: Settlement Statistics in Interest Rate Futures at BSE, NSE and MSEI</t>
  </si>
  <si>
    <t>Table 54: Notional Value of Offshore Derivative Instruments (ODIs) Vs Assets Under Custody (AUC) of FPIs</t>
  </si>
  <si>
    <t>Table 56: Cumulative Sectoral  Investment of Foreign Venture Capital Investors (FVCIs)</t>
  </si>
  <si>
    <t xml:space="preserve">Table 57: Trends in Resource Mobilization by Mutual Funds </t>
  </si>
  <si>
    <t>Table 58: Scheme-wise Statistics of Mutual Funds</t>
  </si>
  <si>
    <t>Table 59: Trends in Transactions on Stock Exchanges by Mutual Funds</t>
  </si>
  <si>
    <t>Table 60: Assets Managed by Portfolio Managers</t>
  </si>
  <si>
    <t>Table 61: Progress Report of NSDL &amp; CDSl as on end of Month (Listed Companies)</t>
  </si>
  <si>
    <t>Table 62: Progress of Dematerialisation at NSDL and CDSL (Listed and Unlisted Companies)</t>
  </si>
  <si>
    <t>Table 63: Depository Statistics</t>
  </si>
  <si>
    <t>Table 64: Number of Commodities Permitted and traded at Exchanges</t>
  </si>
  <si>
    <t>Table 65: Trends in Commodity Indices</t>
  </si>
  <si>
    <t>Table 66: Trends in Commodity Derivatives at MCX</t>
  </si>
  <si>
    <t>Table 67: Trends in Commodity Derivatives at NCDEX</t>
  </si>
  <si>
    <t>Table 68: Trends in  Commodity Derivatives at BSE</t>
  </si>
  <si>
    <t>Table 69: Trends in Commodity Derivatives at NSE</t>
  </si>
  <si>
    <t>Table 70: Participant-wise percentage share of turnover in Commodity Futures</t>
  </si>
  <si>
    <t>Table 71: Commodity-wise Trading Volume and Turnover at MCX</t>
  </si>
  <si>
    <t>Table 72: Commodity-wise Trading Volume and Turnover at NCDEX</t>
  </si>
  <si>
    <t>Table 73: Commodity-wise Trading Volume and Turnover at ICEX, NSE and BSE</t>
  </si>
  <si>
    <t>Table 74: Macro Economic Indicators</t>
  </si>
  <si>
    <t>Only BSE</t>
  </si>
  <si>
    <t>Only NSE</t>
  </si>
  <si>
    <t>Both NSE and BSE</t>
  </si>
  <si>
    <t>Source: BSE, NSE and MSEI.</t>
  </si>
  <si>
    <t>Source: BSE and NSE</t>
  </si>
  <si>
    <t>No. of Trades</t>
  </si>
  <si>
    <t>This table has been revised to include only settled trades (OTC+RFQ trades) through exchange platform.</t>
  </si>
  <si>
    <t>Table 14: Ratings Assigned for Long-term Corporate Debt Securities (Maturity ≥ 1 year)</t>
  </si>
  <si>
    <t>Grade</t>
  </si>
  <si>
    <t>Investment Grade</t>
  </si>
  <si>
    <t>Non-Investment Grade</t>
  </si>
  <si>
    <t>Highest Safety (AAA)</t>
  </si>
  <si>
    <t>High Safety (AA)</t>
  </si>
  <si>
    <t>Adequate Safety (A)</t>
  </si>
  <si>
    <t>Moderate Safety (BBB)</t>
  </si>
  <si>
    <t>Period</t>
  </si>
  <si>
    <t>This data is provisonal</t>
  </si>
  <si>
    <t>Source: Credit Rating Agencies.</t>
  </si>
  <si>
    <t>Table 15: Review of Accepted Ratings of Corporate Debt Securities (Maturity ≥ 1 year)</t>
  </si>
  <si>
    <t>Upgraded</t>
  </si>
  <si>
    <t>Downgraded</t>
  </si>
  <si>
    <t>Reaffirmed</t>
  </si>
  <si>
    <t>Rating Watch</t>
  </si>
  <si>
    <t>Withdrawn/ Suspended</t>
  </si>
  <si>
    <r>
      <t>Table 16: Distribution of Turnover on Cash Segments of Stock Exchanges (</t>
    </r>
    <r>
      <rPr>
        <b/>
        <sz val="11"/>
        <color indexed="8"/>
        <rFont val="Rupee Foradian"/>
        <family val="2"/>
      </rPr>
      <t>`</t>
    </r>
    <r>
      <rPr>
        <b/>
        <sz val="11"/>
        <color indexed="8"/>
        <rFont val="Garamond"/>
        <family val="1"/>
      </rPr>
      <t>crore)</t>
    </r>
  </si>
  <si>
    <t>Stock Exchanges</t>
  </si>
  <si>
    <t>Includes exchange traded turnnover in corporate bonds</t>
  </si>
  <si>
    <t xml:space="preserve">Table 17: Trends in Cash Segment of BSE </t>
  </si>
  <si>
    <t xml:space="preserve">No. of Companies Listed </t>
  </si>
  <si>
    <t>No. of Companies Permitted</t>
  </si>
  <si>
    <t xml:space="preserve">No. of Companies Traded </t>
  </si>
  <si>
    <t>No. of Trading Days</t>
  </si>
  <si>
    <t>No. of Trades (Lakh)</t>
  </si>
  <si>
    <t>Traded Quantity (Lakh)</t>
  </si>
  <si>
    <r>
      <t>Turnover (</t>
    </r>
    <r>
      <rPr>
        <b/>
        <sz val="11"/>
        <color indexed="8"/>
        <rFont val="Rupee Foradian"/>
        <family val="2"/>
      </rPr>
      <t xml:space="preserve">` </t>
    </r>
    <r>
      <rPr>
        <b/>
        <sz val="11"/>
        <color indexed="8"/>
        <rFont val="Garamond"/>
        <family val="1"/>
      </rPr>
      <t>crore)</t>
    </r>
  </si>
  <si>
    <r>
      <t>Average Daily Turnover (</t>
    </r>
    <r>
      <rPr>
        <b/>
        <sz val="11"/>
        <color indexed="8"/>
        <rFont val="Rupee Foradian"/>
        <family val="2"/>
      </rPr>
      <t>`</t>
    </r>
    <r>
      <rPr>
        <b/>
        <sz val="11"/>
        <color indexed="8"/>
        <rFont val="Garamond"/>
        <family val="1"/>
      </rPr>
      <t xml:space="preserve"> crore)</t>
    </r>
  </si>
  <si>
    <r>
      <t>Average Trade Size (</t>
    </r>
    <r>
      <rPr>
        <b/>
        <sz val="11"/>
        <color indexed="8"/>
        <rFont val="Rupee Foradian"/>
        <family val="2"/>
      </rPr>
      <t>`</t>
    </r>
    <r>
      <rPr>
        <b/>
        <sz val="11"/>
        <color indexed="8"/>
        <rFont val="Garamond"/>
        <family val="1"/>
      </rPr>
      <t>)</t>
    </r>
  </si>
  <si>
    <t>Demat Securities Traded (Lakh)</t>
  </si>
  <si>
    <r>
      <t>Demat Turnover (</t>
    </r>
    <r>
      <rPr>
        <b/>
        <sz val="11"/>
        <color indexed="8"/>
        <rFont val="Rupee Foradian"/>
        <family val="2"/>
      </rPr>
      <t xml:space="preserve">` </t>
    </r>
    <r>
      <rPr>
        <b/>
        <sz val="11"/>
        <color indexed="8"/>
        <rFont val="Garamond"/>
        <family val="1"/>
      </rPr>
      <t>crore)</t>
    </r>
  </si>
  <si>
    <r>
      <t>Market  Capitalisation (</t>
    </r>
    <r>
      <rPr>
        <b/>
        <sz val="11"/>
        <color indexed="8"/>
        <rFont val="Rupee Foradian"/>
        <family val="2"/>
      </rPr>
      <t>`</t>
    </r>
    <r>
      <rPr>
        <b/>
        <sz val="11"/>
        <color indexed="8"/>
        <rFont val="Garamond"/>
        <family val="1"/>
      </rPr>
      <t xml:space="preserve"> crore) </t>
    </r>
  </si>
  <si>
    <t xml:space="preserve">S&amp;P BSE Sensex </t>
  </si>
  <si>
    <t>No.of trades and turnover details inclusive of exchange traded corporate bonds</t>
  </si>
  <si>
    <t>Source: BSE .</t>
  </si>
  <si>
    <t xml:space="preserve">Table 18: Trends in Cash Segment of NSE </t>
  </si>
  <si>
    <t xml:space="preserve">No. of companies Traded </t>
  </si>
  <si>
    <r>
      <t>Turnover (</t>
    </r>
    <r>
      <rPr>
        <b/>
        <sz val="11"/>
        <color indexed="8"/>
        <rFont val="Rupee Foradian"/>
        <family val="2"/>
      </rPr>
      <t>`</t>
    </r>
    <r>
      <rPr>
        <b/>
        <sz val="11"/>
        <color indexed="8"/>
        <rFont val="Garamond"/>
        <family val="1"/>
      </rPr>
      <t xml:space="preserve"> crore)</t>
    </r>
  </si>
  <si>
    <r>
      <t>Demat Turnover (</t>
    </r>
    <r>
      <rPr>
        <b/>
        <sz val="11"/>
        <color indexed="8"/>
        <rFont val="Rupee Foradian"/>
        <family val="2"/>
      </rPr>
      <t>`</t>
    </r>
    <r>
      <rPr>
        <b/>
        <sz val="11"/>
        <color indexed="8"/>
        <rFont val="Garamond"/>
        <family val="1"/>
      </rPr>
      <t xml:space="preserve"> crore)</t>
    </r>
  </si>
  <si>
    <t xml:space="preserve">Nifty 50 Index </t>
  </si>
  <si>
    <t>Turnover Data compiled for all markets except auction market</t>
  </si>
  <si>
    <t>No. of Companies Permitted #</t>
  </si>
  <si>
    <t>No. of Companies Traded</t>
  </si>
  <si>
    <t>Turnover (₹ crore)</t>
  </si>
  <si>
    <t>Average Daily Turnover (₹ crore)</t>
  </si>
  <si>
    <t>Average Trade Size (`)</t>
  </si>
  <si>
    <t>Demat Turnover (₹ crore)</t>
  </si>
  <si>
    <t xml:space="preserve">Market  Capitalisation (₹ crore) </t>
  </si>
  <si>
    <t xml:space="preserve">SX 40 Index </t>
  </si>
  <si>
    <t># Details of no. of companies in "permitted to trade" category which are active.</t>
  </si>
  <si>
    <t>Source: MSEI</t>
  </si>
  <si>
    <t>Table 20: City-wise Distribution of Turnover on Cash Segments of BSE and NSE</t>
  </si>
  <si>
    <t>(Percentage share in Turnover)</t>
  </si>
  <si>
    <t>S.No</t>
  </si>
  <si>
    <t>City</t>
  </si>
  <si>
    <t>Ahmedabad</t>
  </si>
  <si>
    <t>Bengaluru</t>
  </si>
  <si>
    <t>Vadodra</t>
  </si>
  <si>
    <t>Bhubneshwar</t>
  </si>
  <si>
    <t>Chennai</t>
  </si>
  <si>
    <t>Ernakulum</t>
  </si>
  <si>
    <t>Coimbatore</t>
  </si>
  <si>
    <t>New Delhi</t>
  </si>
  <si>
    <t>Guwahati</t>
  </si>
  <si>
    <t>Hyderabad</t>
  </si>
  <si>
    <t>Indore</t>
  </si>
  <si>
    <t>Jaipur</t>
  </si>
  <si>
    <t>Kanpur</t>
  </si>
  <si>
    <t>Kolkata</t>
  </si>
  <si>
    <t>Ludhiana</t>
  </si>
  <si>
    <t>Mangalore</t>
  </si>
  <si>
    <t>Mumbai</t>
  </si>
  <si>
    <t>Patna</t>
  </si>
  <si>
    <t>Pune</t>
  </si>
  <si>
    <t>Rajkot</t>
  </si>
  <si>
    <t>The city-wise distribution of turnover is based on the cities uploaded in the UCC database of the Exchange for clientele trades and members registered office city for proprietary trades.</t>
  </si>
  <si>
    <t>Percentage Share in Turnover</t>
  </si>
  <si>
    <t>Proprietary</t>
  </si>
  <si>
    <t>FPIs</t>
  </si>
  <si>
    <t>Source: BSE.</t>
  </si>
  <si>
    <t>Year /Month</t>
  </si>
  <si>
    <t>Source: NSE.</t>
  </si>
  <si>
    <t>Source: MSEI.</t>
  </si>
  <si>
    <t>Name of Security</t>
  </si>
  <si>
    <t>Issued
Capital 
(₹ crore)</t>
  </si>
  <si>
    <t>Free Float
Market
Capitalisation
(₹ crore)</t>
  </si>
  <si>
    <t>Weightage (Percent)</t>
  </si>
  <si>
    <t>Beta</t>
  </si>
  <si>
    <t>R 2</t>
  </si>
  <si>
    <t>Daily
Volatility
(Percent)</t>
  </si>
  <si>
    <t>Monthly
Return
(Percent)</t>
  </si>
  <si>
    <t>Impact
Cost
(Percent)</t>
  </si>
  <si>
    <t>HDFC</t>
  </si>
  <si>
    <t>BAJFINANCE</t>
  </si>
  <si>
    <t>STATE BANK</t>
  </si>
  <si>
    <t>TITAN</t>
  </si>
  <si>
    <t>HDFC BANK</t>
  </si>
  <si>
    <t>INFOSYS LTD</t>
  </si>
  <si>
    <t>KOTAK MAH.BK</t>
  </si>
  <si>
    <t>RELIANCE</t>
  </si>
  <si>
    <t>TATA STEEL</t>
  </si>
  <si>
    <t>LARSEN &amp; TOU</t>
  </si>
  <si>
    <t>MAH &amp; MAH</t>
  </si>
  <si>
    <t>HIND UNI LT</t>
  </si>
  <si>
    <t>NESTLE (I)</t>
  </si>
  <si>
    <t>ASIAN PAINTS</t>
  </si>
  <si>
    <t>ITC LTD.</t>
  </si>
  <si>
    <t>WIPRO LTD.</t>
  </si>
  <si>
    <t>SUN PHARMA.</t>
  </si>
  <si>
    <t>ICICI BANK</t>
  </si>
  <si>
    <t>INDUSIND BNK</t>
  </si>
  <si>
    <t>AXIS BANK</t>
  </si>
  <si>
    <t>HCL TECHNO</t>
  </si>
  <si>
    <t>BHARTI ARTL</t>
  </si>
  <si>
    <t>MARUTISUZUK</t>
  </si>
  <si>
    <t>ULTRATECH CM</t>
  </si>
  <si>
    <t>TCS LTD.</t>
  </si>
  <si>
    <t>NTPC LTD</t>
  </si>
  <si>
    <t>TECH MAH</t>
  </si>
  <si>
    <t>POWER GRID</t>
  </si>
  <si>
    <t>BAJAJ FINSE</t>
  </si>
  <si>
    <t xml:space="preserve"> 1. Beta &amp; R2 are calculated for the trailing 12 months .Beta measures the  degree to which any portfolio of stocks is affected as compared to the effect on the market as a whole.</t>
  </si>
  <si>
    <t>2. The coefficient of determination (R2) measures the strength of relationship between two variables the return on  a security versus that of the market.</t>
  </si>
  <si>
    <t>3. Volatility is the standard deviation of the daily returns for the trailing 12 months.</t>
  </si>
  <si>
    <t>4. Impact cost is calculated as the difference between actual buy price and ideal buy price, divided by ideal buy price, multiplied by 100. Hence ideal price is calculated as (best buy + best sell)/2.</t>
  </si>
  <si>
    <t>5. The above is calculated for a month for the portfolio size of Rs. 5 lakh.  It is calculated for the current month.</t>
  </si>
  <si>
    <t>Sl. No</t>
  </si>
  <si>
    <t>Adani Enterprises Ltd.</t>
  </si>
  <si>
    <t>Adani Ports and Special Economic Zone Ltd.</t>
  </si>
  <si>
    <t>Apollo Hospitals Enterprise Ltd.</t>
  </si>
  <si>
    <t>Asian Paints Ltd.</t>
  </si>
  <si>
    <t>Axis Bank Ltd.</t>
  </si>
  <si>
    <t>Bajaj Auto Ltd.</t>
  </si>
  <si>
    <t>Bajaj Finance Ltd.</t>
  </si>
  <si>
    <t>Bajaj Finserv Ltd.</t>
  </si>
  <si>
    <t>Bharat Petroleum Corporation Ltd.</t>
  </si>
  <si>
    <t>Bharti Airtel Ltd.</t>
  </si>
  <si>
    <t>Britannia Industries Ltd.</t>
  </si>
  <si>
    <t>Cipla Ltd.</t>
  </si>
  <si>
    <t>Coal India Ltd.</t>
  </si>
  <si>
    <t>Divi's Laboratories Ltd.</t>
  </si>
  <si>
    <t>Dr. Reddy's Laboratories Ltd.</t>
  </si>
  <si>
    <t>Eicher Motors Ltd.</t>
  </si>
  <si>
    <t>Grasim Industries Ltd.</t>
  </si>
  <si>
    <t>HCL Technologies Ltd.</t>
  </si>
  <si>
    <t>HDFC Bank Ltd.</t>
  </si>
  <si>
    <t>HDFC Life Insurance Company Ltd.</t>
  </si>
  <si>
    <t>Hero MotoCorp Ltd.</t>
  </si>
  <si>
    <t>Hindalco Industries Ltd.</t>
  </si>
  <si>
    <t>Hindustan Unilever Ltd.</t>
  </si>
  <si>
    <t>Housing Development Finance Corporation Ltd.</t>
  </si>
  <si>
    <t>ICICI Bank Ltd.</t>
  </si>
  <si>
    <t>ITC Ltd.</t>
  </si>
  <si>
    <t>IndusInd Bank Ltd.</t>
  </si>
  <si>
    <t>Infosys Ltd.</t>
  </si>
  <si>
    <t>JSW Steel Ltd.</t>
  </si>
  <si>
    <t>Kotak Mahindra Bank Ltd.</t>
  </si>
  <si>
    <t>Larsen &amp; Toubro Ltd.</t>
  </si>
  <si>
    <t>Mahindra &amp; Mahindra Ltd.</t>
  </si>
  <si>
    <t>Maruti Suzuki India Ltd.</t>
  </si>
  <si>
    <t>NTPC Ltd.</t>
  </si>
  <si>
    <t>Nestle India Ltd.</t>
  </si>
  <si>
    <t>Oil &amp; Natural Gas Corporation Ltd.</t>
  </si>
  <si>
    <t>Power Grid Corporation of India Ltd.</t>
  </si>
  <si>
    <t>Reliance Industries Ltd.</t>
  </si>
  <si>
    <t>SBI Life Insurance Company Ltd.</t>
  </si>
  <si>
    <t>State Bank of India</t>
  </si>
  <si>
    <t>Sun Pharmaceutical Industries Ltd.</t>
  </si>
  <si>
    <t>Tata Consultancy Services Ltd.</t>
  </si>
  <si>
    <t>Tata Consumer Products Ltd.</t>
  </si>
  <si>
    <t>Tata Motors Ltd.</t>
  </si>
  <si>
    <t>Tata Steel Ltd.</t>
  </si>
  <si>
    <t>Tech Mahindra Ltd.</t>
  </si>
  <si>
    <t>Titan Company Ltd.</t>
  </si>
  <si>
    <t>UPL Ltd.</t>
  </si>
  <si>
    <t>UltraTech Cement Ltd.</t>
  </si>
  <si>
    <t>Wipro Ltd.</t>
  </si>
  <si>
    <t>Notes: 1. Beta &amp; R2 are calculated for the the trailing 12 months. Beta measures the  degree to which any portfolio of stocks is affected as compared to the effect on the market as a whole.</t>
  </si>
  <si>
    <t>3. Volatility is the standard deviation of the daily returns for the the trailing 12 months.</t>
  </si>
  <si>
    <t>5. Impact Cost for Nifty 50 is for a portfolio of ₹50 lakh  and is weighted average impact cost.</t>
  </si>
  <si>
    <t>S.No.</t>
  </si>
  <si>
    <t>Issued Capital     (₹ crore)</t>
  </si>
  <si>
    <t>Free Float Market Capitalisation (₹ crore)</t>
  </si>
  <si>
    <t xml:space="preserve">Weightage (Percent)   </t>
  </si>
  <si>
    <t>R2</t>
  </si>
  <si>
    <t>Daily Volatility (Percent)</t>
  </si>
  <si>
    <t>Monthly Return (Percent)</t>
  </si>
  <si>
    <t>Impact Cost (Percent) *</t>
  </si>
  <si>
    <t>HDFCBANK</t>
  </si>
  <si>
    <t>ICICIBANK</t>
  </si>
  <si>
    <t>INFY</t>
  </si>
  <si>
    <t>TCS</t>
  </si>
  <si>
    <t>KOTAKBANK</t>
  </si>
  <si>
    <t>LT</t>
  </si>
  <si>
    <t>AXISBANK</t>
  </si>
  <si>
    <t>HINDUNILVR</t>
  </si>
  <si>
    <t>ITC</t>
  </si>
  <si>
    <t>SBIN</t>
  </si>
  <si>
    <t>BHARTIARTL</t>
  </si>
  <si>
    <t>ASIANPAINT</t>
  </si>
  <si>
    <t>ADANIGREEN</t>
  </si>
  <si>
    <t>M&amp;M</t>
  </si>
  <si>
    <t>HCLTECH</t>
  </si>
  <si>
    <t>MARUTI</t>
  </si>
  <si>
    <t>SUNPHARMA</t>
  </si>
  <si>
    <t>ADANIENT</t>
  </si>
  <si>
    <t>BAJAJFINSV</t>
  </si>
  <si>
    <t>NTPC</t>
  </si>
  <si>
    <t>ULTRACEMCO</t>
  </si>
  <si>
    <t>ADANITRANS</t>
  </si>
  <si>
    <t>TATAMOTORS</t>
  </si>
  <si>
    <t>INDUSINDBK</t>
  </si>
  <si>
    <t>POWERGRID</t>
  </si>
  <si>
    <t>DRREDDY</t>
  </si>
  <si>
    <t>NESTLEIND</t>
  </si>
  <si>
    <t>JSWSTEEL</t>
  </si>
  <si>
    <t>TECHM</t>
  </si>
  <si>
    <t>WIPRO</t>
  </si>
  <si>
    <t>GRASIM</t>
  </si>
  <si>
    <t>HINDALCO</t>
  </si>
  <si>
    <t>ADANIPORTS</t>
  </si>
  <si>
    <t>CIPLA</t>
  </si>
  <si>
    <t>ONGC</t>
  </si>
  <si>
    <t>VEDL</t>
  </si>
  <si>
    <t>1. Market Cap, Beta &amp; R2 as on the last day of the month</t>
  </si>
  <si>
    <t>2. Beta &amp; R2 are calculated for the trailing 12 months</t>
  </si>
  <si>
    <t>3. Volatility for the current month</t>
  </si>
  <si>
    <t>4. *Since there is no trading in the SX40 constituents, the Impact Cost for the given stocks is NIL.</t>
  </si>
  <si>
    <t>Table 27: Advances/Declines in Cash Segment of BSE, NSE and MSEI</t>
  </si>
  <si>
    <t>Advances</t>
  </si>
  <si>
    <t>Declines</t>
  </si>
  <si>
    <t>Advance/Decline Ratio</t>
  </si>
  <si>
    <t xml:space="preserve">Note: Advance/Decline ratio is calculated based on the average price methodology.                                                                           </t>
  </si>
  <si>
    <t>Table 28: Trading Frequency in Cash Segment of BSE, NSE and MSEI</t>
  </si>
  <si>
    <t>Month</t>
  </si>
  <si>
    <t>No. of Companies Listed</t>
  </si>
  <si>
    <t>Percent of Traded to Listed</t>
  </si>
  <si>
    <t>No. of Companies Traded#</t>
  </si>
  <si>
    <t>#Data for No. of companies traded includes Government securities, Corporate bonds, REITs, InvITs, NSE listed companies as well as “Permitted to Trade” companies but excludes ETFs &amp; Mutual Funds</t>
  </si>
  <si>
    <t>Table 29: Daily Volatility of Major Indices  (percent)</t>
  </si>
  <si>
    <t>BSE Sensex</t>
  </si>
  <si>
    <t>BSE 100</t>
  </si>
  <si>
    <t>BSE 500</t>
  </si>
  <si>
    <t>Nifty 50</t>
  </si>
  <si>
    <t>Nifty Next 50</t>
  </si>
  <si>
    <t>Nifty 500</t>
  </si>
  <si>
    <t>SX40</t>
  </si>
  <si>
    <t>Note: Volatility is calculated as the standard deviation of the natural log of daily returns in indices for the respective period.</t>
  </si>
  <si>
    <t>Source: BSE, MSEI and NSE.</t>
  </si>
  <si>
    <t>Table 30: Percentage Share of Top ‘N’ Securities/Members in Turnover of Cash Segment  (percent)</t>
  </si>
  <si>
    <t>Top</t>
  </si>
  <si>
    <t>5</t>
  </si>
  <si>
    <t>10</t>
  </si>
  <si>
    <t>25</t>
  </si>
  <si>
    <t>50</t>
  </si>
  <si>
    <t>100</t>
  </si>
  <si>
    <t>Securities</t>
  </si>
  <si>
    <t>Members</t>
  </si>
  <si>
    <t>Notes: 1. Data for Top N scrips has been compiled for all markets except Auction market &amp; Retail Debt Market and includes series EQ, BE,BT, BL and IL.</t>
  </si>
  <si>
    <t>Year /  Month</t>
  </si>
  <si>
    <t>No. of Trades(Lakh)</t>
  </si>
  <si>
    <t>Traded Quantity   (Lakh)</t>
  </si>
  <si>
    <t>Delivered Quantity   (Lakh)</t>
  </si>
  <si>
    <t>Percent of Delivered Quantity to Traded Quantity</t>
  </si>
  <si>
    <t>Delivered Value   (₹ crore)</t>
  </si>
  <si>
    <t>Percent  of Delivered Value to Total Turnover</t>
  </si>
  <si>
    <t>Delivered Quantity in Demat Mode (Lakh)</t>
  </si>
  <si>
    <t>Percent of Demat Delivered Quantity to Total Delivered Quantity</t>
  </si>
  <si>
    <t>Delivered Value in Demat Mode     (₹ crore)</t>
  </si>
  <si>
    <t>Percent of Demat Delivered Value to Total Delivered Value</t>
  </si>
  <si>
    <t>Short Delivery (Auctioned quantity) (Lakh)</t>
  </si>
  <si>
    <t>Percent of Short Delivery to Delivery Quantity</t>
  </si>
  <si>
    <t>Funds Pay-in (₹ crore)</t>
  </si>
  <si>
    <t>Securities Pay-in (₹ crore)</t>
  </si>
  <si>
    <t>Settlement Guarantee Fund (₹ crore)</t>
  </si>
  <si>
    <t>Table 32: Settlement Statistics for Cash Segment of NSE</t>
  </si>
  <si>
    <t>Delivered Value      (₹  crore)</t>
  </si>
  <si>
    <t>Settlement Statistics for settlement type N, excluding CM Series IL &amp; BL</t>
  </si>
  <si>
    <t>Table 33: Settlement Statistics for Cash Segment of MSEI</t>
  </si>
  <si>
    <t>Month Sorting</t>
  </si>
  <si>
    <t>Delivered Value      (₹ crore)</t>
  </si>
  <si>
    <t>Settlement Guarantee Fund(₹ crore)</t>
  </si>
  <si>
    <t>Year/     Month</t>
  </si>
  <si>
    <t>Index Futures</t>
  </si>
  <si>
    <t>Stock Futures</t>
  </si>
  <si>
    <t>Index Options</t>
  </si>
  <si>
    <t>Stock Options</t>
  </si>
  <si>
    <t>Open Interest at the end of Period</t>
  </si>
  <si>
    <t>Call</t>
  </si>
  <si>
    <t>Put</t>
  </si>
  <si>
    <t>No. of
Contracts</t>
  </si>
  <si>
    <t>Turnover
(₹ crore)</t>
  </si>
  <si>
    <t>Note: 1. Notional Turnover = (Strike Price + Premium) * Quantity.</t>
  </si>
  <si>
    <t>Open Interest at the end of Month</t>
  </si>
  <si>
    <t>Table 36: Settlement Statistics in Equity Derivatives Segment at BSE and NSE (₹ crore)</t>
  </si>
  <si>
    <t>Index/Stock
Futures</t>
  </si>
  <si>
    <t>Index/Stock
Options</t>
  </si>
  <si>
    <t>Settlement
Gurantee
Fund</t>
  </si>
  <si>
    <t>MTM
Settlement</t>
  </si>
  <si>
    <t>Final
Settlement</t>
  </si>
  <si>
    <t>Physical Settlement</t>
  </si>
  <si>
    <t>Premium
Settlement</t>
  </si>
  <si>
    <t>Exercise
Settlement</t>
  </si>
  <si>
    <t>Percentage Share in Open Interest</t>
  </si>
  <si>
    <t>Pro</t>
  </si>
  <si>
    <t>Turnover Share (in Percentage)</t>
  </si>
  <si>
    <t>BSE 30 SENSEX</t>
  </si>
  <si>
    <t>BSE SENSEX 50</t>
  </si>
  <si>
    <t>BSE BANKEX</t>
  </si>
  <si>
    <t>BSE OIL &amp; GAS INDEX</t>
  </si>
  <si>
    <t>BSE TECK INDEX</t>
  </si>
  <si>
    <t>BSE100</t>
  </si>
  <si>
    <t>HANG SENG Index Futures</t>
  </si>
  <si>
    <t>MICEX Index Futures</t>
  </si>
  <si>
    <t>FTSE/JSE Top 40 Futures</t>
  </si>
  <si>
    <t>IBOVESPA Futures</t>
  </si>
  <si>
    <t>NIFTY</t>
  </si>
  <si>
    <t>BANKNIFTY</t>
  </si>
  <si>
    <t>FINNIFTY</t>
  </si>
  <si>
    <t>MIDCPNIFTY</t>
  </si>
  <si>
    <t>Currency Futures</t>
  </si>
  <si>
    <t>Currency  Options</t>
  </si>
  <si>
    <t>Open Interest at the end of  the Month</t>
  </si>
  <si>
    <t>No. of Contracts</t>
  </si>
  <si>
    <t xml:space="preserve">No. of Contracts </t>
  </si>
  <si>
    <t>Value 
(₹ crore)</t>
  </si>
  <si>
    <t>No. of Trading  Days</t>
  </si>
  <si>
    <t>Currency Options</t>
  </si>
  <si>
    <t>Open Interest at the
end of Month</t>
  </si>
  <si>
    <t>Turnover
(₹  crore)</t>
  </si>
  <si>
    <t>Value
(₹  crore)</t>
  </si>
  <si>
    <t>Notes: 1. Trading Value :- For Futures, Value of contract = Traded Qty*Traded Price. 2. For Options, Value of contract = Traded Qty*(Strike Price+Traded Premium)</t>
  </si>
  <si>
    <t>Turnover (₹  crore)</t>
  </si>
  <si>
    <t>Table 44: Settlement Statistics of Currency Derivatives Segment (₹ crore)</t>
  </si>
  <si>
    <t>Currency
Futures</t>
  </si>
  <si>
    <t>Open Interest as on last day of the month (in lots)</t>
  </si>
  <si>
    <t>USDINR</t>
  </si>
  <si>
    <t>EURINR</t>
  </si>
  <si>
    <t>GBPINR</t>
  </si>
  <si>
    <t>JPYINR</t>
  </si>
  <si>
    <t>EURUSD</t>
  </si>
  <si>
    <t>GBPUSD</t>
  </si>
  <si>
    <t>USDJPY</t>
  </si>
  <si>
    <t>Table 46: Instrument-wise Turnover in Currency Derivatives of NSE</t>
  </si>
  <si>
    <t>Turnover ( ₹  crore)</t>
  </si>
  <si>
    <t>Open Interest as on last day of the month ( in lots)</t>
  </si>
  <si>
    <t>Table 47:  Instrument-wise Turnover in Currency Derivative Segment of MSEI</t>
  </si>
  <si>
    <t>Open Interest as on last day of the month
(in lots)</t>
  </si>
  <si>
    <t>Table 48: Maturity-wise Turnover in Currency Derivative Segment of BSE (₹ crore)</t>
  </si>
  <si>
    <t>Weekly</t>
  </si>
  <si>
    <t>1 Month</t>
  </si>
  <si>
    <t>2 Months</t>
  </si>
  <si>
    <t>3 Months</t>
  </si>
  <si>
    <t>&gt; 3 Months</t>
  </si>
  <si>
    <t>Table 49: Maturity-wise Turnover in Currency Derivative Segment of NSE  (₹ crore)</t>
  </si>
  <si>
    <t xml:space="preserve">2 Months   </t>
  </si>
  <si>
    <t>The weekly contracts for EUR-INR, GBP-INR and JPY-INR futures and options were introduced on December 7, 2020 and the weekly USD-INR futures contracts were launched at NSE from October 11,2021.</t>
  </si>
  <si>
    <t>Table 50: Maturity-wise Turnover in Currency Derivative Segment of MSEI (₹ crore)</t>
  </si>
  <si>
    <t>Interest Rate Futures</t>
  </si>
  <si>
    <t>Open Interest at
the end of</t>
  </si>
  <si>
    <t>Interest RateFutures</t>
  </si>
  <si>
    <t xml:space="preserve">Open Interest at the end of </t>
  </si>
  <si>
    <t>Traded Value 
(₹ crore)</t>
  </si>
  <si>
    <t>Source: BSE, NSE and MSEI</t>
  </si>
  <si>
    <t>Table 52: Settlement Statistics in Interest Rate Futures at BSE, NSE and MSEI (₹ crore)</t>
  </si>
  <si>
    <t>Physical Delivery Settlement</t>
  </si>
  <si>
    <t>MTM Settlement</t>
  </si>
  <si>
    <t>Source: NSE, BSE and MSEI</t>
  </si>
  <si>
    <t>Table 61: Progress Report of NSDL &amp; CDSL  (Listed Companies)</t>
  </si>
  <si>
    <t>Parameter</t>
  </si>
  <si>
    <t>Unit</t>
  </si>
  <si>
    <t>NSDL (at the end of the period)</t>
  </si>
  <si>
    <t>CDSL (at the end of the period)</t>
  </si>
  <si>
    <t>%
Change during the year</t>
  </si>
  <si>
    <t>%
Change during the month</t>
  </si>
  <si>
    <t>Number of companies signed up to make their shares available for dematerialization</t>
  </si>
  <si>
    <t>Number</t>
  </si>
  <si>
    <t>Number of Depository Participants (registered)</t>
  </si>
  <si>
    <t>Number of Stock Exchanges (connected)</t>
  </si>
  <si>
    <t>Number of Investors Accounts</t>
  </si>
  <si>
    <t>Lakh</t>
  </si>
  <si>
    <t>Quantity of Shares dematerialized</t>
  </si>
  <si>
    <t>Crore</t>
  </si>
  <si>
    <t>Value of Shares dematerialized</t>
  </si>
  <si>
    <t>Quantity of Securities dematerialized #</t>
  </si>
  <si>
    <t>Value of Securities dematerialized #</t>
  </si>
  <si>
    <t>Quantity of shares settled during the month</t>
  </si>
  <si>
    <t>Average Quantity of shares settled daily (quantity of shares settled during the month (divided by 30))</t>
  </si>
  <si>
    <t>Value of shares settled during the month in dematerialized form</t>
  </si>
  <si>
    <t>Average Value of shares settled daily (value of shares settled during the month (divided by 30))</t>
  </si>
  <si>
    <t>Training Programmes conducted for representatives of Corporates, DPs and Brokers</t>
  </si>
  <si>
    <t>The ratio of dematerialized equity shares to the total outstanding shares market value</t>
  </si>
  <si>
    <t>Percent</t>
  </si>
  <si>
    <t>Notes: 1. Shares includes only equity shares. 2. Securities include common equity shares, preference shares, debenture, MF units, etc. 3. No. of days taken for calculating Daily Average is 20 days for Mar-22 and Feb -22 and 21 days for Mar-21  4. Quantity and value of shares mentioned are single sided. 5. #Source for listed securities information: Issuer/ NSE/BSE. 5. No.of DPs at NSDL includes 17 which are under closure/termiantion process.</t>
  </si>
  <si>
    <t>Source: NSDL and CDSL.</t>
  </si>
  <si>
    <t>Companies Live</t>
  </si>
  <si>
    <t>DPs Live</t>
  </si>
  <si>
    <t>DPs
Locations</t>
  </si>
  <si>
    <t>Demat 
Quantity 
(million securities)</t>
  </si>
  <si>
    <t>Demat Value (₹ crore)</t>
  </si>
  <si>
    <t>Demat Value  (₹ crore)</t>
  </si>
  <si>
    <t>Notes : 1. For CDSL, the current and historical data of Companies Live has been revised to exclude MF schemes count. 2. The Companies Live figure  includes only the number of mutual fund companies and not the mutual fund schemes.3. DPs live does not include live connected Branch DPs. 4. DPs Locations represents the total service centres.</t>
  </si>
  <si>
    <t>#20868 branches activated in Feb 2022</t>
  </si>
  <si>
    <t>Equity</t>
  </si>
  <si>
    <t>Unlisted</t>
  </si>
  <si>
    <t>No.of issuers debt/Companies(equity)</t>
  </si>
  <si>
    <t>(numbers)</t>
  </si>
  <si>
    <t>No.of Active Instruments</t>
  </si>
  <si>
    <t>Demat Quantity</t>
  </si>
  <si>
    <t>(lakhs)</t>
  </si>
  <si>
    <t>Demat Value</t>
  </si>
  <si>
    <t>(Rs.Crore)</t>
  </si>
  <si>
    <t>Quantity settled during the month</t>
  </si>
  <si>
    <t>(Lakh)</t>
  </si>
  <si>
    <t>Value Settled during the month</t>
  </si>
  <si>
    <t>(Rs.Crores)</t>
  </si>
  <si>
    <t>No. of Issuers (Debt) / Companies (Equity)</t>
  </si>
  <si>
    <t>No. of Active Instruments</t>
  </si>
  <si>
    <t>(lakh)</t>
  </si>
  <si>
    <t>(Rs.crore)</t>
  </si>
  <si>
    <t>Value Settled during the month*</t>
  </si>
  <si>
    <t>Note: The categories included in Others are Preference Shares, Mutual Fund Trace Units, IDRs, AIF,Warrants, PTCs, Treasury Bills, Postal Savings Certificate,CPs, CDs and Government Securities. Valuation (*) is based on last traded price on or before 31/03/2022(Listed) / Face Value(Unlisted). Quanttity and value settled does not include settlement details of Warehouse receipts/commodities.</t>
  </si>
  <si>
    <t>Dec-22</t>
  </si>
  <si>
    <t>TATA MOTORS</t>
  </si>
  <si>
    <t>Feb-23</t>
  </si>
  <si>
    <t>Jan-23</t>
  </si>
  <si>
    <t>Mar-23</t>
  </si>
  <si>
    <t>$ indicates upto March 31, 2023</t>
  </si>
  <si>
    <t>$ indicates  upto March 31, 2023</t>
  </si>
  <si>
    <t>Table 24: Component Stocks: S&amp;P BSE Sensex during March, 2023</t>
  </si>
  <si>
    <t>Table 25: Component Stocks: Nifty 50 Index during March, 2023</t>
  </si>
  <si>
    <t>Table 26: Component Stocks: SX40 Index during March, 2023</t>
  </si>
  <si>
    <t>$ Indicates upto March 31, 2023</t>
  </si>
  <si>
    <t>Table 63: Depository Statistics as on March 31, 2023</t>
  </si>
  <si>
    <t>Gross Purchase 
(₹ crore)</t>
  </si>
  <si>
    <t>Gross Sales 
(₹ crore)</t>
  </si>
  <si>
    <t>Net Investment (₹ crore)</t>
  </si>
  <si>
    <t>Net Investment (US $ mn.)</t>
  </si>
  <si>
    <t>Cumulative Net Investment (US $ mn.)</t>
  </si>
  <si>
    <t>Source: NSDL, CDSL</t>
  </si>
  <si>
    <t>Table 54: Notional Value of Offshore Derivative Instruments (ODIs) compared to Assets Under Custody (AUC) of FPIs (₹ crore)</t>
  </si>
  <si>
    <t>Notional value of ODIs on Equity, Debt , Hybrid securities &amp; Derivatives (₹ crore)</t>
  </si>
  <si>
    <t>Notional value of ODIs on Equity, Debt , Hybrid securities excluding Derivatives (₹ crore)</t>
  </si>
  <si>
    <t>Assets Under Custody of FPIs (₹ crore)</t>
  </si>
  <si>
    <t xml:space="preserve"> Notional value of ODIs on Equity, Debt &amp; Hybrid securities including Derivatives as % of  Assets Under Custody of FPIs</t>
  </si>
  <si>
    <t>Notional value of ODIs on Equity, Debt and Hybrid securities excluding Derivatives as % of  Assets Under Custody of FPIs</t>
  </si>
  <si>
    <t>$ indicates as on March 31, 2023</t>
  </si>
  <si>
    <t>Source: NSDL.</t>
  </si>
  <si>
    <t>Client</t>
  </si>
  <si>
    <t xml:space="preserve">FPIs </t>
  </si>
  <si>
    <t>Foreign
Depositories</t>
  </si>
  <si>
    <t>FDI</t>
  </si>
  <si>
    <t>FVCI</t>
  </si>
  <si>
    <t>OCBs</t>
  </si>
  <si>
    <t>NRIs</t>
  </si>
  <si>
    <t>Corporates</t>
  </si>
  <si>
    <t>Insurance
Companies</t>
  </si>
  <si>
    <t>Local
Pension
Funds</t>
  </si>
  <si>
    <t>Financial Institutions</t>
  </si>
  <si>
    <t>No.</t>
  </si>
  <si>
    <t>Amount 
(₹ crore)</t>
  </si>
  <si>
    <t xml:space="preserve">Notes:  </t>
  </si>
  <si>
    <t>"Others" include Portfolio managers, partnership firms, trusts, depository receipt issues, AIFs, FCCB, HUFs, Brokers etc.</t>
  </si>
  <si>
    <t>Source: Custodians.</t>
  </si>
  <si>
    <t>Table 56: Cumulative Sectoral  Investment of Foreign Venture Capital Investors (FVCI) (₹ crore)</t>
  </si>
  <si>
    <t>Sectors of Economy</t>
  </si>
  <si>
    <t>As at the end of</t>
  </si>
  <si>
    <t>Information technology</t>
  </si>
  <si>
    <t>Telecommunications</t>
  </si>
  <si>
    <t>Pharmaceuticals</t>
  </si>
  <si>
    <t>Biotechnology</t>
  </si>
  <si>
    <t>-  </t>
  </si>
  <si>
    <t>Media/ Entertainment</t>
  </si>
  <si>
    <t>Services Sector</t>
  </si>
  <si>
    <t>Industrial Products</t>
  </si>
  <si>
    <t xml:space="preserve"> 44,097 </t>
  </si>
  <si>
    <t xml:space="preserve">Source: SEBI </t>
  </si>
  <si>
    <t>Table 57: Trends in Resource Mobilization by Mutual Funds (₹  crore)</t>
  </si>
  <si>
    <t>Gross Mobilisation</t>
  </si>
  <si>
    <t>Redemption</t>
  </si>
  <si>
    <t>Net Inflow/ Outflow</t>
  </si>
  <si>
    <t>Assets at the End of
Period</t>
  </si>
  <si>
    <t>Pvt. Sector</t>
  </si>
  <si>
    <t>Public Sector</t>
  </si>
  <si>
    <t>Net assets of INR 66,590.39 crores pertaining to Funds of Funds Schemes for March ,2023 is not included in the above data.</t>
  </si>
  <si>
    <t>Source: SEBI.</t>
  </si>
  <si>
    <t>Sr. No.</t>
  </si>
  <si>
    <t>Scheme Category</t>
  </si>
  <si>
    <t>No. of schemes as on  March 31,2022</t>
  </si>
  <si>
    <t>No. of folios as on March 31,2022</t>
  </si>
  <si>
    <t xml:space="preserve">Funds mobilized (₹ crore)
 </t>
  </si>
  <si>
    <t>Repurchase/ Redemption (₹ crore)</t>
  </si>
  <si>
    <t>Net Inflow (+ve)/ Outflow (-ve) (₹ crore)</t>
  </si>
  <si>
    <t>Net Assets Under Management as on March 31,2022 (₹ crore)</t>
  </si>
  <si>
    <t>No. of schemes as on March 31, 2023</t>
  </si>
  <si>
    <t>No. of Folios as on March 31, 2023</t>
  </si>
  <si>
    <t>Funds mobilized for the period (Since April 01, 2022 to March 31, 2023) (₹ crore)</t>
  </si>
  <si>
    <t>Repurchase/ Redemption for the period (Since April 01, 2022 to March 31, 2023) (₹ crore)</t>
  </si>
  <si>
    <t>Net Inflow (+ve)/ Outflow (-ve) for the period (Since April 01, 2022 to March 31, 2023) (₹ crore)</t>
  </si>
  <si>
    <t>Net Assets Under Management as on March 31, 2023 (₹ crore)</t>
  </si>
  <si>
    <t>A</t>
  </si>
  <si>
    <t>Open ended Schemes</t>
  </si>
  <si>
    <t>I</t>
  </si>
  <si>
    <t>Income/Debt Oriented Schemes</t>
  </si>
  <si>
    <t>Overnight Fund</t>
  </si>
  <si>
    <t>Liquid Fund</t>
  </si>
  <si>
    <t>Ultra Short Duration Fund</t>
  </si>
  <si>
    <t>Low Duration Fund</t>
  </si>
  <si>
    <t>Money Market Fund</t>
  </si>
  <si>
    <t>Short Duration Fund</t>
  </si>
  <si>
    <t>Medium Duration Fund</t>
  </si>
  <si>
    <t>Medium to Long Duration Fund</t>
  </si>
  <si>
    <t>Long Duration Fund</t>
  </si>
  <si>
    <t>Dynamic Bond Fund</t>
  </si>
  <si>
    <t>Corporate Bond Fund</t>
  </si>
  <si>
    <t>Credit Risk Fund</t>
  </si>
  <si>
    <t>Banking and PSU Fund</t>
  </si>
  <si>
    <t>Gilt Fund</t>
  </si>
  <si>
    <t>Gilt Fund with 10 year constant duration</t>
  </si>
  <si>
    <t>Floater Fund</t>
  </si>
  <si>
    <t xml:space="preserve">Sub total - I </t>
  </si>
  <si>
    <t>II</t>
  </si>
  <si>
    <t>Growth/Equity Oriented Schemes</t>
  </si>
  <si>
    <t>Multi Cap Fund</t>
  </si>
  <si>
    <t>Large Cap Fund</t>
  </si>
  <si>
    <t>Large &amp; Mid Cap Fund</t>
  </si>
  <si>
    <t>Mid Cap Fund</t>
  </si>
  <si>
    <t>Small Cap Fund</t>
  </si>
  <si>
    <t>Dividend Yield Fund</t>
  </si>
  <si>
    <t>Value Fund/Contra Fund</t>
  </si>
  <si>
    <t>Focused Fund</t>
  </si>
  <si>
    <t>Sectoral/Thematic Funds</t>
  </si>
  <si>
    <t>ELSS</t>
  </si>
  <si>
    <t>Flexi Cap Fund</t>
  </si>
  <si>
    <t xml:space="preserve">Sub total - II </t>
  </si>
  <si>
    <t>III</t>
  </si>
  <si>
    <t>Hybrid Schemes</t>
  </si>
  <si>
    <t>Conservative Hybrid Fund</t>
  </si>
  <si>
    <t>Balanced Hybrid Fund/Aggressive Hybrid Fund</t>
  </si>
  <si>
    <t>Dynamic Asset Allocation/Balanced Advantage</t>
  </si>
  <si>
    <t>Multi Asset Allocation</t>
  </si>
  <si>
    <t>Arbitrage Fund</t>
  </si>
  <si>
    <t>Equity Savings Fund</t>
  </si>
  <si>
    <t xml:space="preserve">Sub total - III </t>
  </si>
  <si>
    <t>IV</t>
  </si>
  <si>
    <t>Solution Oriented  Schemes</t>
  </si>
  <si>
    <t>Retirement Fund</t>
  </si>
  <si>
    <t>Childrens' Fund</t>
  </si>
  <si>
    <t xml:space="preserve">Sub total - IV </t>
  </si>
  <si>
    <t>V</t>
  </si>
  <si>
    <t>Other Schemes</t>
  </si>
  <si>
    <t>Index Funds</t>
  </si>
  <si>
    <t>GOLD ETFs</t>
  </si>
  <si>
    <t>Other ETFs</t>
  </si>
  <si>
    <t>Fund of funds investing overseas</t>
  </si>
  <si>
    <t xml:space="preserve">Sub total - V </t>
  </si>
  <si>
    <t>Total A-Open ended Schemes</t>
  </si>
  <si>
    <t>B</t>
  </si>
  <si>
    <t>Close  Ended Schemes</t>
  </si>
  <si>
    <t>i</t>
  </si>
  <si>
    <t>Fixed Term Plan</t>
  </si>
  <si>
    <t>ii</t>
  </si>
  <si>
    <t>Capital Protection Oriented  Schemes</t>
  </si>
  <si>
    <t>iii</t>
  </si>
  <si>
    <t xml:space="preserve">Infrastructure Debt Fund </t>
  </si>
  <si>
    <t>iv</t>
  </si>
  <si>
    <t>Other Debt</t>
  </si>
  <si>
    <t>Sub total</t>
  </si>
  <si>
    <t>Total B -Close ended Schemes</t>
  </si>
  <si>
    <t>C</t>
  </si>
  <si>
    <t>Interval Schemes</t>
  </si>
  <si>
    <t>Growth Oriented Schemes</t>
  </si>
  <si>
    <t>Total C -Interval Schemes</t>
  </si>
  <si>
    <t>Grand Total (A+B+C)</t>
  </si>
  <si>
    <t>Fund of Funds Scheme (Domestic)**</t>
  </si>
  <si>
    <t>No.of schemes also includes serial plans.</t>
  </si>
  <si>
    <t>Data in respect Fund of Funds Domestic is shown for information only. The same is included in the respective underlying schemes.</t>
  </si>
  <si>
    <t>Table 59: Trends in Investments by Mutual Funds (₹  crore)</t>
  </si>
  <si>
    <t>Gross Purchases</t>
  </si>
  <si>
    <t>Gross Sales</t>
  </si>
  <si>
    <t>Net Purchases /Sales</t>
  </si>
  <si>
    <t>This data is compiled on the basis of reports submitted to SEBI by custodians.</t>
  </si>
  <si>
    <t>Source: SEBI</t>
  </si>
  <si>
    <t>Non-Discretionary</t>
  </si>
  <si>
    <t>Co-Investment</t>
  </si>
  <si>
    <t>Advisory</t>
  </si>
  <si>
    <t>Discretionary</t>
  </si>
  <si>
    <t>Advisory**</t>
  </si>
  <si>
    <t>No. of Clients</t>
  </si>
  <si>
    <t>AUM (₹ crore)</t>
  </si>
  <si>
    <t>Listed Equity</t>
  </si>
  <si>
    <t>Unlisted Equity</t>
  </si>
  <si>
    <t>Plain Debt Listed</t>
  </si>
  <si>
    <t>Plain Debt Unlisted</t>
  </si>
  <si>
    <t>Structured Debt Listed</t>
  </si>
  <si>
    <t>Structured Debt Unlisted</t>
  </si>
  <si>
    <t>Derivatives- Equity</t>
  </si>
  <si>
    <t>Derivatives- Commodity</t>
  </si>
  <si>
    <t>Derivatives- Others</t>
  </si>
  <si>
    <t>Table 64: Number of commodities permitted and traded at exchanges during the month</t>
  </si>
  <si>
    <t>Exchanges</t>
  </si>
  <si>
    <t>Futures</t>
  </si>
  <si>
    <t>Options #</t>
  </si>
  <si>
    <t>Agriculture</t>
  </si>
  <si>
    <t>Metals other than bullion</t>
  </si>
  <si>
    <t xml:space="preserve">Bullion </t>
  </si>
  <si>
    <t xml:space="preserve">Energy </t>
  </si>
  <si>
    <t>Gems and Stones</t>
  </si>
  <si>
    <t>Indices</t>
  </si>
  <si>
    <t>NCDEX</t>
  </si>
  <si>
    <t>Permitted for trading</t>
  </si>
  <si>
    <t xml:space="preserve">Contracts floated </t>
  </si>
  <si>
    <t>Traded</t>
  </si>
  <si>
    <t>MCX</t>
  </si>
  <si>
    <t>-</t>
  </si>
  <si>
    <t xml:space="preserve">Commodities floated </t>
  </si>
  <si>
    <t xml:space="preserve">
Note : 1. All contract variants are considered as one commodity  </t>
  </si>
  <si>
    <t xml:space="preserve">
2.  #Options includes both Options on futures &amp; on goods.</t>
  </si>
  <si>
    <t xml:space="preserve">
Source: NCDEX, MCX, BSE and NSE</t>
  </si>
  <si>
    <t xml:space="preserve"> </t>
  </si>
  <si>
    <t>Table 65: Trends in Commodity Index</t>
  </si>
  <si>
    <t>Year/  Month</t>
  </si>
  <si>
    <t xml:space="preserve">MCX iCOMDEX </t>
  </si>
  <si>
    <t>Open</t>
  </si>
  <si>
    <t>Average of close #</t>
  </si>
  <si>
    <t># Average during the period.</t>
  </si>
  <si>
    <t>Source: MCX</t>
  </si>
  <si>
    <t xml:space="preserve">Table 66: Trends in commodity derivatives at MCX </t>
  </si>
  <si>
    <t>Options</t>
  </si>
  <si>
    <t>No.of Trading days</t>
  </si>
  <si>
    <t>Bullion</t>
  </si>
  <si>
    <t>Metals</t>
  </si>
  <si>
    <t>Energy</t>
  </si>
  <si>
    <t>iCOMDEX Bullion</t>
  </si>
  <si>
    <t>iCOMDEX Energy</t>
  </si>
  <si>
    <t>iCOMDEX Metal</t>
  </si>
  <si>
    <t>Total Futures</t>
  </si>
  <si>
    <t>Open interest at the end of the period</t>
  </si>
  <si>
    <t xml:space="preserve">No. of contracts </t>
  </si>
  <si>
    <r>
      <t>Turnover 
(</t>
    </r>
    <r>
      <rPr>
        <sz val="10"/>
        <color theme="1"/>
        <rFont val="Rupee Foradian"/>
        <family val="2"/>
      </rPr>
      <t>₹</t>
    </r>
    <r>
      <rPr>
        <b/>
        <sz val="10"/>
        <color theme="1"/>
        <rFont val="Rupee Foradian"/>
        <family val="2"/>
      </rPr>
      <t xml:space="preserve"> </t>
    </r>
    <r>
      <rPr>
        <b/>
        <sz val="10"/>
        <color theme="1"/>
        <rFont val="Garamond"/>
        <family val="1"/>
      </rPr>
      <t>crore)</t>
    </r>
  </si>
  <si>
    <r>
      <t>Value
(</t>
    </r>
    <r>
      <rPr>
        <sz val="10"/>
        <color theme="1"/>
        <rFont val="Rupee Foradian"/>
        <family val="2"/>
      </rPr>
      <t>₹</t>
    </r>
    <r>
      <rPr>
        <b/>
        <sz val="10"/>
        <color theme="1"/>
        <rFont val="Rupee Foradian"/>
        <family val="2"/>
      </rPr>
      <t xml:space="preserve"> </t>
    </r>
    <r>
      <rPr>
        <b/>
        <sz val="10"/>
        <color theme="1"/>
        <rFont val="Garamond"/>
        <family val="1"/>
      </rPr>
      <t>crore)</t>
    </r>
  </si>
  <si>
    <t>Year / 
Month</t>
  </si>
  <si>
    <t>Total Options</t>
  </si>
  <si>
    <t xml:space="preserve">Call Options </t>
  </si>
  <si>
    <t xml:space="preserve">Put Options </t>
  </si>
  <si>
    <r>
      <t>Turnover 
(</t>
    </r>
    <r>
      <rPr>
        <sz val="10"/>
        <color theme="1"/>
        <rFont val="Garamond"/>
        <family val="1"/>
      </rPr>
      <t xml:space="preserve">₹ </t>
    </r>
    <r>
      <rPr>
        <b/>
        <sz val="10"/>
        <color theme="1"/>
        <rFont val="Garamond"/>
        <family val="1"/>
      </rPr>
      <t>crore)</t>
    </r>
  </si>
  <si>
    <r>
      <t>Notional Value 
(</t>
    </r>
    <r>
      <rPr>
        <sz val="10"/>
        <rFont val="Garamond"/>
        <family val="1"/>
      </rPr>
      <t>₹</t>
    </r>
    <r>
      <rPr>
        <b/>
        <sz val="10"/>
        <rFont val="Garamond"/>
        <family val="1"/>
      </rPr>
      <t xml:space="preserve"> crore)</t>
    </r>
  </si>
  <si>
    <t xml:space="preserve">Table 67: Trends in commodity derivatives at NCDEX </t>
  </si>
  <si>
    <t xml:space="preserve">Agriculture </t>
  </si>
  <si>
    <t xml:space="preserve">Agridex Index </t>
  </si>
  <si>
    <t>Metal</t>
  </si>
  <si>
    <t xml:space="preserve">Call options </t>
  </si>
  <si>
    <t xml:space="preserve">Put options </t>
  </si>
  <si>
    <t>Open interest 
  at the end of the period</t>
  </si>
  <si>
    <t>No. of contracts</t>
  </si>
  <si>
    <r>
      <t>Turnover 
(</t>
    </r>
    <r>
      <rPr>
        <sz val="10"/>
        <color theme="1"/>
        <rFont val="Rupee Foradian"/>
        <family val="2"/>
      </rPr>
      <t xml:space="preserve">₹ </t>
    </r>
    <r>
      <rPr>
        <b/>
        <sz val="10"/>
        <color theme="1"/>
        <rFont val="Garamond"/>
        <family val="1"/>
      </rPr>
      <t>crore)</t>
    </r>
  </si>
  <si>
    <r>
      <t>Notional Value
(</t>
    </r>
    <r>
      <rPr>
        <sz val="10"/>
        <rFont val="Garamond"/>
        <family val="1"/>
      </rPr>
      <t xml:space="preserve">₹ </t>
    </r>
    <r>
      <rPr>
        <b/>
        <sz val="10"/>
        <rFont val="Garamond"/>
        <family val="1"/>
      </rPr>
      <t>crore)</t>
    </r>
  </si>
  <si>
    <t>Source: NCDEX</t>
  </si>
  <si>
    <t xml:space="preserve">Table 68: Trends in commodity derivatives at BSE </t>
  </si>
  <si>
    <t>Base Metal</t>
  </si>
  <si>
    <r>
      <t>Turnover 
(</t>
    </r>
    <r>
      <rPr>
        <sz val="10"/>
        <color theme="1"/>
        <rFont val="Rupee Foradian"/>
        <family val="2"/>
      </rPr>
      <t>₹</t>
    </r>
    <r>
      <rPr>
        <b/>
        <sz val="10"/>
        <color theme="1"/>
        <rFont val="Garamond"/>
        <family val="1"/>
      </rPr>
      <t>crore)</t>
    </r>
  </si>
  <si>
    <r>
      <t>Value
(</t>
    </r>
    <r>
      <rPr>
        <sz val="10"/>
        <color theme="1"/>
        <rFont val="Rupee Foradian"/>
        <family val="2"/>
      </rPr>
      <t>₹</t>
    </r>
    <r>
      <rPr>
        <b/>
        <sz val="10"/>
        <color theme="1"/>
        <rFont val="Garamond"/>
        <family val="1"/>
      </rPr>
      <t>crore)</t>
    </r>
  </si>
  <si>
    <t>Table 69: Trends in commodity derivatives at NSE</t>
  </si>
  <si>
    <r>
      <t>Turnover 
(</t>
    </r>
    <r>
      <rPr>
        <sz val="12"/>
        <color theme="1"/>
        <rFont val="Rupee Foradian"/>
        <family val="2"/>
      </rPr>
      <t xml:space="preserve">₹ </t>
    </r>
    <r>
      <rPr>
        <b/>
        <sz val="12"/>
        <color theme="1"/>
        <rFont val="Garamond"/>
        <family val="1"/>
      </rPr>
      <t>crore)</t>
    </r>
  </si>
  <si>
    <r>
      <t>Turnover 
(</t>
    </r>
    <r>
      <rPr>
        <sz val="12"/>
        <color theme="1"/>
        <rFont val="Rupee Foradian"/>
        <family val="2"/>
      </rPr>
      <t>₹</t>
    </r>
    <r>
      <rPr>
        <b/>
        <sz val="12"/>
        <color theme="1"/>
        <rFont val="Rupee Foradian"/>
        <family val="2"/>
      </rPr>
      <t xml:space="preserve"> </t>
    </r>
    <r>
      <rPr>
        <b/>
        <sz val="12"/>
        <color theme="1"/>
        <rFont val="Garamond"/>
        <family val="1"/>
      </rPr>
      <t>crore)</t>
    </r>
  </si>
  <si>
    <r>
      <t>Value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</si>
  <si>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Garamond"/>
        <family val="1"/>
      </rPr>
      <t xml:space="preserve">₹ </t>
    </r>
    <r>
      <rPr>
        <b/>
        <sz val="12"/>
        <color theme="1"/>
        <rFont val="Garamond"/>
        <family val="1"/>
      </rPr>
      <t>crore)</t>
    </r>
  </si>
  <si>
    <r>
      <t>Notional Value 
(</t>
    </r>
    <r>
      <rPr>
        <sz val="12"/>
        <rFont val="Garamond"/>
        <family val="1"/>
      </rPr>
      <t>₹</t>
    </r>
    <r>
      <rPr>
        <b/>
        <sz val="12"/>
        <rFont val="Garamond"/>
        <family val="1"/>
      </rPr>
      <t xml:space="preserve"> crore)</t>
    </r>
  </si>
  <si>
    <t>Table 70 : Participant-wise percentage share of turnover in commodity futures</t>
  </si>
  <si>
    <t>Year</t>
  </si>
  <si>
    <t>Farmers / FPOs</t>
  </si>
  <si>
    <t>VCPs/ Hedger</t>
  </si>
  <si>
    <t>Proprietary traders</t>
  </si>
  <si>
    <t>Domestic Financial institutional investors</t>
  </si>
  <si>
    <t>Foreign Participants</t>
  </si>
  <si>
    <t>Total Turnover (Rs. Crore) *</t>
  </si>
  <si>
    <t xml:space="preserve"> -   </t>
  </si>
  <si>
    <t xml:space="preserve">
$ indicates upto March 31, 2023</t>
  </si>
  <si>
    <t>Notes :1. ''Category of 'others' include clients which do not fall in specific categories mentioned above, clients registered such as retail, HUF, individual proprietary firms, partnership firms, public and private companies, body corporates, etc.</t>
  </si>
  <si>
    <t>2. Data on percentage of participants for financial year is average of the monthly share.</t>
  </si>
  <si>
    <t xml:space="preserve">
Source: MCX, NCDEX, BSE and NSE</t>
  </si>
  <si>
    <t>Table 71: Commodity-wise turnover and trading volume at MCX</t>
  </si>
  <si>
    <t>Exchange &amp; Segment</t>
  </si>
  <si>
    <t>Commodity Type</t>
  </si>
  <si>
    <t>Name of the Commodity Contract</t>
  </si>
  <si>
    <t>Contract Size</t>
  </si>
  <si>
    <t xml:space="preserve">
No. of contracts</t>
  </si>
  <si>
    <t xml:space="preserve">
Value (₹ crore)</t>
  </si>
  <si>
    <t xml:space="preserve">
Quotation</t>
  </si>
  <si>
    <t xml:space="preserve">
Close Price</t>
  </si>
  <si>
    <t xml:space="preserve">
Average Daily Open Interest in March 2023</t>
  </si>
  <si>
    <t xml:space="preserve">
Values of Contracts (Rs Crore)</t>
  </si>
  <si>
    <t xml:space="preserve">
MCX Futures</t>
  </si>
  <si>
    <t xml:space="preserve">
Bullion</t>
  </si>
  <si>
    <t>Gold</t>
  </si>
  <si>
    <t>1 'KG</t>
  </si>
  <si>
    <t>₹/10 grams</t>
  </si>
  <si>
    <t>Gold Mini</t>
  </si>
  <si>
    <t>100 'Grams</t>
  </si>
  <si>
    <t>Gold Guinea</t>
  </si>
  <si>
    <t>8 'Grams</t>
  </si>
  <si>
    <t>₹/8 grams</t>
  </si>
  <si>
    <t>Gold Petals</t>
  </si>
  <si>
    <t>1 'Gram</t>
  </si>
  <si>
    <t>₹/1 grams</t>
  </si>
  <si>
    <t>Silver</t>
  </si>
  <si>
    <t>30 'KGs</t>
  </si>
  <si>
    <t>₹/ KG</t>
  </si>
  <si>
    <t>Silver Mini</t>
  </si>
  <si>
    <t>5 'KGs</t>
  </si>
  <si>
    <t>Silver Micro</t>
  </si>
  <si>
    <t>1 'KGs</t>
  </si>
  <si>
    <t>Total for Bullion</t>
  </si>
  <si>
    <t xml:space="preserve">
Base Metals</t>
  </si>
  <si>
    <t>Aluminium</t>
  </si>
  <si>
    <t>5 MT</t>
  </si>
  <si>
    <t>Aluminium Mini</t>
  </si>
  <si>
    <t>1 MT</t>
  </si>
  <si>
    <t>Copper</t>
  </si>
  <si>
    <t>2.5 MT</t>
  </si>
  <si>
    <t>Lead</t>
  </si>
  <si>
    <t>Lead Mini</t>
  </si>
  <si>
    <t>Nickel</t>
  </si>
  <si>
    <t>1.5 MT</t>
  </si>
  <si>
    <t>Zinc</t>
  </si>
  <si>
    <t>Zinc Mini</t>
  </si>
  <si>
    <t xml:space="preserve">
Total for Base Metals</t>
  </si>
  <si>
    <t xml:space="preserve">
Agri</t>
  </si>
  <si>
    <t>Cotton</t>
  </si>
  <si>
    <t>25 'Bales (170 kg/ Bale)</t>
  </si>
  <si>
    <t>₹/ 1Bale</t>
  </si>
  <si>
    <t>Cotton Candy</t>
  </si>
  <si>
    <t>48 'Candy (355.56 kg/ Candy)</t>
  </si>
  <si>
    <t>₹/ 1Candy</t>
  </si>
  <si>
    <t>CPO</t>
  </si>
  <si>
    <t>10 MT</t>
  </si>
  <si>
    <t>₹/10 KG</t>
  </si>
  <si>
    <t>Mentha Oil</t>
  </si>
  <si>
    <t>360 KGs</t>
  </si>
  <si>
    <t>Kapas</t>
  </si>
  <si>
    <t>4 MT</t>
  </si>
  <si>
    <t>₹/20 KG</t>
  </si>
  <si>
    <t>Rubber</t>
  </si>
  <si>
    <t>₹/100 KG</t>
  </si>
  <si>
    <t>Total for Agri.</t>
  </si>
  <si>
    <t xml:space="preserve">
Energy</t>
  </si>
  <si>
    <t>Crude Oil</t>
  </si>
  <si>
    <t>100 barrels</t>
  </si>
  <si>
    <t>₹/ Barrel</t>
  </si>
  <si>
    <t>Crude Oil Mini</t>
  </si>
  <si>
    <t>10 barrels</t>
  </si>
  <si>
    <t xml:space="preserve">Natural Gas </t>
  </si>
  <si>
    <t>1250 mmBtu</t>
  </si>
  <si>
    <t>₹/ mmBtu</t>
  </si>
  <si>
    <t xml:space="preserve">Natural Gas Mini </t>
  </si>
  <si>
    <t>250 mmBtu</t>
  </si>
  <si>
    <t>Total for Energy</t>
  </si>
  <si>
    <t xml:space="preserve">
Index</t>
  </si>
  <si>
    <t xml:space="preserve">iCOMDEX Bullion </t>
  </si>
  <si>
    <t>₹/ Unit</t>
  </si>
  <si>
    <t>Total for Index Futures</t>
  </si>
  <si>
    <t xml:space="preserve">
Total MCX Futures</t>
  </si>
  <si>
    <t>Total MCX Futures</t>
  </si>
  <si>
    <t xml:space="preserve">
MCX Options</t>
  </si>
  <si>
    <t>₹/ 1KG</t>
  </si>
  <si>
    <t>Total for Base Metals</t>
  </si>
  <si>
    <t xml:space="preserve">
Total MCX Options</t>
  </si>
  <si>
    <t>Total MCX Options</t>
  </si>
  <si>
    <t>Note:</t>
  </si>
  <si>
    <t>1. Options includes both 'options on futures' and 'options on goods'</t>
  </si>
  <si>
    <t>2. Closing prices have been considered for the 'most active contract' at the end of month</t>
  </si>
  <si>
    <t>3. Average Daily OI and Values of Contract have been derived by taking the sum of end of day OI and then dividing by no. of trading days during the month</t>
  </si>
  <si>
    <t>Source : MCX</t>
  </si>
  <si>
    <t xml:space="preserve">Table 72: Commodity-wise turnover and trading volume at NCDEX </t>
  </si>
  <si>
    <t>Symbol</t>
  </si>
  <si>
    <t xml:space="preserve">
No. of Contracts</t>
  </si>
  <si>
    <t xml:space="preserve">
NCDEX Futures</t>
  </si>
  <si>
    <t xml:space="preserve">
Agri.</t>
  </si>
  <si>
    <t>Barley</t>
  </si>
  <si>
    <t>BARLEYJPR</t>
  </si>
  <si>
    <t>₹/ Quintal</t>
  </si>
  <si>
    <t>Bajra</t>
  </si>
  <si>
    <t>BAJRA</t>
  </si>
  <si>
    <t>Castorseed</t>
  </si>
  <si>
    <t>CASTOR</t>
  </si>
  <si>
    <t>CASTOROIL</t>
  </si>
  <si>
    <t>2MT</t>
  </si>
  <si>
    <t>₹/ 10KG</t>
  </si>
  <si>
    <t>Chana</t>
  </si>
  <si>
    <t>CHANA</t>
  </si>
  <si>
    <t>Coffee</t>
  </si>
  <si>
    <t>COFFEE</t>
  </si>
  <si>
    <t>₹/Bales</t>
  </si>
  <si>
    <t>Cotton seed oil cake</t>
  </si>
  <si>
    <t>COCUDAKL</t>
  </si>
  <si>
    <t>Coriander</t>
  </si>
  <si>
    <t>DHANIYA</t>
  </si>
  <si>
    <t>Guargum</t>
  </si>
  <si>
    <t>GUARGUM5</t>
  </si>
  <si>
    <t>Guar seed</t>
  </si>
  <si>
    <t>GUARSEED10</t>
  </si>
  <si>
    <t>Gur</t>
  </si>
  <si>
    <t>GUR</t>
  </si>
  <si>
    <t>₹/ 40KG</t>
  </si>
  <si>
    <t>Jeera</t>
  </si>
  <si>
    <t>JEERAUNJHA</t>
  </si>
  <si>
    <t>3 MT</t>
  </si>
  <si>
    <t>KAPAS</t>
  </si>
  <si>
    <t>₹/ 20KG</t>
  </si>
  <si>
    <t>Maize</t>
  </si>
  <si>
    <t>MAIZE</t>
  </si>
  <si>
    <t>RM seed</t>
  </si>
  <si>
    <t>RMSEED</t>
  </si>
  <si>
    <t>Soy bean</t>
  </si>
  <si>
    <t>SYBEANIDR</t>
  </si>
  <si>
    <t>Refined Soy Oil</t>
  </si>
  <si>
    <t>SYOREF</t>
  </si>
  <si>
    <t>₹/ 10 KG</t>
  </si>
  <si>
    <t>Sesameseed</t>
  </si>
  <si>
    <t>SESAMESEED</t>
  </si>
  <si>
    <t>Soyameal</t>
  </si>
  <si>
    <t>SBMEALIDR</t>
  </si>
  <si>
    <t>₹/ MT</t>
  </si>
  <si>
    <t>Turmeric</t>
  </si>
  <si>
    <t>TMCFGRNZM</t>
  </si>
  <si>
    <t>Wheat</t>
  </si>
  <si>
    <t>WHEATFAQ</t>
  </si>
  <si>
    <t>Steel Long</t>
  </si>
  <si>
    <t>STEEL</t>
  </si>
  <si>
    <t>Total for Metal</t>
  </si>
  <si>
    <t>Index</t>
  </si>
  <si>
    <t>AGRIDEX</t>
  </si>
  <si>
    <t>1 lot</t>
  </si>
  <si>
    <t>GUAREX</t>
  </si>
  <si>
    <t>SOYDEX</t>
  </si>
  <si>
    <t>Total Index Futures</t>
  </si>
  <si>
    <t xml:space="preserve">
Total NCDEX Futures</t>
  </si>
  <si>
    <t>Total NCDEX Futures</t>
  </si>
  <si>
    <t xml:space="preserve">
NCDEX Options</t>
  </si>
  <si>
    <t>Agri.</t>
  </si>
  <si>
    <t>Guarseed</t>
  </si>
  <si>
    <t>Soybean</t>
  </si>
  <si>
    <t>RM Seed</t>
  </si>
  <si>
    <t xml:space="preserve">
Total NCDEX Options</t>
  </si>
  <si>
    <t>Total NCDEX Options</t>
  </si>
  <si>
    <t>Note: 1.AGRIDEX volume are in '000 lots " .</t>
  </si>
  <si>
    <t xml:space="preserve">
Table 73: Commodity-wise turnover and trading volume at BSE and NSE</t>
  </si>
  <si>
    <t xml:space="preserve">
Exchange &amp; Segment</t>
  </si>
  <si>
    <t xml:space="preserve">
Commodity Type</t>
  </si>
  <si>
    <t xml:space="preserve">
Name of the Commodity Contract</t>
  </si>
  <si>
    <t>BSE Futures</t>
  </si>
  <si>
    <t>1 KG</t>
  </si>
  <si>
    <t>30 KGs</t>
  </si>
  <si>
    <t>Gold M</t>
  </si>
  <si>
    <t>100 Grams</t>
  </si>
  <si>
    <t>SilverKG</t>
  </si>
  <si>
    <t>5 KG</t>
  </si>
  <si>
    <t>SilverM</t>
  </si>
  <si>
    <t xml:space="preserve"> 1 KG</t>
  </si>
  <si>
    <t>BSE Almond</t>
  </si>
  <si>
    <t>1000 KGs</t>
  </si>
  <si>
    <t>CottonJ34^</t>
  </si>
  <si>
    <t>25 Bales</t>
  </si>
  <si>
    <t>₹/ Bale</t>
  </si>
  <si>
    <t xml:space="preserve">SUFIBLT           </t>
  </si>
  <si>
    <t>Brent Crude</t>
  </si>
  <si>
    <t>Total -BSE Futures</t>
  </si>
  <si>
    <t>BSE Options</t>
  </si>
  <si>
    <t>30 Kg</t>
  </si>
  <si>
    <t>Silver KG</t>
  </si>
  <si>
    <t>Total -BSE Options</t>
  </si>
  <si>
    <t>NSE Futures</t>
  </si>
  <si>
    <t>Gold 1G</t>
  </si>
  <si>
    <t>1Gram</t>
  </si>
  <si>
    <t>₹/ gram</t>
  </si>
  <si>
    <t>Brent Crude Oil</t>
  </si>
  <si>
    <t>100 Barrel</t>
  </si>
  <si>
    <t>Brent Crude Oil Mini</t>
  </si>
  <si>
    <t>10 Barrel</t>
  </si>
  <si>
    <t>Crude Degummed  Soybean Oil </t>
  </si>
  <si>
    <t>₹/10 KGs</t>
  </si>
  <si>
    <t>Total for base metals</t>
  </si>
  <si>
    <t>Total -NSE Futures</t>
  </si>
  <si>
    <t>NSE Options</t>
  </si>
  <si>
    <t>Total -NSE Options</t>
  </si>
  <si>
    <t>Source : BSE and NSE</t>
  </si>
  <si>
    <t xml:space="preserve">Market Intermediaries </t>
  </si>
  <si>
    <t>Stock Exchanges (Cash Segment)</t>
  </si>
  <si>
    <t>Stock Exchanges (Equity Derivatives Segment)</t>
  </si>
  <si>
    <t>Stock Exchanges (Currency Derivatives Segment)</t>
  </si>
  <si>
    <t>Stock Exchanges (Commodity Derivatives Segment)</t>
  </si>
  <si>
    <t>Brokers (Cash Segment)</t>
  </si>
  <si>
    <t>Brokers (Equity Derivatives Segment)</t>
  </si>
  <si>
    <t>Brokers (Currency Derivatives Segment)</t>
  </si>
  <si>
    <t>Brokers (Debt Segment)</t>
  </si>
  <si>
    <t>Brokers (Commodity Derivatives Segment)</t>
  </si>
  <si>
    <t>ICEX</t>
  </si>
  <si>
    <t>Corporate  Brokers(Cash Segment)</t>
  </si>
  <si>
    <t>Foreign Portfolio Investors (FPIs)</t>
  </si>
  <si>
    <t>Custodians</t>
  </si>
  <si>
    <t>Designated Depositories Participants (DDPs)</t>
  </si>
  <si>
    <t>Depositories</t>
  </si>
  <si>
    <t>Depository Participants</t>
  </si>
  <si>
    <t>Merchant Bankers</t>
  </si>
  <si>
    <t>Bankers to an Issue</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</si>
  <si>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</si>
  <si>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</si>
  <si>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</si>
  <si>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</si>
  <si>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</si>
  <si>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</si>
  <si>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</si>
  <si>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</si>
  <si>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Investment Advisors</t>
  </si>
  <si>
    <t>Research Analysts</t>
  </si>
  <si>
    <t>Infrastructure Investment Trusts (InvITs)</t>
  </si>
  <si>
    <t>Real Estate Investment Trusts (REITs)</t>
  </si>
  <si>
    <t>Collective Investment Schemes</t>
  </si>
  <si>
    <t>Approved Intermediaries (Stock Lending Schemes)</t>
  </si>
  <si>
    <t>STP (Centralised Hub)</t>
  </si>
  <si>
    <t>STP Service Providers</t>
  </si>
  <si>
    <t>Source: SEBI, NSDL, CDSL.</t>
  </si>
  <si>
    <t>Sl.No.</t>
  </si>
  <si>
    <t>Name of the Issuer/Company</t>
  </si>
  <si>
    <t>Date of Listing</t>
  </si>
  <si>
    <t>Type of Issue</t>
  </si>
  <si>
    <t>Number of Shares issued</t>
  </si>
  <si>
    <t>Face Value (₹ )</t>
  </si>
  <si>
    <t>Premium Value (₹ )</t>
  </si>
  <si>
    <t>Issue Price (₹ )</t>
  </si>
  <si>
    <t>Amount raised (in crores)</t>
  </si>
  <si>
    <t>Oversubscribed (no. of times)</t>
  </si>
  <si>
    <t>Allocation in Net offer to public &amp; Others (No. of shares)</t>
  </si>
  <si>
    <t>Net offer to public*</t>
  </si>
  <si>
    <t>Fresh</t>
  </si>
  <si>
    <t>OFS</t>
  </si>
  <si>
    <t>QIB</t>
  </si>
  <si>
    <t>NII</t>
  </si>
  <si>
    <t>RII</t>
  </si>
  <si>
    <t>Others, if any (Market Maker &amp; Reservation)</t>
  </si>
  <si>
    <t>Viaz Tyres Limited</t>
  </si>
  <si>
    <t>NSE SME IPO</t>
  </si>
  <si>
    <t>Macfos Limited</t>
  </si>
  <si>
    <t xml:space="preserve">BSE SME IPO   </t>
  </si>
  <si>
    <t>304.32</t>
  </si>
  <si>
    <t>Sealmatic India Limited</t>
  </si>
  <si>
    <t>18.7249</t>
  </si>
  <si>
    <t xml:space="preserve">Destiny Logistics &amp; Infra Limited </t>
  </si>
  <si>
    <t>Rights</t>
  </si>
  <si>
    <t>Sprayking Agro Equipment Limited</t>
  </si>
  <si>
    <t>Patron Exim Limited</t>
  </si>
  <si>
    <t>0.98</t>
  </si>
  <si>
    <t>Shree Ganesh Remedies Ltd</t>
  </si>
  <si>
    <t>Family Care Hospitals Ltd</t>
  </si>
  <si>
    <t>Srivasavi Adhesive Tapes Limited</t>
  </si>
  <si>
    <t>AMANAYA VENTURES LIMITED</t>
  </si>
  <si>
    <t>1.66</t>
  </si>
  <si>
    <t>S.V.J.ENTERPRISES LIMITED</t>
  </si>
  <si>
    <t>Patel Engineering Limited</t>
  </si>
  <si>
    <t>ITCONS E-Solutions Limited</t>
  </si>
  <si>
    <t>15.69</t>
  </si>
  <si>
    <t>RESGEN LIMITED</t>
  </si>
  <si>
    <t>2.32</t>
  </si>
  <si>
    <t>Divgi TorqTransfer Systems Limited</t>
  </si>
  <si>
    <t>IPO</t>
  </si>
  <si>
    <t>Systango Technologies Limited</t>
  </si>
  <si>
    <t>Vertexplus Technologies Limited</t>
  </si>
  <si>
    <t>MCON Rasayan India Limited</t>
  </si>
  <si>
    <t>HAZOOR MULTI PROJECTS LTD</t>
  </si>
  <si>
    <t>Prospect Commodities Limited</t>
  </si>
  <si>
    <t>5.01</t>
  </si>
  <si>
    <t>Mittal Life Style Limited</t>
  </si>
  <si>
    <t>Capri Global Capital Limited</t>
  </si>
  <si>
    <t>Shukra Pharmaceuticals Ltd</t>
  </si>
  <si>
    <t>Vels Film International Limited</t>
  </si>
  <si>
    <t>SUDARSHAN PHARMA INDUSTRIES LIMITED</t>
  </si>
  <si>
    <t>1.6619</t>
  </si>
  <si>
    <t>Global Surfaces Limited</t>
  </si>
  <si>
    <t>Parvati Sweetners and Power Ltd</t>
  </si>
  <si>
    <t>AMAL LTD.</t>
  </si>
  <si>
    <t>Veer Global Infraconstruction Ltd</t>
  </si>
  <si>
    <t>LABELKRAFT TECHNOLOGIES LIMITED</t>
  </si>
  <si>
    <t>50.08</t>
  </si>
  <si>
    <t>Quality Foils (India) Limited</t>
  </si>
  <si>
    <t>Bright Outdoor Media Limited</t>
  </si>
  <si>
    <t>1.72</t>
  </si>
  <si>
    <t>Nirman Agri Genetics Limited</t>
  </si>
  <si>
    <t>Edvenswa Enterprises Ltd</t>
  </si>
  <si>
    <t>KHFM Hospitality and Facility Management Services Limited</t>
  </si>
  <si>
    <t>Command Polymers Limited</t>
  </si>
  <si>
    <t>4.63</t>
  </si>
  <si>
    <t>Dev Labtech Venture Limited</t>
  </si>
  <si>
    <t>7.34</t>
  </si>
  <si>
    <t>*Shares issued by the Company are partly paid up but the information is provided considering the same as fully paid up.</t>
  </si>
  <si>
    <t>Net offer to Public = QIB (Including anchor) + RII + NII (Excluding Employee Reservation +Shareholder Reservation + Market maker)</t>
  </si>
  <si>
    <t>Target Company</t>
  </si>
  <si>
    <t>Acquirers/PACs</t>
  </si>
  <si>
    <t>Public Announcement Date</t>
  </si>
  <si>
    <t>Offer Opening Date</t>
  </si>
  <si>
    <t>Offer Closing Date</t>
  </si>
  <si>
    <t>Offer Size</t>
  </si>
  <si>
    <t>Offer
 Price 
(₹ ) per share</t>
  </si>
  <si>
    <t>Offer Size (₹  crore)</t>
  </si>
  <si>
    <t>No. of 
Shares</t>
  </si>
  <si>
    <t>Percent of Equity 
Capital</t>
  </si>
  <si>
    <t>1</t>
  </si>
  <si>
    <t>Prism Medico and Pharmacy Limited</t>
  </si>
  <si>
    <t>M/s. Symbiosis Pharmaceuticals Private Limited, M/s. Galaxy Vitacare Private Limited and Mr. Ramit Walia</t>
  </si>
  <si>
    <t>2</t>
  </si>
  <si>
    <t>Integrated Technologies Limited</t>
  </si>
  <si>
    <t>Mr. Saurabh Goyal and Mr. Sanidhya Garg</t>
  </si>
  <si>
    <t>3</t>
  </si>
  <si>
    <t>Lotus Chocolate Company Limited</t>
  </si>
  <si>
    <t>RELIANCE CONSUMER PRODUCTS LIMITED and RELIANCE RETAIL VENTURES LIMITED</t>
  </si>
  <si>
    <t>Table 4: Trends in Closed Offers under SEBI (Substantial Acquisition of Shares and Takeover) Regulations, 2011</t>
  </si>
  <si>
    <t>Open Offers</t>
  </si>
  <si>
    <t>Objectives</t>
  </si>
  <si>
    <t>Change in Control 
of Management</t>
  </si>
  <si>
    <t>Consolidation of Holdings</t>
  </si>
  <si>
    <t>Substantial Acquisition</t>
  </si>
  <si>
    <t>No. of Offers</t>
  </si>
  <si>
    <t>Amount (₹  crore)</t>
  </si>
  <si>
    <t>Amount (₹ crore)</t>
  </si>
  <si>
    <t>*In instances where offers have more than one objective, the issue is classified only under one of the same.</t>
  </si>
  <si>
    <t>Data is compiled based on offer closing date</t>
  </si>
  <si>
    <t>Table 5 A: Consolidated Resource Mobilisation through Primary markets</t>
  </si>
  <si>
    <t>Modes of Fund Raising</t>
  </si>
  <si>
    <t>2022-23 #</t>
  </si>
  <si>
    <t>No. of Issues</t>
  </si>
  <si>
    <t>Amount
(Rs.crore)</t>
  </si>
  <si>
    <t>Equity Issues</t>
  </si>
  <si>
    <t>A. IPOs (Main Board)</t>
  </si>
  <si>
    <t>i) OFS Component</t>
  </si>
  <si>
    <t>ii) Fresh Capital Raising Component</t>
  </si>
  <si>
    <t>B. IPO (SME)</t>
  </si>
  <si>
    <t>C. IPO (Total) [A+B]</t>
  </si>
  <si>
    <t>i) OFS Component (Total)</t>
  </si>
  <si>
    <t>ii) Fresh Capital Raising Component (Total)</t>
  </si>
  <si>
    <t>D. FPO in the Main Board</t>
  </si>
  <si>
    <t xml:space="preserve">E. FPO in the SME Segment </t>
  </si>
  <si>
    <t>F. FPO (Total) [D+E]</t>
  </si>
  <si>
    <t>G. Total Public Issues in equity (C+F)</t>
  </si>
  <si>
    <t>H. Rights Issue</t>
  </si>
  <si>
    <t xml:space="preserve">i)MainBoard Companies </t>
  </si>
  <si>
    <t>ii) SME / IGP Companies</t>
  </si>
  <si>
    <t>I. Preferential Issue</t>
  </si>
  <si>
    <t>J. QIPs/IPPs</t>
  </si>
  <si>
    <t>K. OFS through Exchanges</t>
  </si>
  <si>
    <t>i)Mainboard companies</t>
  </si>
  <si>
    <t>ii)SME/IGP companies</t>
  </si>
  <si>
    <t>L. Total Fund raised in IGP Segment</t>
  </si>
  <si>
    <t xml:space="preserve">M. Total Equity raised </t>
  </si>
  <si>
    <t>i) OFS Component (Total) G(i)+K+L(i)</t>
  </si>
  <si>
    <t>ii) Fresh Capital Raising Component (Total) G(ii)+H+I+J+L(ii)</t>
  </si>
  <si>
    <t>Bond Market</t>
  </si>
  <si>
    <t>N. Fund mobilized through Private Placement in Corporate Bond Market (CBM)</t>
  </si>
  <si>
    <t>Of the above, listed after private placement in EBP</t>
  </si>
  <si>
    <t>O. Fund mobilized through public issue in CBM</t>
  </si>
  <si>
    <t>P. Total fund Mobilized in CBM (N+O)</t>
  </si>
  <si>
    <t>Business trusts</t>
  </si>
  <si>
    <t>Q. Total funds mobilized by REITs</t>
  </si>
  <si>
    <t>i. Listed REITs</t>
  </si>
  <si>
    <t>ii. Unlisted REITs</t>
  </si>
  <si>
    <t>R. Total fund mobilized by InvITs#</t>
  </si>
  <si>
    <t>i. Listed InvITs</t>
  </si>
  <si>
    <t>ii. Unlisted InvITs</t>
  </si>
  <si>
    <t>S. Total fund mobilized by REITs &amp; InvITs (Q+R)**</t>
  </si>
  <si>
    <t>i. Listed</t>
  </si>
  <si>
    <t>ii. Unlisted</t>
  </si>
  <si>
    <t># Data includes Private and Public Listing</t>
  </si>
  <si>
    <t>** includes funds raised through public issue, private placement, preferential issue, institutional placement, rights issue</t>
  </si>
  <si>
    <t>Notes: 1. Data includes BSE SME Start-up.</t>
  </si>
  <si>
    <t xml:space="preserve"> 2. IPOs are classified based on listing date and public debt issues on the basis of closing date of the issue.</t>
  </si>
  <si>
    <t xml:space="preserve">Table 5B: Capital Raised from the Primary Market through  Public and Rights Issues </t>
  </si>
  <si>
    <t>Total
(Equity+Debt)</t>
  </si>
  <si>
    <t>Category-wise (Equity)</t>
  </si>
  <si>
    <t>Issue-Type (Equity)</t>
  </si>
  <si>
    <t>Instrument-Wise (Equity and Debt)</t>
  </si>
  <si>
    <t>Public</t>
  </si>
  <si>
    <t>IPOs</t>
  </si>
  <si>
    <t>Equities</t>
  </si>
  <si>
    <t>At Par</t>
  </si>
  <si>
    <t>At Premium</t>
  </si>
  <si>
    <t xml:space="preserve">Notes: 1. Amount for public debt issue for last two months is provisional and may get updated 
</t>
  </si>
  <si>
    <t>2. Equity public issues also include issues listed on SME platform.</t>
  </si>
  <si>
    <t>3. Equity data on IPO issues are categorised based on the listing date .</t>
  </si>
  <si>
    <t>4. Debt issues are classified based on closing date of the issue</t>
  </si>
  <si>
    <t>Table 6:  Resource Moblisiation by SMEs through Equity Issues</t>
  </si>
  <si>
    <t>New Issues listed at SME Platform</t>
  </si>
  <si>
    <t>FPOs by SMEs</t>
  </si>
  <si>
    <t>SME IPOs</t>
  </si>
  <si>
    <t>IPOs of Start-ups</t>
  </si>
  <si>
    <t>Notes - From April 2020 onwards, data on IPO issues are categorised based on the listing date .</t>
  </si>
  <si>
    <t>Table 7:  Industry-wise Classification of Capital Raised through Public and Rights Issues (Equity)</t>
  </si>
  <si>
    <t>Industry</t>
  </si>
  <si>
    <t>Airlines</t>
  </si>
  <si>
    <t>Automobiles</t>
  </si>
  <si>
    <t>Banks/Fis</t>
  </si>
  <si>
    <t>Cement/ Constructions</t>
  </si>
  <si>
    <t>Chemical</t>
  </si>
  <si>
    <t>Consumer Services</t>
  </si>
  <si>
    <t>Electronic Equipments/ Products</t>
  </si>
  <si>
    <t>Engineering</t>
  </si>
  <si>
    <t>Entertainment</t>
  </si>
  <si>
    <t>Finance</t>
  </si>
  <si>
    <t>Food processing</t>
  </si>
  <si>
    <t>Healthcare</t>
  </si>
  <si>
    <t>Hotels</t>
  </si>
  <si>
    <t>Info Tech</t>
  </si>
  <si>
    <t>Misc</t>
  </si>
  <si>
    <t>Roads &amp; Highways</t>
  </si>
  <si>
    <t>Telecom</t>
  </si>
  <si>
    <t>Textile</t>
  </si>
  <si>
    <t>Plastic</t>
  </si>
  <si>
    <t>Power</t>
  </si>
  <si>
    <t>Printing</t>
  </si>
  <si>
    <t>Oil &amp; Natural Gas</t>
  </si>
  <si>
    <t>Insurance</t>
  </si>
  <si>
    <t>Sector-wise</t>
  </si>
  <si>
    <t>Region-wise</t>
  </si>
  <si>
    <t>Private</t>
  </si>
  <si>
    <t>Northern</t>
  </si>
  <si>
    <t>Eastern</t>
  </si>
  <si>
    <t>Western</t>
  </si>
  <si>
    <t>Southern</t>
  </si>
  <si>
    <t>Central</t>
  </si>
  <si>
    <t>Foreign</t>
  </si>
  <si>
    <t>$ indicates upto March 31, 2022</t>
  </si>
  <si>
    <t>&lt; 5 crore</t>
  </si>
  <si>
    <t>≥ 5crore - &lt; 10crore</t>
  </si>
  <si>
    <t xml:space="preserve">  ≥ 10 crore - &lt; 50 crore</t>
  </si>
  <si>
    <t xml:space="preserve">  ≥ 50 crore - &lt; 100 crore</t>
  </si>
  <si>
    <t xml:space="preserve">  ≥ 100 crore -&lt;500 crore</t>
  </si>
  <si>
    <t>&gt;=₹500 crore</t>
  </si>
  <si>
    <t>Only MSEI</t>
  </si>
  <si>
    <t xml:space="preserve">Notes: 1. The above data includes both "no. of issues" and "Amount" raised on conversion of convertible securities issued on QIP basis. 
</t>
  </si>
  <si>
    <t>Common#</t>
  </si>
  <si>
    <t>#Listed at any two or three exchanges.</t>
  </si>
  <si>
    <t>2022-23</t>
  </si>
  <si>
    <t>Table 74:  Macro Economic Indicators</t>
  </si>
  <si>
    <t xml:space="preserve">I.GDP at Current prices for 2022-23 (₹ crore) #                   </t>
  </si>
  <si>
    <t>II. Gross Saving as a per cent of Gross National Disposable Income at current market prices in 2020-21*</t>
  </si>
  <si>
    <t>III.Gross Capital Formation at current prices as a per cent of GDP at current market prices in 2022-23#</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</si>
  <si>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</si>
  <si>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</si>
  <si>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</si>
  <si>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</si>
  <si>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</si>
  <si>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</si>
  <si>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</si>
  <si>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</si>
  <si>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</si>
  <si>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</si>
  <si>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7.25/8.80</t>
  </si>
  <si>
    <t>7.75/8.80</t>
  </si>
  <si>
    <t>7.75/8.81</t>
  </si>
  <si>
    <t>8.10/8.80</t>
  </si>
  <si>
    <t>8.10/9.40</t>
  </si>
  <si>
    <t>8.65/9.40</t>
  </si>
  <si>
    <t>8.65/10.10</t>
  </si>
  <si>
    <t xml:space="preserve">Term Deposit Rate &gt; 1 year </t>
  </si>
  <si>
    <t>5.00/5.60</t>
  </si>
  <si>
    <t>5.00/5.75</t>
  </si>
  <si>
    <t>5.30/5.75</t>
  </si>
  <si>
    <t>5.30/6.10</t>
  </si>
  <si>
    <t>5.30/6.11</t>
  </si>
  <si>
    <t>5.50/7.25</t>
  </si>
  <si>
    <t>6.10/7.25</t>
  </si>
  <si>
    <t>6.00/7.25</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</si>
  <si>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</si>
  <si>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</si>
  <si>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</si>
  <si>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</si>
  <si>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</si>
  <si>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</si>
  <si>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</si>
  <si>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</si>
  <si>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</si>
  <si>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</si>
  <si>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</si>
  <si>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Central Govt. Market Borrowing-Gross (₹ billion)</t>
  </si>
  <si>
    <t>Wholesale Price Index (2011-12=100) Rate (in per cent) (Y-o-Y)</t>
  </si>
  <si>
    <t>Consumer Price Index (2012 =100) Rate (in per cent) (Y-o-Y)</t>
  </si>
  <si>
    <t>IX.  Index of Industrial Production (Base year 2011-12 = 100)</t>
  </si>
  <si>
    <t>General</t>
  </si>
  <si>
    <t>Mining</t>
  </si>
  <si>
    <t>Manufacturing</t>
  </si>
  <si>
    <t>Electricity</t>
  </si>
  <si>
    <t>X. External Sector Indicators (USD billion)</t>
  </si>
  <si>
    <t xml:space="preserve">Exports </t>
  </si>
  <si>
    <t>Imports</t>
  </si>
  <si>
    <t>Trade Balance</t>
  </si>
  <si>
    <t xml:space="preserve">Notes: </t>
  </si>
  <si>
    <t>#First Advance Estimates as per MOSPI press release dated January 06, 2023</t>
  </si>
  <si>
    <t>* First Revised Estimates as per MOSPI press release dated January  31, 2022</t>
  </si>
  <si>
    <t>^ cumulative figure value of the respective months.</t>
  </si>
  <si>
    <t>Data for CPI, WPI, IIP and External sector have been compiled based on available information.</t>
  </si>
  <si>
    <t>Feb 2023*</t>
  </si>
  <si>
    <t>1. * contains revised figures</t>
  </si>
  <si>
    <t xml:space="preserve">2. **Value of Assets for which Advisory Services are being given. </t>
  </si>
  <si>
    <r>
      <t>Notes: 1. Figures are compiled based on reports submitted by FPIs/deemed FPIs issuing ODIs. 2</t>
    </r>
    <r>
      <rPr>
        <sz val="11"/>
        <color indexed="10"/>
        <rFont val="Garamond"/>
        <family val="1"/>
      </rPr>
      <t xml:space="preserve">. </t>
    </r>
    <r>
      <rPr>
        <sz val="11"/>
        <color indexed="8"/>
        <rFont val="Garamond"/>
        <family val="1"/>
      </rPr>
      <t>AUC Figures are compiled on the basis of reports submitted by custodians &amp; does not includes positions taken by FPIs in derivatives. 3. The total value of ODIs excludes the unhedged positions &amp; portfolio hedging positions taken by the FPIs issuing ODIs.</t>
    </r>
  </si>
  <si>
    <t>March 2023</t>
  </si>
  <si>
    <t>March 2022</t>
  </si>
  <si>
    <t>Discretionary#</t>
  </si>
  <si>
    <t>3. #Of the March 2022 AUM, Rs.17,72,216/- Crores are contributed by funds from EPFO/PFs.</t>
  </si>
  <si>
    <t>4. Of the March 2023 AUM,  Rs.20,71,283/- Crores are contributed by funds from EPFO/PFs.</t>
  </si>
  <si>
    <t>5.  The above data for March 2023 is as per submissions made by 344 Nos. of PMS on the SI Portal till April 19, 2023.</t>
  </si>
  <si>
    <t>Table 3: Offers closed during March 2023 under SEBI (Substantial Acquisition of Shares and Takeover) Regulations,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</si>
</sst>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3" formatCode="_ * #,##0.00_ ;_ * \-#,##0.00_ ;_ * &quot;-&quot;??_ ;_ @_ "/>
    <numFmt numFmtId="164" formatCode="_(* #,##0.00_);_(* \(#,##0.00\);_(* &quot;-&quot;??_);_(@_)"/>
    <numFmt numFmtId="165" formatCode="0.0"/>
    <numFmt numFmtId="166" formatCode="#,##0;\-#,##0;0"/>
    <numFmt numFmtId="167" formatCode="0.0000"/>
    <numFmt numFmtId="168" formatCode="[$-409]d\-mmm\-yy;@"/>
    <numFmt numFmtId="169" formatCode="[&gt;=10000000]#.###\,##\,##0;[&gt;=100000]#.###\,##0;##,##0.0"/>
    <numFmt numFmtId="170" formatCode="[&gt;=10000000]#\,##\,##\,##0;[&gt;=100000]#\,##\,##0;##,##0"/>
    <numFmt numFmtId="171" formatCode="_(* #,##0_);_(* \(#,##0\);_(* &quot;-&quot;??_);_(@_)"/>
    <numFmt numFmtId="172" formatCode="[&gt;=10000000]#.##\,##\,##0;[&gt;=100000]#.##\,##0;##,##0"/>
    <numFmt numFmtId="173" formatCode="#,##0.0"/>
    <numFmt numFmtId="174" formatCode="0\,00\,000;\-0\,00\,000;0"/>
    <numFmt numFmtId="175" formatCode="0\,00\,00\,000;\-0\,00\,00\,000;0"/>
    <numFmt numFmtId="176" formatCode="0;\(0\)"/>
    <numFmt numFmtId="177" formatCode="0.0;\(0.0\)"/>
    <numFmt numFmtId="178" formatCode="#,##0.00;\-#,##0.00;0.00"/>
    <numFmt numFmtId="179" formatCode="#,##0.0;\-#,##0.0;0.0"/>
    <numFmt numFmtId="180" formatCode="0.0;\-0.0;0.0"/>
    <numFmt numFmtId="181" formatCode="0.00_);\(0.00\)"/>
    <numFmt numFmtId="182" formatCode="0.0;0.0;0"/>
    <numFmt numFmtId="183" formatCode="0.0;\-0.0;0"/>
    <numFmt numFmtId="184" formatCode="0.00;\-0.00;0.0"/>
    <numFmt numFmtId="185" formatCode="0.0;\(0\);0.0"/>
    <numFmt numFmtId="186" formatCode="0;\-0;0"/>
    <numFmt numFmtId="187" formatCode="0\,00\,00\,00\,000;\-0\,00\,00\,00\,000;0"/>
    <numFmt numFmtId="188" formatCode="0.00;\-0.00;0.00"/>
    <numFmt numFmtId="189" formatCode="#,##0.00;\-#,##0.00;0.0"/>
    <numFmt numFmtId="190" formatCode="[$-409]mmm\-yy;@"/>
    <numFmt numFmtId="191" formatCode="_ * #,##0_ ;_ * \-#,##0_ ;_ * &quot;-&quot;??_ ;_ @_ "/>
    <numFmt numFmtId="192" formatCode="[&gt;=10000000]#.#\,##0;[&gt;=100000]#.##;##,##0"/>
    <numFmt numFmtId="193" formatCode="0.00_ ;\-0.00\ "/>
    <numFmt numFmtId="194" formatCode="[&gt;=10000000]#.00\,##\,##\,##0;[&gt;=100000]#.00\,##\,##0;##,##0.00"/>
    <numFmt numFmtId="195" formatCode="0.0%"/>
    <numFmt numFmtId="196" formatCode="[&gt;=10000000]#.0\,##\,##\,##0;[&gt;=100000]#.0\,##\,##0;##,##0.0"/>
    <numFmt numFmtId="197" formatCode="[&gt;=10000000]#.#\,##\,##0;[&gt;=100000]#.#\,##0;##,##0"/>
    <numFmt numFmtId="198" formatCode="_(* #,##0.0_);_(* \(#,##0.0\);_(* &quot;-&quot;??_);_(@_)"/>
    <numFmt numFmtId="199" formatCode="[$-F800]dddd\,\ mmmm\ dd\,\ yyyy"/>
    <numFmt numFmtId="200" formatCode="#,##0;\-#,##0;0.0"/>
    <numFmt numFmtId="201" formatCode="#,##0_ ;\-#,##0\ "/>
    <numFmt numFmtId="202" formatCode="[$-409]d/mmm/yy;@"/>
  </numFmts>
  <fonts count="91">
    <font>
      <sz val="11"/>
      <color theme="1"/>
      <name val="Calibri"/>
      <family val="2"/>
      <scheme val="minor"/>
    </font>
    <font>
      <sz val="11"/>
      <color theme="1"/>
      <name val="Calibri"/>
      <family val="2"/>
      <scheme val="minor"/>
    </font>
    <font>
      <sz val="10"/>
      <name val="Arial"/>
      <family val="2"/>
    </font>
    <font>
      <b/>
      <sz val="10"/>
      <name val="Arial"/>
      <family val="2"/>
    </font>
    <font>
      <sz val="11"/>
      <name val="Garamond"/>
      <family val="1"/>
    </font>
    <font>
      <b/>
      <sz val="11"/>
      <name val="Garamond"/>
      <family val="1"/>
    </font>
    <font>
      <b/>
      <sz val="11"/>
      <color rgb="FF000000"/>
      <name val="Garamond"/>
      <family val="1"/>
    </font>
    <font>
      <sz val="11"/>
      <color rgb="FF000000"/>
      <name val="Garamond"/>
      <family val="1"/>
    </font>
    <font>
      <b/>
      <sz val="11"/>
      <color indexed="8"/>
      <name val="Garamond"/>
      <family val="1"/>
    </font>
    <font>
      <sz val="11"/>
      <color indexed="8"/>
      <name val="Garamond"/>
      <family val="1"/>
    </font>
    <font>
      <b/>
      <sz val="11"/>
      <color theme="1"/>
      <name val="Garamond"/>
      <family val="1"/>
    </font>
    <font>
      <sz val="12"/>
      <name val="Garamond"/>
      <family val="1"/>
    </font>
    <font>
      <sz val="11"/>
      <color indexed="8"/>
      <name val="Calibri"/>
      <family val="2"/>
    </font>
    <font>
      <sz val="10"/>
      <color theme="1"/>
      <name val="Garamond"/>
      <family val="1"/>
    </font>
    <font>
      <sz val="10"/>
      <name val="Garamond"/>
      <family val="1"/>
    </font>
    <font>
      <sz val="10"/>
      <name val="Times New Roman"/>
      <family val="1"/>
    </font>
    <font>
      <sz val="10"/>
      <color rgb="FF000000"/>
      <name val="Garamond"/>
      <family val="1"/>
    </font>
    <font>
      <sz val="9"/>
      <name val="Garamond"/>
      <family val="1"/>
    </font>
    <font>
      <b/>
      <sz val="12"/>
      <color indexed="8"/>
      <name val="Garamond"/>
      <family val="1"/>
    </font>
    <font>
      <b/>
      <sz val="14"/>
      <color theme="4" tint="-0.499984740745262"/>
      <name val="Garamond"/>
      <family val="1"/>
    </font>
    <font>
      <sz val="6"/>
      <color indexed="8"/>
      <name val="Arial"/>
      <family val="2"/>
    </font>
    <font>
      <sz val="12"/>
      <color indexed="8"/>
      <name val="Garamond"/>
      <family val="1"/>
    </font>
    <font>
      <b/>
      <sz val="11"/>
      <color indexed="8"/>
      <name val="Rupee Foradian"/>
      <family val="2"/>
    </font>
    <font>
      <i/>
      <sz val="11"/>
      <color indexed="8"/>
      <name val="Garamond"/>
      <family val="1"/>
    </font>
    <font>
      <sz val="10"/>
      <color indexed="8"/>
      <name val="Garamond"/>
      <family val="1"/>
    </font>
    <font>
      <sz val="9"/>
      <color rgb="FF000000"/>
      <name val="Arial"/>
      <family val="2"/>
    </font>
    <font>
      <b/>
      <sz val="9"/>
      <color indexed="8"/>
      <name val="Garamond"/>
      <family val="1"/>
    </font>
    <font>
      <sz val="9"/>
      <color indexed="8"/>
      <name val="Garamond"/>
      <family val="1"/>
    </font>
    <font>
      <sz val="9"/>
      <color indexed="8"/>
      <name val="Arial"/>
      <family val="2"/>
    </font>
    <font>
      <b/>
      <sz val="10"/>
      <color indexed="8"/>
      <name val="Arial"/>
      <family val="2"/>
    </font>
    <font>
      <sz val="10"/>
      <color theme="1"/>
      <name val="Garamond"/>
      <family val="2"/>
    </font>
    <font>
      <b/>
      <i/>
      <sz val="11"/>
      <color indexed="8"/>
      <name val="Garamond"/>
      <family val="1"/>
    </font>
    <font>
      <b/>
      <sz val="11"/>
      <color theme="1"/>
      <name val="Calibri"/>
      <family val="2"/>
      <scheme val="minor"/>
    </font>
    <font>
      <sz val="11"/>
      <name val="Arial"/>
      <family val="2"/>
    </font>
    <font>
      <sz val="11"/>
      <color theme="1"/>
      <name val="Garamond"/>
      <family val="1"/>
    </font>
    <font>
      <b/>
      <sz val="10"/>
      <color theme="1"/>
      <name val="Garamond"/>
      <family val="1"/>
    </font>
    <font>
      <b/>
      <sz val="9"/>
      <color theme="1"/>
      <name val="Garamond"/>
      <family val="1"/>
    </font>
    <font>
      <b/>
      <sz val="10"/>
      <name val="Garamond"/>
      <family val="1"/>
    </font>
    <font>
      <sz val="8"/>
      <color theme="1"/>
      <name val="Arial"/>
      <family val="2"/>
    </font>
    <font>
      <sz val="9"/>
      <color theme="1"/>
      <name val="Garamond"/>
      <family val="1"/>
    </font>
    <font>
      <b/>
      <sz val="10"/>
      <color rgb="FF000000"/>
      <name val="Garamond"/>
      <family val="1"/>
    </font>
    <font>
      <b/>
      <sz val="12"/>
      <color rgb="FF000000"/>
      <name val="Garamond"/>
      <family val="1"/>
    </font>
    <font>
      <sz val="10"/>
      <color theme="1"/>
      <name val="Rupee Foradian"/>
      <family val="2"/>
    </font>
    <font>
      <b/>
      <sz val="10"/>
      <color theme="1"/>
      <name val="Rupee Foradian"/>
      <family val="2"/>
    </font>
    <font>
      <b/>
      <sz val="12"/>
      <color theme="1"/>
      <name val="Garamond"/>
      <family val="1"/>
    </font>
    <font>
      <b/>
      <sz val="8"/>
      <name val="Arial"/>
      <family val="2"/>
    </font>
    <font>
      <sz val="8"/>
      <name val="Arial"/>
      <family val="2"/>
    </font>
    <font>
      <sz val="12"/>
      <color theme="1"/>
      <name val="Calibri"/>
      <family val="2"/>
      <scheme val="minor"/>
    </font>
    <font>
      <b/>
      <sz val="14"/>
      <color rgb="FF000000"/>
      <name val="Garamond"/>
      <family val="1"/>
    </font>
    <font>
      <sz val="12"/>
      <color theme="1"/>
      <name val="Rupee Foradian"/>
      <family val="2"/>
    </font>
    <font>
      <b/>
      <sz val="12"/>
      <color theme="1"/>
      <name val="Rupee Foradian"/>
      <family val="2"/>
    </font>
    <font>
      <b/>
      <sz val="12"/>
      <name val="Garamond"/>
      <family val="1"/>
    </font>
    <font>
      <sz val="12"/>
      <color rgb="FFFF0000"/>
      <name val="Calibri"/>
      <family val="2"/>
      <scheme val="minor"/>
    </font>
    <font>
      <b/>
      <sz val="12"/>
      <name val="Calibri"/>
      <family val="2"/>
      <scheme val="minor"/>
    </font>
    <font>
      <sz val="12"/>
      <name val="Calibri"/>
      <family val="2"/>
      <scheme val="minor"/>
    </font>
    <font>
      <b/>
      <sz val="14"/>
      <color theme="1"/>
      <name val="Garamond"/>
      <family val="1"/>
    </font>
    <font>
      <sz val="12"/>
      <color theme="1"/>
      <name val="Garamond"/>
      <family val="1"/>
    </font>
    <font>
      <b/>
      <sz val="12"/>
      <color theme="1"/>
      <name val="Calibri"/>
      <family val="2"/>
      <scheme val="minor"/>
    </font>
    <font>
      <sz val="12"/>
      <color rgb="FF000000"/>
      <name val="Garamond"/>
      <family val="1"/>
    </font>
    <font>
      <sz val="10"/>
      <color theme="1"/>
      <name val="Calibri"/>
      <family val="2"/>
      <scheme val="minor"/>
    </font>
    <font>
      <b/>
      <i/>
      <sz val="10"/>
      <color theme="1"/>
      <name val="Garamond"/>
      <family val="1"/>
    </font>
    <font>
      <i/>
      <sz val="10"/>
      <color rgb="FF000000"/>
      <name val="Garamond"/>
      <family val="1"/>
    </font>
    <font>
      <sz val="9"/>
      <color rgb="FF000000"/>
      <name val="Garamond"/>
      <family val="1"/>
    </font>
    <font>
      <i/>
      <sz val="9"/>
      <color rgb="FF000000"/>
      <name val="Garamond"/>
      <family val="1"/>
    </font>
    <font>
      <sz val="8"/>
      <color rgb="FF000000"/>
      <name val="Arial"/>
      <family val="2"/>
    </font>
    <font>
      <i/>
      <sz val="10"/>
      <name val="Garamond"/>
      <family val="1"/>
    </font>
    <font>
      <b/>
      <i/>
      <sz val="9"/>
      <color rgb="FF000000"/>
      <name val="Garamond"/>
      <family val="1"/>
    </font>
    <font>
      <b/>
      <i/>
      <sz val="10"/>
      <color rgb="FF000000"/>
      <name val="Garamond"/>
      <family val="1"/>
    </font>
    <font>
      <b/>
      <sz val="9"/>
      <name val="Garamond"/>
      <family val="1"/>
    </font>
    <font>
      <b/>
      <i/>
      <sz val="10"/>
      <name val="Garamond"/>
      <family val="1"/>
    </font>
    <font>
      <i/>
      <sz val="10"/>
      <color theme="1"/>
      <name val="Garamond"/>
      <family val="1"/>
    </font>
    <font>
      <i/>
      <sz val="10"/>
      <color theme="1"/>
      <name val="Calibri"/>
      <family val="2"/>
      <scheme val="minor"/>
    </font>
    <font>
      <b/>
      <sz val="8"/>
      <color theme="1"/>
      <name val="Arial"/>
      <family val="2"/>
    </font>
    <font>
      <b/>
      <sz val="8"/>
      <color theme="1"/>
      <name val="Garamond"/>
      <family val="1"/>
    </font>
    <font>
      <b/>
      <i/>
      <sz val="8"/>
      <color theme="1"/>
      <name val="Garamond"/>
      <family val="1"/>
    </font>
    <font>
      <b/>
      <sz val="8"/>
      <name val="Garamond"/>
      <family val="1"/>
    </font>
    <font>
      <sz val="8"/>
      <name val="Garamond"/>
      <family val="1"/>
    </font>
    <font>
      <sz val="8"/>
      <color rgb="FF000000"/>
      <name val="Garamond"/>
      <family val="1"/>
    </font>
    <font>
      <b/>
      <sz val="8"/>
      <color rgb="FF000000"/>
      <name val="Garamond"/>
      <family val="1"/>
    </font>
    <font>
      <sz val="11"/>
      <name val="Calibri"/>
      <family val="2"/>
      <scheme val="minor"/>
    </font>
    <font>
      <sz val="11"/>
      <color theme="1"/>
      <name val="Consolas"/>
      <family val="2"/>
    </font>
    <font>
      <b/>
      <sz val="10"/>
      <color indexed="8"/>
      <name val="Palatino Linotype"/>
      <family val="1"/>
    </font>
    <font>
      <sz val="10"/>
      <color rgb="FF000000"/>
      <name val="Palatino Linotype"/>
      <family val="1"/>
    </font>
    <font>
      <sz val="10"/>
      <color indexed="8"/>
      <name val="Palatino Linotype"/>
      <family val="1"/>
    </font>
    <font>
      <b/>
      <sz val="10"/>
      <name val="Palatino Linotype"/>
      <family val="1"/>
    </font>
    <font>
      <b/>
      <sz val="10"/>
      <color indexed="8"/>
      <name val="Garamond"/>
      <family val="1"/>
    </font>
    <font>
      <sz val="11"/>
      <color rgb="FFFF0000"/>
      <name val="Garamond"/>
      <family val="1"/>
    </font>
    <font>
      <sz val="11"/>
      <color indexed="10"/>
      <name val="Garamond"/>
      <family val="1"/>
    </font>
    <font>
      <sz val="8"/>
      <color theme="1"/>
      <name val="Garamond"/>
      <family val="1"/>
    </font>
    <font>
      <sz val="6"/>
      <color indexed="8"/>
      <name val="Garamond"/>
      <family val="1"/>
    </font>
    <font>
      <sz val="11"/>
      <color theme="1"/>
      <name val="Arial"/>
      <family val="2"/>
    </font>
  </fonts>
  <fills count="12">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9"/>
        <bgColor indexed="9"/>
      </patternFill>
    </fill>
    <fill>
      <patternFill patternType="solid">
        <fgColor theme="0"/>
        <bgColor indexed="64"/>
      </patternFill>
    </fill>
    <fill>
      <patternFill patternType="solid">
        <fgColor theme="0"/>
        <bgColor theme="4" tint="0.79998168889431442"/>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31"/>
      </left>
      <right/>
      <top style="thin">
        <color indexed="31"/>
      </top>
      <bottom style="thin">
        <color indexed="31"/>
      </bottom>
      <diagonal/>
    </border>
    <border>
      <left/>
      <right/>
      <top style="thin">
        <color indexed="31"/>
      </top>
      <bottom style="thin">
        <color indexed="31"/>
      </bottom>
      <diagonal/>
    </border>
    <border>
      <left/>
      <right style="thin">
        <color indexed="31"/>
      </right>
      <top style="thin">
        <color indexed="31"/>
      </top>
      <bottom style="thin">
        <color indexed="31"/>
      </bottom>
      <diagonal/>
    </border>
    <border>
      <left style="thin">
        <color indexed="31"/>
      </left>
      <right/>
      <top/>
      <bottom style="thin">
        <color indexed="31"/>
      </bottom>
      <diagonal/>
    </border>
    <border>
      <left/>
      <right/>
      <top/>
      <bottom style="thin">
        <color indexed="31"/>
      </bottom>
      <diagonal/>
    </border>
    <border>
      <left/>
      <right style="thin">
        <color indexed="31"/>
      </right>
      <top/>
      <bottom style="thin">
        <color indexed="31"/>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top/>
      <bottom/>
      <diagonal/>
    </border>
    <border>
      <left/>
      <right style="thin">
        <color indexed="8"/>
      </right>
      <top/>
      <bottom/>
      <diagonal/>
    </border>
    <border>
      <left/>
      <right style="thin">
        <color indexed="64"/>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s>
  <cellStyleXfs count="39">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0" fontId="1" fillId="0" borderId="0"/>
    <xf numFmtId="164" fontId="12" fillId="0" borderId="0" applyFont="0" applyFill="0" applyBorder="0" applyAlignment="0" applyProtection="0"/>
    <xf numFmtId="168" fontId="1" fillId="0" borderId="0"/>
    <xf numFmtId="168" fontId="2" fillId="0" borderId="0" applyNumberFormat="0" applyFill="0" applyBorder="0" applyAlignment="0" applyProtection="0"/>
    <xf numFmtId="168" fontId="2" fillId="0" borderId="0" applyNumberFormat="0" applyFill="0" applyBorder="0" applyAlignment="0" applyProtection="0"/>
    <xf numFmtId="169" fontId="15" fillId="0" borderId="0">
      <alignment horizontal="right"/>
    </xf>
    <xf numFmtId="0" fontId="2" fillId="0" borderId="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68" fontId="1" fillId="0" borderId="0" applyNumberFormat="0" applyFill="0" applyBorder="0" applyAlignment="0" applyProtection="0"/>
    <xf numFmtId="164" fontId="2" fillId="0" borderId="0" applyNumberFormat="0" applyFont="0" applyFill="0" applyBorder="0" applyAlignment="0" applyProtection="0"/>
    <xf numFmtId="0" fontId="30" fillId="0" borderId="0"/>
    <xf numFmtId="168" fontId="2" fillId="0" borderId="0"/>
    <xf numFmtId="43" fontId="1" fillId="0" borderId="0" applyFont="0" applyFill="0" applyBorder="0" applyAlignment="0" applyProtection="0"/>
    <xf numFmtId="9" fontId="1" fillId="0" borderId="0" applyFont="0" applyFill="0" applyBorder="0" applyAlignment="0" applyProtection="0"/>
    <xf numFmtId="168" fontId="1" fillId="0" borderId="0"/>
    <xf numFmtId="168" fontId="2" fillId="0" borderId="0" applyNumberFormat="0" applyFill="0" applyBorder="0" applyAlignment="0" applyProtection="0"/>
    <xf numFmtId="0" fontId="1" fillId="0" borderId="0"/>
    <xf numFmtId="0" fontId="80" fillId="0" borderId="0"/>
    <xf numFmtId="43" fontId="1" fillId="0" borderId="0" applyFont="0" applyFill="0" applyBorder="0" applyAlignment="0" applyProtection="0"/>
    <xf numFmtId="202" fontId="1" fillId="0" borderId="0"/>
    <xf numFmtId="43" fontId="1" fillId="0" borderId="0" applyFont="0" applyFill="0" applyBorder="0" applyAlignment="0" applyProtection="0"/>
    <xf numFmtId="43" fontId="1" fillId="0" borderId="0" applyFont="0" applyFill="0" applyBorder="0" applyAlignment="0" applyProtection="0"/>
    <xf numFmtId="168" fontId="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NumberFormat="0" applyFont="0" applyFill="0" applyBorder="0" applyAlignment="0" applyProtection="0"/>
    <xf numFmtId="43" fontId="12" fillId="0" borderId="0" applyFont="0" applyFill="0" applyBorder="0" applyAlignment="0" applyProtection="0"/>
    <xf numFmtId="0" fontId="1" fillId="0" borderId="0"/>
    <xf numFmtId="0" fontId="90" fillId="0" borderId="0"/>
    <xf numFmtId="43" fontId="1" fillId="0" borderId="0" applyFont="0" applyFill="0" applyBorder="0" applyAlignment="0" applyProtection="0"/>
  </cellStyleXfs>
  <cellXfs count="1623">
    <xf numFmtId="0" fontId="0" fillId="0" borderId="0" xfId="0"/>
    <xf numFmtId="49" fontId="18" fillId="2" borderId="0" xfId="15" applyNumberFormat="1" applyFont="1" applyFill="1" applyAlignment="1">
      <alignment horizontal="left" vertical="top"/>
    </xf>
    <xf numFmtId="0" fontId="2" fillId="0" borderId="0" xfId="15" applyNumberFormat="1" applyFont="1" applyFill="1" applyBorder="1" applyAlignment="1"/>
    <xf numFmtId="49" fontId="19" fillId="2" borderId="9" xfId="15" applyNumberFormat="1" applyFont="1" applyFill="1" applyBorder="1" applyAlignment="1">
      <alignment horizontal="center"/>
    </xf>
    <xf numFmtId="0" fontId="20" fillId="2" borderId="0" xfId="15" applyFont="1" applyFill="1" applyAlignment="1">
      <alignment vertical="center"/>
    </xf>
    <xf numFmtId="49" fontId="21" fillId="0" borderId="9" xfId="15" applyNumberFormat="1" applyFont="1" applyFill="1" applyBorder="1" applyAlignment="1">
      <alignment horizontal="left"/>
    </xf>
    <xf numFmtId="0" fontId="11" fillId="0" borderId="0" xfId="15" applyNumberFormat="1" applyFont="1" applyFill="1" applyBorder="1" applyAlignment="1"/>
    <xf numFmtId="0" fontId="4" fillId="0" borderId="0" xfId="16" applyNumberFormat="1" applyFont="1" applyFill="1" applyBorder="1" applyAlignment="1"/>
    <xf numFmtId="0" fontId="9" fillId="2" borderId="0" xfId="16" applyFont="1" applyFill="1" applyAlignment="1">
      <alignment vertical="center"/>
    </xf>
    <xf numFmtId="49" fontId="8" fillId="0" borderId="17" xfId="16" applyNumberFormat="1" applyFont="1" applyFill="1" applyBorder="1" applyAlignment="1">
      <alignment horizontal="center" vertical="center" wrapText="1"/>
    </xf>
    <xf numFmtId="49" fontId="8" fillId="2" borderId="9" xfId="16" applyNumberFormat="1" applyFont="1" applyFill="1" applyBorder="1" applyAlignment="1">
      <alignment horizontal="left"/>
    </xf>
    <xf numFmtId="176" fontId="8" fillId="2" borderId="9" xfId="16" applyNumberFormat="1" applyFont="1" applyFill="1" applyBorder="1" applyAlignment="1">
      <alignment horizontal="right"/>
    </xf>
    <xf numFmtId="166" fontId="8" fillId="2" borderId="9" xfId="16" applyNumberFormat="1" applyFont="1" applyFill="1" applyBorder="1" applyAlignment="1">
      <alignment horizontal="right"/>
    </xf>
    <xf numFmtId="174" fontId="8" fillId="0" borderId="9" xfId="16" applyNumberFormat="1" applyFont="1" applyFill="1" applyBorder="1" applyAlignment="1">
      <alignment horizontal="right"/>
    </xf>
    <xf numFmtId="0" fontId="8" fillId="2" borderId="0" xfId="16" applyFont="1" applyFill="1" applyAlignment="1">
      <alignment vertical="center"/>
    </xf>
    <xf numFmtId="166" fontId="8" fillId="2" borderId="1" xfId="16" applyNumberFormat="1" applyFont="1" applyFill="1" applyBorder="1" applyAlignment="1">
      <alignment horizontal="right"/>
    </xf>
    <xf numFmtId="166" fontId="8" fillId="2" borderId="0" xfId="16" applyNumberFormat="1" applyFont="1" applyFill="1" applyAlignment="1">
      <alignment vertical="center"/>
    </xf>
    <xf numFmtId="49" fontId="9" fillId="2" borderId="10" xfId="16" applyNumberFormat="1" applyFont="1" applyFill="1" applyBorder="1" applyAlignment="1">
      <alignment horizontal="left"/>
    </xf>
    <xf numFmtId="176" fontId="9" fillId="2" borderId="10" xfId="16" applyNumberFormat="1" applyFont="1" applyFill="1" applyBorder="1" applyAlignment="1">
      <alignment horizontal="right"/>
    </xf>
    <xf numFmtId="166" fontId="9" fillId="2" borderId="10" xfId="16" applyNumberFormat="1" applyFont="1" applyFill="1" applyBorder="1" applyAlignment="1">
      <alignment horizontal="right"/>
    </xf>
    <xf numFmtId="166" fontId="9" fillId="0" borderId="10" xfId="16" applyNumberFormat="1" applyFont="1" applyFill="1" applyBorder="1" applyAlignment="1">
      <alignment horizontal="right"/>
    </xf>
    <xf numFmtId="176" fontId="9" fillId="0" borderId="10" xfId="16" applyNumberFormat="1" applyFont="1" applyFill="1" applyBorder="1" applyAlignment="1">
      <alignment horizontal="right"/>
    </xf>
    <xf numFmtId="49" fontId="9" fillId="2" borderId="21" xfId="16" applyNumberFormat="1" applyFont="1" applyFill="1" applyBorder="1" applyAlignment="1">
      <alignment horizontal="left"/>
    </xf>
    <xf numFmtId="176" fontId="9" fillId="2" borderId="21" xfId="16" applyNumberFormat="1" applyFont="1" applyFill="1" applyBorder="1" applyAlignment="1">
      <alignment horizontal="right"/>
    </xf>
    <xf numFmtId="166" fontId="9" fillId="2" borderId="21" xfId="16" applyNumberFormat="1" applyFont="1" applyFill="1" applyBorder="1" applyAlignment="1">
      <alignment horizontal="right"/>
    </xf>
    <xf numFmtId="166" fontId="9" fillId="0" borderId="21" xfId="16" applyNumberFormat="1" applyFont="1" applyFill="1" applyBorder="1" applyAlignment="1">
      <alignment horizontal="right"/>
    </xf>
    <xf numFmtId="176" fontId="9" fillId="0" borderId="21" xfId="16" applyNumberFormat="1" applyFont="1" applyFill="1" applyBorder="1" applyAlignment="1">
      <alignment horizontal="right"/>
    </xf>
    <xf numFmtId="176" fontId="9" fillId="2" borderId="0" xfId="16" applyNumberFormat="1" applyFont="1" applyFill="1" applyAlignment="1">
      <alignment vertical="center"/>
    </xf>
    <xf numFmtId="166" fontId="9" fillId="2" borderId="0" xfId="16" applyNumberFormat="1" applyFont="1" applyFill="1" applyAlignment="1">
      <alignment vertical="center"/>
    </xf>
    <xf numFmtId="166" fontId="4" fillId="0" borderId="0" xfId="16" applyNumberFormat="1" applyFont="1" applyFill="1" applyBorder="1" applyAlignment="1"/>
    <xf numFmtId="176" fontId="4" fillId="0" borderId="0" xfId="16" applyNumberFormat="1" applyFont="1" applyFill="1" applyBorder="1" applyAlignment="1"/>
    <xf numFmtId="177" fontId="4" fillId="0" borderId="0" xfId="16" applyNumberFormat="1" applyFont="1" applyFill="1" applyBorder="1" applyAlignment="1"/>
    <xf numFmtId="49" fontId="8" fillId="2" borderId="10" xfId="16" applyNumberFormat="1" applyFont="1" applyFill="1" applyBorder="1" applyAlignment="1">
      <alignment horizontal="center" vertical="center" wrapText="1"/>
    </xf>
    <xf numFmtId="49" fontId="8" fillId="2" borderId="17" xfId="16" applyNumberFormat="1" applyFont="1" applyFill="1" applyBorder="1" applyAlignment="1">
      <alignment horizontal="center" wrapText="1"/>
    </xf>
    <xf numFmtId="0" fontId="6" fillId="3" borderId="1" xfId="16" applyNumberFormat="1" applyFont="1" applyFill="1" applyBorder="1" applyAlignment="1">
      <alignment vertical="center"/>
    </xf>
    <xf numFmtId="3" fontId="6" fillId="3" borderId="1" xfId="16" applyNumberFormat="1" applyFont="1" applyFill="1" applyBorder="1" applyAlignment="1">
      <alignment horizontal="right" vertical="center"/>
    </xf>
    <xf numFmtId="0" fontId="6" fillId="3" borderId="1" xfId="16" applyNumberFormat="1" applyFont="1" applyFill="1" applyBorder="1" applyAlignment="1">
      <alignment horizontal="right" vertical="center"/>
    </xf>
    <xf numFmtId="3" fontId="6" fillId="0" borderId="1" xfId="16" applyNumberFormat="1" applyFont="1" applyFill="1" applyBorder="1" applyAlignment="1">
      <alignment horizontal="right" vertical="center"/>
    </xf>
    <xf numFmtId="17" fontId="7" fillId="3" borderId="1" xfId="16" applyNumberFormat="1" applyFont="1" applyFill="1" applyBorder="1" applyAlignment="1">
      <alignment horizontal="left" vertical="center"/>
    </xf>
    <xf numFmtId="3" fontId="7" fillId="0" borderId="1" xfId="16" applyNumberFormat="1" applyFont="1" applyFill="1" applyBorder="1" applyAlignment="1">
      <alignment horizontal="right" vertical="center"/>
    </xf>
    <xf numFmtId="0" fontId="7" fillId="0" borderId="1" xfId="16" applyNumberFormat="1" applyFont="1" applyFill="1" applyBorder="1" applyAlignment="1">
      <alignment horizontal="right" vertical="center"/>
    </xf>
    <xf numFmtId="3" fontId="9" fillId="2" borderId="0" xfId="16" applyNumberFormat="1" applyFont="1" applyFill="1" applyAlignment="1">
      <alignment vertical="center"/>
    </xf>
    <xf numFmtId="49" fontId="9" fillId="2" borderId="0" xfId="16" applyNumberFormat="1" applyFont="1" applyFill="1" applyBorder="1" applyAlignment="1">
      <alignment horizontal="left"/>
    </xf>
    <xf numFmtId="166" fontId="9" fillId="2" borderId="0" xfId="16" applyNumberFormat="1" applyFont="1" applyFill="1" applyBorder="1" applyAlignment="1">
      <alignment horizontal="right"/>
    </xf>
    <xf numFmtId="3" fontId="9" fillId="2" borderId="0" xfId="16" applyNumberFormat="1" applyFont="1" applyFill="1" applyBorder="1" applyAlignment="1">
      <alignment horizontal="right"/>
    </xf>
    <xf numFmtId="174" fontId="9" fillId="2" borderId="0" xfId="16" applyNumberFormat="1" applyFont="1" applyFill="1" applyBorder="1" applyAlignment="1">
      <alignment horizontal="right"/>
    </xf>
    <xf numFmtId="178" fontId="4" fillId="0" borderId="0" xfId="16" applyNumberFormat="1" applyFont="1" applyFill="1" applyBorder="1" applyAlignment="1"/>
    <xf numFmtId="179" fontId="4" fillId="0" borderId="0" xfId="16" applyNumberFormat="1" applyFont="1" applyFill="1" applyBorder="1" applyAlignment="1"/>
    <xf numFmtId="174" fontId="8" fillId="2" borderId="9" xfId="16" applyNumberFormat="1" applyFont="1" applyFill="1" applyBorder="1" applyAlignment="1">
      <alignment horizontal="right"/>
    </xf>
    <xf numFmtId="166" fontId="8" fillId="0" borderId="9" xfId="16" applyNumberFormat="1" applyFont="1" applyFill="1" applyBorder="1" applyAlignment="1">
      <alignment horizontal="right"/>
    </xf>
    <xf numFmtId="49" fontId="8" fillId="0" borderId="9" xfId="16" applyNumberFormat="1" applyFont="1" applyFill="1" applyBorder="1" applyAlignment="1">
      <alignment horizontal="left"/>
    </xf>
    <xf numFmtId="166" fontId="8" fillId="0" borderId="0" xfId="16" applyNumberFormat="1" applyFont="1" applyFill="1" applyAlignment="1">
      <alignment vertical="center"/>
    </xf>
    <xf numFmtId="0" fontId="8" fillId="0" borderId="0" xfId="16" applyFont="1" applyFill="1" applyAlignment="1">
      <alignment vertical="center"/>
    </xf>
    <xf numFmtId="49" fontId="9" fillId="2" borderId="1" xfId="16" applyNumberFormat="1" applyFont="1" applyFill="1" applyBorder="1" applyAlignment="1">
      <alignment horizontal="left"/>
    </xf>
    <xf numFmtId="166" fontId="9" fillId="2" borderId="1" xfId="16" applyNumberFormat="1" applyFont="1" applyFill="1" applyBorder="1" applyAlignment="1">
      <alignment horizontal="right"/>
    </xf>
    <xf numFmtId="166" fontId="9" fillId="0" borderId="1" xfId="16" applyNumberFormat="1" applyFont="1" applyFill="1" applyBorder="1" applyAlignment="1">
      <alignment horizontal="right"/>
    </xf>
    <xf numFmtId="49" fontId="8" fillId="2" borderId="0" xfId="16" applyNumberFormat="1" applyFont="1" applyFill="1" applyAlignment="1">
      <alignment horizontal="left"/>
    </xf>
    <xf numFmtId="3" fontId="4" fillId="0" borderId="0" xfId="16" applyNumberFormat="1" applyFont="1" applyFill="1" applyBorder="1" applyAlignment="1"/>
    <xf numFmtId="49" fontId="8" fillId="2" borderId="9" xfId="16" applyNumberFormat="1" applyFont="1" applyFill="1" applyBorder="1" applyAlignment="1">
      <alignment horizontal="right"/>
    </xf>
    <xf numFmtId="0" fontId="8" fillId="2" borderId="9" xfId="16" applyFont="1" applyFill="1" applyBorder="1" applyAlignment="1">
      <alignment horizontal="right"/>
    </xf>
    <xf numFmtId="175" fontId="8" fillId="2" borderId="9" xfId="16" applyNumberFormat="1" applyFont="1" applyFill="1" applyBorder="1" applyAlignment="1">
      <alignment horizontal="right"/>
    </xf>
    <xf numFmtId="166" fontId="9" fillId="4" borderId="10" xfId="17" applyNumberFormat="1" applyFont="1" applyFill="1" applyBorder="1" applyAlignment="1">
      <alignment horizontal="right"/>
    </xf>
    <xf numFmtId="1" fontId="9" fillId="4" borderId="10" xfId="17" applyNumberFormat="1" applyFont="1" applyFill="1" applyBorder="1" applyAlignment="1">
      <alignment horizontal="right"/>
    </xf>
    <xf numFmtId="174" fontId="9" fillId="4" borderId="10" xfId="17" applyNumberFormat="1" applyFont="1" applyFill="1" applyBorder="1" applyAlignment="1">
      <alignment horizontal="right"/>
    </xf>
    <xf numFmtId="166" fontId="9" fillId="4" borderId="1" xfId="17" applyNumberFormat="1" applyFont="1" applyFill="1" applyBorder="1" applyAlignment="1">
      <alignment horizontal="right"/>
    </xf>
    <xf numFmtId="1" fontId="9" fillId="4" borderId="1" xfId="17" applyNumberFormat="1" applyFont="1" applyFill="1" applyBorder="1" applyAlignment="1">
      <alignment horizontal="right"/>
    </xf>
    <xf numFmtId="174" fontId="9" fillId="4" borderId="1" xfId="17" applyNumberFormat="1" applyFont="1" applyFill="1" applyBorder="1" applyAlignment="1">
      <alignment horizontal="right"/>
    </xf>
    <xf numFmtId="49" fontId="8" fillId="2" borderId="9" xfId="16" applyNumberFormat="1" applyFont="1" applyFill="1" applyBorder="1" applyAlignment="1">
      <alignment horizontal="center"/>
    </xf>
    <xf numFmtId="166" fontId="9" fillId="2" borderId="9" xfId="16" applyNumberFormat="1" applyFont="1" applyFill="1" applyBorder="1" applyAlignment="1">
      <alignment horizontal="right"/>
    </xf>
    <xf numFmtId="174" fontId="9" fillId="2" borderId="0" xfId="16" applyNumberFormat="1" applyFont="1" applyFill="1" applyAlignment="1">
      <alignment vertical="center"/>
    </xf>
    <xf numFmtId="166" fontId="9" fillId="2" borderId="7" xfId="16" applyNumberFormat="1" applyFont="1" applyFill="1" applyBorder="1" applyAlignment="1">
      <alignment horizontal="right"/>
    </xf>
    <xf numFmtId="49" fontId="8" fillId="2" borderId="0" xfId="16" applyNumberFormat="1" applyFont="1" applyFill="1" applyBorder="1" applyAlignment="1">
      <alignment horizontal="left"/>
    </xf>
    <xf numFmtId="175" fontId="9" fillId="2" borderId="0" xfId="16" applyNumberFormat="1" applyFont="1" applyFill="1" applyBorder="1" applyAlignment="1">
      <alignment horizontal="right"/>
    </xf>
    <xf numFmtId="49" fontId="23" fillId="2" borderId="0" xfId="16" applyNumberFormat="1" applyFont="1" applyFill="1" applyAlignment="1">
      <alignment horizontal="left"/>
    </xf>
    <xf numFmtId="49" fontId="8" fillId="2" borderId="9" xfId="16" applyNumberFormat="1" applyFont="1" applyFill="1" applyBorder="1" applyAlignment="1">
      <alignment horizontal="center" vertical="center" wrapText="1"/>
    </xf>
    <xf numFmtId="0" fontId="9" fillId="2" borderId="10" xfId="16" applyFont="1" applyFill="1" applyBorder="1" applyAlignment="1">
      <alignment horizontal="right"/>
    </xf>
    <xf numFmtId="175" fontId="9" fillId="2" borderId="10" xfId="16" applyNumberFormat="1" applyFont="1" applyFill="1" applyBorder="1" applyAlignment="1">
      <alignment horizontal="right"/>
    </xf>
    <xf numFmtId="0" fontId="9" fillId="2" borderId="21" xfId="16" applyFont="1" applyFill="1" applyBorder="1" applyAlignment="1">
      <alignment horizontal="right"/>
    </xf>
    <xf numFmtId="175" fontId="9" fillId="2" borderId="21" xfId="16" applyNumberFormat="1" applyFont="1" applyFill="1" applyBorder="1" applyAlignment="1">
      <alignment horizontal="right"/>
    </xf>
    <xf numFmtId="174" fontId="9" fillId="2" borderId="10" xfId="16" applyNumberFormat="1" applyFont="1" applyFill="1" applyBorder="1" applyAlignment="1">
      <alignment horizontal="right"/>
    </xf>
    <xf numFmtId="0" fontId="9" fillId="2" borderId="1" xfId="16" applyFont="1" applyFill="1" applyBorder="1" applyAlignment="1">
      <alignment horizontal="right"/>
    </xf>
    <xf numFmtId="174" fontId="9" fillId="2" borderId="1" xfId="16" applyNumberFormat="1" applyFont="1" applyFill="1" applyBorder="1" applyAlignment="1">
      <alignment horizontal="right"/>
    </xf>
    <xf numFmtId="175" fontId="9" fillId="2" borderId="1" xfId="16" applyNumberFormat="1" applyFont="1" applyFill="1" applyBorder="1" applyAlignment="1">
      <alignment horizontal="right"/>
    </xf>
    <xf numFmtId="175" fontId="9" fillId="2" borderId="0" xfId="16" applyNumberFormat="1" applyFont="1" applyFill="1" applyAlignment="1">
      <alignment vertical="center"/>
    </xf>
    <xf numFmtId="49" fontId="8" fillId="2" borderId="0" xfId="16" applyNumberFormat="1" applyFont="1" applyFill="1" applyAlignment="1">
      <alignment horizontal="left" wrapText="1"/>
    </xf>
    <xf numFmtId="174" fontId="4" fillId="0" borderId="0" xfId="16" applyNumberFormat="1" applyFont="1" applyFill="1" applyBorder="1" applyAlignment="1"/>
    <xf numFmtId="49" fontId="8" fillId="2" borderId="7" xfId="16" applyNumberFormat="1" applyFont="1" applyFill="1" applyBorder="1" applyAlignment="1">
      <alignment horizontal="center" vertical="center" wrapText="1"/>
    </xf>
    <xf numFmtId="166" fontId="8" fillId="2" borderId="10" xfId="16" applyNumberFormat="1" applyFont="1" applyFill="1" applyBorder="1" applyAlignment="1">
      <alignment horizontal="right"/>
    </xf>
    <xf numFmtId="175" fontId="8" fillId="2" borderId="10" xfId="16" applyNumberFormat="1" applyFont="1" applyFill="1" applyBorder="1" applyAlignment="1">
      <alignment horizontal="right"/>
    </xf>
    <xf numFmtId="49" fontId="8" fillId="2" borderId="12" xfId="16" applyNumberFormat="1" applyFont="1" applyFill="1" applyBorder="1" applyAlignment="1">
      <alignment horizontal="left"/>
    </xf>
    <xf numFmtId="166" fontId="8" fillId="0" borderId="10" xfId="16" applyNumberFormat="1" applyFont="1" applyFill="1" applyBorder="1" applyAlignment="1">
      <alignment horizontal="right"/>
    </xf>
    <xf numFmtId="49" fontId="9" fillId="2" borderId="13" xfId="16" applyNumberFormat="1" applyFont="1" applyFill="1" applyBorder="1" applyAlignment="1">
      <alignment horizontal="left"/>
    </xf>
    <xf numFmtId="166" fontId="9" fillId="2" borderId="17" xfId="16" applyNumberFormat="1" applyFont="1" applyFill="1" applyBorder="1" applyAlignment="1">
      <alignment horizontal="right"/>
    </xf>
    <xf numFmtId="175" fontId="9" fillId="2" borderId="17" xfId="16" applyNumberFormat="1" applyFont="1" applyFill="1" applyBorder="1" applyAlignment="1">
      <alignment horizontal="right"/>
    </xf>
    <xf numFmtId="49" fontId="8" fillId="0" borderId="9" xfId="16" applyNumberFormat="1" applyFont="1" applyFill="1" applyBorder="1" applyAlignment="1">
      <alignment horizontal="center"/>
    </xf>
    <xf numFmtId="0" fontId="9" fillId="2" borderId="9" xfId="16" applyFont="1" applyFill="1" applyBorder="1" applyAlignment="1">
      <alignment horizontal="right"/>
    </xf>
    <xf numFmtId="49" fontId="9" fillId="2" borderId="9" xfId="16" applyNumberFormat="1" applyFont="1" applyFill="1" applyBorder="1" applyAlignment="1">
      <alignment horizontal="left"/>
    </xf>
    <xf numFmtId="180" fontId="9" fillId="2" borderId="9" xfId="16" applyNumberFormat="1" applyFont="1" applyFill="1" applyBorder="1" applyAlignment="1">
      <alignment horizontal="right"/>
    </xf>
    <xf numFmtId="0" fontId="9" fillId="0" borderId="0" xfId="16" applyFont="1" applyFill="1" applyAlignment="1">
      <alignment vertical="center"/>
    </xf>
    <xf numFmtId="180" fontId="8" fillId="2" borderId="9" xfId="16" applyNumberFormat="1" applyFont="1" applyFill="1" applyBorder="1" applyAlignment="1">
      <alignment horizontal="right"/>
    </xf>
    <xf numFmtId="49" fontId="8" fillId="2" borderId="10" xfId="16" applyNumberFormat="1" applyFont="1" applyFill="1" applyBorder="1" applyAlignment="1">
      <alignment horizontal="left"/>
    </xf>
    <xf numFmtId="180" fontId="8" fillId="0" borderId="9" xfId="16" applyNumberFormat="1" applyFont="1" applyFill="1" applyBorder="1" applyAlignment="1">
      <alignment horizontal="right"/>
    </xf>
    <xf numFmtId="180" fontId="8" fillId="2" borderId="0" xfId="16" applyNumberFormat="1" applyFont="1" applyFill="1" applyAlignment="1">
      <alignment vertical="center"/>
    </xf>
    <xf numFmtId="49" fontId="9" fillId="2" borderId="17" xfId="16" applyNumberFormat="1" applyFont="1" applyFill="1" applyBorder="1" applyAlignment="1">
      <alignment horizontal="left"/>
    </xf>
    <xf numFmtId="180" fontId="9" fillId="2" borderId="10" xfId="16" applyNumberFormat="1" applyFont="1" applyFill="1" applyBorder="1" applyAlignment="1">
      <alignment horizontal="right"/>
    </xf>
    <xf numFmtId="180" fontId="9" fillId="2" borderId="1" xfId="16" applyNumberFormat="1" applyFont="1" applyFill="1" applyBorder="1" applyAlignment="1">
      <alignment horizontal="right"/>
    </xf>
    <xf numFmtId="180" fontId="4" fillId="0" borderId="0" xfId="16" applyNumberFormat="1" applyFont="1" applyFill="1" applyBorder="1" applyAlignment="1"/>
    <xf numFmtId="49" fontId="8" fillId="2" borderId="10" xfId="16" applyNumberFormat="1" applyFont="1" applyFill="1" applyBorder="1" applyAlignment="1">
      <alignment horizontal="center" vertical="center"/>
    </xf>
    <xf numFmtId="49" fontId="8" fillId="2" borderId="7" xfId="16" applyNumberFormat="1" applyFont="1" applyFill="1" applyBorder="1" applyAlignment="1">
      <alignment horizontal="center" vertical="center"/>
    </xf>
    <xf numFmtId="165" fontId="8" fillId="2" borderId="9" xfId="16" applyNumberFormat="1" applyFont="1" applyFill="1" applyBorder="1" applyAlignment="1">
      <alignment horizontal="right"/>
    </xf>
    <xf numFmtId="165" fontId="9" fillId="2" borderId="10" xfId="16" applyNumberFormat="1" applyFont="1" applyFill="1" applyBorder="1" applyAlignment="1">
      <alignment horizontal="right"/>
    </xf>
    <xf numFmtId="165" fontId="9" fillId="2" borderId="1" xfId="16" applyNumberFormat="1" applyFont="1" applyFill="1" applyBorder="1" applyAlignment="1">
      <alignment horizontal="right"/>
    </xf>
    <xf numFmtId="0" fontId="4" fillId="0" borderId="0" xfId="16" applyNumberFormat="1" applyFont="1" applyFill="1" applyBorder="1" applyAlignment="1">
      <alignment vertical="top"/>
    </xf>
    <xf numFmtId="49" fontId="8" fillId="2" borderId="9" xfId="16" applyNumberFormat="1" applyFont="1" applyFill="1" applyBorder="1" applyAlignment="1">
      <alignment horizontal="center" vertical="top" wrapText="1"/>
    </xf>
    <xf numFmtId="0" fontId="8" fillId="2" borderId="10" xfId="16" applyFont="1" applyFill="1" applyBorder="1" applyAlignment="1">
      <alignment horizontal="center" vertical="top" wrapText="1"/>
    </xf>
    <xf numFmtId="49" fontId="8" fillId="2" borderId="10" xfId="16" applyNumberFormat="1" applyFont="1" applyFill="1" applyBorder="1" applyAlignment="1">
      <alignment horizontal="center" vertical="top" wrapText="1"/>
    </xf>
    <xf numFmtId="0" fontId="8" fillId="0" borderId="10" xfId="16" applyFont="1" applyFill="1" applyBorder="1" applyAlignment="1">
      <alignment horizontal="center" vertical="top" wrapText="1"/>
    </xf>
    <xf numFmtId="0" fontId="9" fillId="0" borderId="0" xfId="16" applyFont="1" applyFill="1" applyAlignment="1">
      <alignment vertical="top"/>
    </xf>
    <xf numFmtId="0" fontId="9" fillId="2" borderId="0" xfId="16" applyFont="1" applyFill="1" applyAlignment="1">
      <alignment vertical="top"/>
    </xf>
    <xf numFmtId="0" fontId="13" fillId="0" borderId="1" xfId="16" applyNumberFormat="1" applyFont="1" applyFill="1" applyBorder="1" applyAlignment="1">
      <alignment horizontal="center" vertical="top"/>
    </xf>
    <xf numFmtId="49" fontId="24" fillId="2" borderId="9" xfId="16" applyNumberFormat="1" applyFont="1" applyFill="1" applyBorder="1" applyAlignment="1">
      <alignment horizontal="left" vertical="center" wrapText="1"/>
    </xf>
    <xf numFmtId="3" fontId="13" fillId="0" borderId="1" xfId="16" applyNumberFormat="1" applyFont="1" applyFill="1" applyBorder="1" applyAlignment="1">
      <alignment horizontal="right" vertical="top"/>
    </xf>
    <xf numFmtId="4" fontId="13" fillId="0" borderId="1" xfId="16" applyNumberFormat="1" applyFont="1" applyFill="1" applyBorder="1" applyAlignment="1">
      <alignment horizontal="right" vertical="top"/>
    </xf>
    <xf numFmtId="181" fontId="13" fillId="0" borderId="1" xfId="16" applyNumberFormat="1" applyFont="1" applyFill="1" applyBorder="1" applyAlignment="1">
      <alignment horizontal="right" vertical="top"/>
    </xf>
    <xf numFmtId="2" fontId="13" fillId="0" borderId="1" xfId="16" applyNumberFormat="1" applyFont="1" applyFill="1" applyBorder="1" applyAlignment="1">
      <alignment horizontal="right" vertical="top"/>
    </xf>
    <xf numFmtId="3" fontId="9" fillId="2" borderId="0" xfId="16" applyNumberFormat="1" applyFont="1" applyFill="1" applyAlignment="1">
      <alignment vertical="top"/>
    </xf>
    <xf numFmtId="2" fontId="9" fillId="2" borderId="0" xfId="16" applyNumberFormat="1" applyFont="1" applyFill="1" applyAlignment="1">
      <alignment vertical="top"/>
    </xf>
    <xf numFmtId="0" fontId="13" fillId="0" borderId="11" xfId="16" applyNumberFormat="1" applyFont="1" applyFill="1" applyBorder="1" applyAlignment="1">
      <alignment horizontal="center" vertical="top"/>
    </xf>
    <xf numFmtId="2" fontId="25" fillId="0" borderId="11" xfId="16" applyNumberFormat="1" applyFont="1" applyBorder="1" applyAlignment="1">
      <alignment vertical="top"/>
    </xf>
    <xf numFmtId="3" fontId="13" fillId="0" borderId="11" xfId="16" applyNumberFormat="1" applyFont="1" applyFill="1" applyBorder="1" applyAlignment="1">
      <alignment horizontal="right" vertical="top"/>
    </xf>
    <xf numFmtId="4" fontId="13" fillId="0" borderId="11" xfId="16" applyNumberFormat="1" applyFont="1" applyFill="1" applyBorder="1" applyAlignment="1">
      <alignment horizontal="center" vertical="top"/>
    </xf>
    <xf numFmtId="4" fontId="13" fillId="0" borderId="11" xfId="16" applyNumberFormat="1" applyFont="1" applyFill="1" applyBorder="1" applyAlignment="1">
      <alignment horizontal="right" vertical="top"/>
    </xf>
    <xf numFmtId="181" fontId="13" fillId="0" borderId="11" xfId="16" applyNumberFormat="1" applyFont="1" applyFill="1" applyBorder="1" applyAlignment="1">
      <alignment horizontal="right" vertical="top"/>
    </xf>
    <xf numFmtId="2" fontId="13" fillId="0" borderId="11" xfId="16" applyNumberFormat="1" applyFont="1" applyFill="1" applyBorder="1" applyAlignment="1">
      <alignment horizontal="right" vertical="top"/>
    </xf>
    <xf numFmtId="0" fontId="17" fillId="0" borderId="0" xfId="16" applyNumberFormat="1" applyFont="1" applyFill="1" applyBorder="1" applyAlignment="1">
      <alignment vertical="top"/>
    </xf>
    <xf numFmtId="49" fontId="26" fillId="2" borderId="9" xfId="16" applyNumberFormat="1" applyFont="1" applyFill="1" applyBorder="1" applyAlignment="1">
      <alignment horizontal="center" vertical="top" wrapText="1"/>
    </xf>
    <xf numFmtId="0" fontId="26" fillId="2" borderId="9" xfId="16" applyFont="1" applyFill="1" applyBorder="1" applyAlignment="1">
      <alignment horizontal="center" vertical="top" wrapText="1"/>
    </xf>
    <xf numFmtId="0" fontId="27" fillId="2" borderId="0" xfId="16" applyFont="1" applyFill="1" applyAlignment="1">
      <alignment vertical="top"/>
    </xf>
    <xf numFmtId="0" fontId="28" fillId="2" borderId="9" xfId="16" applyFont="1" applyFill="1" applyBorder="1" applyAlignment="1">
      <alignment horizontal="center" vertical="center"/>
    </xf>
    <xf numFmtId="49" fontId="28" fillId="2" borderId="9" xfId="16" applyNumberFormat="1" applyFont="1" applyFill="1" applyBorder="1" applyAlignment="1">
      <alignment horizontal="left" vertical="center"/>
    </xf>
    <xf numFmtId="166" fontId="28" fillId="2" borderId="9" xfId="16" applyNumberFormat="1" applyFont="1" applyFill="1" applyBorder="1" applyAlignment="1">
      <alignment horizontal="left" vertical="center"/>
    </xf>
    <xf numFmtId="0" fontId="28" fillId="2" borderId="9" xfId="16" applyFont="1" applyFill="1" applyBorder="1" applyAlignment="1">
      <alignment horizontal="left" vertical="center"/>
    </xf>
    <xf numFmtId="182" fontId="8" fillId="2" borderId="9" xfId="16" applyNumberFormat="1" applyFont="1" applyFill="1" applyBorder="1" applyAlignment="1">
      <alignment horizontal="right"/>
    </xf>
    <xf numFmtId="182" fontId="8" fillId="0" borderId="9" xfId="16" applyNumberFormat="1" applyFont="1" applyFill="1" applyBorder="1" applyAlignment="1">
      <alignment horizontal="right"/>
    </xf>
    <xf numFmtId="0" fontId="8" fillId="0" borderId="9" xfId="16" applyFont="1" applyFill="1" applyBorder="1" applyAlignment="1">
      <alignment horizontal="right"/>
    </xf>
    <xf numFmtId="183" fontId="8" fillId="0" borderId="9" xfId="16" applyNumberFormat="1" applyFont="1" applyFill="1" applyBorder="1" applyAlignment="1">
      <alignment horizontal="right"/>
    </xf>
    <xf numFmtId="179" fontId="8" fillId="2" borderId="9" xfId="16" applyNumberFormat="1" applyFont="1" applyFill="1" applyBorder="1" applyAlignment="1">
      <alignment horizontal="right"/>
    </xf>
    <xf numFmtId="179" fontId="8" fillId="0" borderId="9" xfId="16" applyNumberFormat="1" applyFont="1" applyFill="1" applyBorder="1" applyAlignment="1">
      <alignment horizontal="right"/>
    </xf>
    <xf numFmtId="182" fontId="9" fillId="2" borderId="10" xfId="16" applyNumberFormat="1" applyFont="1" applyFill="1" applyBorder="1" applyAlignment="1">
      <alignment horizontal="right"/>
    </xf>
    <xf numFmtId="182" fontId="9" fillId="0" borderId="10" xfId="16" applyNumberFormat="1" applyFont="1" applyFill="1" applyBorder="1" applyAlignment="1">
      <alignment horizontal="right"/>
    </xf>
    <xf numFmtId="183" fontId="9" fillId="2" borderId="10" xfId="16" applyNumberFormat="1" applyFont="1" applyFill="1" applyBorder="1" applyAlignment="1">
      <alignment horizontal="right"/>
    </xf>
    <xf numFmtId="182" fontId="9" fillId="2" borderId="1" xfId="16" applyNumberFormat="1" applyFont="1" applyFill="1" applyBorder="1" applyAlignment="1">
      <alignment horizontal="right"/>
    </xf>
    <xf numFmtId="182" fontId="9" fillId="0" borderId="1" xfId="16" applyNumberFormat="1" applyFont="1" applyFill="1" applyBorder="1" applyAlignment="1">
      <alignment horizontal="right"/>
    </xf>
    <xf numFmtId="183" fontId="9" fillId="2" borderId="1" xfId="16" applyNumberFormat="1" applyFont="1" applyFill="1" applyBorder="1" applyAlignment="1">
      <alignment horizontal="right"/>
    </xf>
    <xf numFmtId="184" fontId="9" fillId="2" borderId="1" xfId="16" applyNumberFormat="1" applyFont="1" applyFill="1" applyBorder="1" applyAlignment="1">
      <alignment horizontal="right"/>
    </xf>
    <xf numFmtId="179" fontId="9" fillId="2" borderId="1" xfId="16" applyNumberFormat="1" applyFont="1" applyFill="1" applyBorder="1" applyAlignment="1">
      <alignment horizontal="right"/>
    </xf>
    <xf numFmtId="185" fontId="8" fillId="2" borderId="9" xfId="16" applyNumberFormat="1" applyFont="1" applyFill="1" applyBorder="1" applyAlignment="1">
      <alignment horizontal="right"/>
    </xf>
    <xf numFmtId="179" fontId="5" fillId="0" borderId="10" xfId="16" applyNumberFormat="1" applyFont="1" applyFill="1" applyBorder="1" applyAlignment="1">
      <alignment horizontal="right"/>
    </xf>
    <xf numFmtId="166" fontId="5" fillId="0" borderId="10" xfId="16" applyNumberFormat="1" applyFont="1" applyFill="1" applyBorder="1" applyAlignment="1">
      <alignment horizontal="right"/>
    </xf>
    <xf numFmtId="0" fontId="8" fillId="2" borderId="10" xfId="16" applyFont="1" applyFill="1" applyBorder="1" applyAlignment="1">
      <alignment horizontal="right"/>
    </xf>
    <xf numFmtId="165" fontId="8" fillId="2" borderId="0" xfId="16" applyNumberFormat="1" applyFont="1" applyFill="1" applyAlignment="1">
      <alignment vertical="center"/>
    </xf>
    <xf numFmtId="185" fontId="9" fillId="2" borderId="21" xfId="16" applyNumberFormat="1" applyFont="1" applyFill="1" applyBorder="1" applyAlignment="1">
      <alignment horizontal="right"/>
    </xf>
    <xf numFmtId="0" fontId="9" fillId="0" borderId="21" xfId="16" applyFont="1" applyFill="1" applyBorder="1" applyAlignment="1">
      <alignment horizontal="right"/>
    </xf>
    <xf numFmtId="49" fontId="8" fillId="2" borderId="9" xfId="16" applyNumberFormat="1" applyFont="1" applyFill="1" applyBorder="1" applyAlignment="1">
      <alignment horizontal="center" vertical="center"/>
    </xf>
    <xf numFmtId="184" fontId="8" fillId="2" borderId="1" xfId="16" applyNumberFormat="1" applyFont="1" applyFill="1" applyBorder="1" applyAlignment="1">
      <alignment horizontal="right"/>
    </xf>
    <xf numFmtId="184" fontId="8" fillId="2" borderId="10" xfId="16" applyNumberFormat="1" applyFont="1" applyFill="1" applyBorder="1" applyAlignment="1">
      <alignment horizontal="right"/>
    </xf>
    <xf numFmtId="184" fontId="9" fillId="2" borderId="17" xfId="16" applyNumberFormat="1" applyFont="1" applyFill="1" applyBorder="1" applyAlignment="1">
      <alignment horizontal="right"/>
    </xf>
    <xf numFmtId="184" fontId="9" fillId="0" borderId="1" xfId="16" applyNumberFormat="1" applyFont="1" applyFill="1" applyBorder="1" applyAlignment="1">
      <alignment horizontal="right"/>
    </xf>
    <xf numFmtId="49" fontId="8" fillId="0" borderId="10" xfId="16" applyNumberFormat="1" applyFont="1" applyFill="1" applyBorder="1" applyAlignment="1">
      <alignment horizontal="left"/>
    </xf>
    <xf numFmtId="180" fontId="8" fillId="0" borderId="10" xfId="16" applyNumberFormat="1" applyFont="1" applyFill="1" applyBorder="1" applyAlignment="1">
      <alignment horizontal="right"/>
    </xf>
    <xf numFmtId="165" fontId="8" fillId="0" borderId="10" xfId="16" applyNumberFormat="1" applyFont="1" applyFill="1" applyBorder="1" applyAlignment="1">
      <alignment horizontal="right"/>
    </xf>
    <xf numFmtId="1" fontId="8" fillId="0" borderId="10" xfId="16" applyNumberFormat="1" applyFont="1" applyFill="1" applyBorder="1" applyAlignment="1">
      <alignment horizontal="right"/>
    </xf>
    <xf numFmtId="49" fontId="8" fillId="0" borderId="1" xfId="16" applyNumberFormat="1" applyFont="1" applyFill="1" applyBorder="1" applyAlignment="1">
      <alignment horizontal="left"/>
    </xf>
    <xf numFmtId="49" fontId="9" fillId="0" borderId="1" xfId="16" applyNumberFormat="1" applyFont="1" applyFill="1" applyBorder="1" applyAlignment="1">
      <alignment horizontal="left"/>
    </xf>
    <xf numFmtId="180" fontId="9" fillId="0" borderId="1" xfId="16" applyNumberFormat="1" applyFont="1" applyFill="1" applyBorder="1" applyAlignment="1">
      <alignment horizontal="right"/>
    </xf>
    <xf numFmtId="165" fontId="9" fillId="0" borderId="1" xfId="16" applyNumberFormat="1" applyFont="1" applyFill="1" applyBorder="1" applyAlignment="1">
      <alignment horizontal="right"/>
    </xf>
    <xf numFmtId="1" fontId="9" fillId="0" borderId="1" xfId="16" applyNumberFormat="1" applyFont="1" applyFill="1" applyBorder="1" applyAlignment="1">
      <alignment horizontal="right"/>
    </xf>
    <xf numFmtId="165" fontId="8" fillId="0" borderId="9" xfId="16" applyNumberFormat="1" applyFont="1" applyFill="1" applyBorder="1" applyAlignment="1">
      <alignment horizontal="right"/>
    </xf>
    <xf numFmtId="1" fontId="8" fillId="0" borderId="9" xfId="16" applyNumberFormat="1" applyFont="1" applyFill="1" applyBorder="1" applyAlignment="1">
      <alignment horizontal="right"/>
    </xf>
    <xf numFmtId="49" fontId="9" fillId="0" borderId="10" xfId="16" applyNumberFormat="1" applyFont="1" applyFill="1" applyBorder="1" applyAlignment="1">
      <alignment horizontal="left"/>
    </xf>
    <xf numFmtId="180" fontId="9" fillId="0" borderId="10" xfId="16" applyNumberFormat="1" applyFont="1" applyFill="1" applyBorder="1" applyAlignment="1">
      <alignment horizontal="right"/>
    </xf>
    <xf numFmtId="165" fontId="9" fillId="0" borderId="10" xfId="16" applyNumberFormat="1" applyFont="1" applyFill="1" applyBorder="1" applyAlignment="1">
      <alignment horizontal="right"/>
    </xf>
    <xf numFmtId="1" fontId="9" fillId="0" borderId="10" xfId="16" applyNumberFormat="1" applyFont="1" applyFill="1" applyBorder="1" applyAlignment="1">
      <alignment horizontal="right"/>
    </xf>
    <xf numFmtId="3" fontId="8" fillId="2" borderId="9" xfId="16" applyNumberFormat="1" applyFont="1" applyFill="1" applyBorder="1" applyAlignment="1">
      <alignment horizontal="right"/>
    </xf>
    <xf numFmtId="173" fontId="8" fillId="2" borderId="9" xfId="16" applyNumberFormat="1" applyFont="1" applyFill="1" applyBorder="1" applyAlignment="1">
      <alignment horizontal="right"/>
    </xf>
    <xf numFmtId="184" fontId="8" fillId="2" borderId="9" xfId="16" applyNumberFormat="1" applyFont="1" applyFill="1" applyBorder="1" applyAlignment="1">
      <alignment horizontal="right"/>
    </xf>
    <xf numFmtId="4" fontId="8" fillId="2" borderId="9" xfId="16" applyNumberFormat="1" applyFont="1" applyFill="1" applyBorder="1" applyAlignment="1">
      <alignment horizontal="right"/>
    </xf>
    <xf numFmtId="3" fontId="9" fillId="2" borderId="10" xfId="16" applyNumberFormat="1" applyFont="1" applyFill="1" applyBorder="1" applyAlignment="1">
      <alignment horizontal="right"/>
    </xf>
    <xf numFmtId="179" fontId="9" fillId="2" borderId="10" xfId="16" applyNumberFormat="1" applyFont="1" applyFill="1" applyBorder="1" applyAlignment="1">
      <alignment horizontal="right"/>
    </xf>
    <xf numFmtId="173" fontId="9" fillId="2" borderId="10" xfId="16" applyNumberFormat="1" applyFont="1" applyFill="1" applyBorder="1" applyAlignment="1">
      <alignment horizontal="right"/>
    </xf>
    <xf numFmtId="184" fontId="9" fillId="2" borderId="10" xfId="16" applyNumberFormat="1" applyFont="1" applyFill="1" applyBorder="1" applyAlignment="1">
      <alignment horizontal="right"/>
    </xf>
    <xf numFmtId="17" fontId="9" fillId="2" borderId="1" xfId="16" applyNumberFormat="1" applyFont="1" applyFill="1" applyBorder="1" applyAlignment="1">
      <alignment horizontal="left" vertical="center"/>
    </xf>
    <xf numFmtId="1" fontId="9" fillId="2" borderId="1" xfId="16" applyNumberFormat="1" applyFont="1" applyFill="1" applyBorder="1" applyAlignment="1">
      <alignment vertical="center"/>
    </xf>
    <xf numFmtId="173" fontId="9" fillId="2" borderId="1" xfId="16" applyNumberFormat="1" applyFont="1" applyFill="1" applyBorder="1" applyAlignment="1">
      <alignment horizontal="right"/>
    </xf>
    <xf numFmtId="3" fontId="9" fillId="2" borderId="1" xfId="16" applyNumberFormat="1" applyFont="1" applyFill="1" applyBorder="1" applyAlignment="1">
      <alignment horizontal="right"/>
    </xf>
    <xf numFmtId="3" fontId="8" fillId="2" borderId="10" xfId="16" applyNumberFormat="1" applyFont="1" applyFill="1" applyBorder="1" applyAlignment="1">
      <alignment horizontal="right"/>
    </xf>
    <xf numFmtId="173" fontId="8" fillId="2" borderId="10" xfId="16" applyNumberFormat="1" applyFont="1" applyFill="1" applyBorder="1" applyAlignment="1">
      <alignment horizontal="right"/>
    </xf>
    <xf numFmtId="49" fontId="8" fillId="2" borderId="0" xfId="16" applyNumberFormat="1" applyFont="1" applyFill="1" applyAlignment="1"/>
    <xf numFmtId="49" fontId="8" fillId="2" borderId="9" xfId="16" applyNumberFormat="1" applyFont="1" applyFill="1" applyBorder="1" applyAlignment="1">
      <alignment horizontal="left" vertical="center" wrapText="1"/>
    </xf>
    <xf numFmtId="165" fontId="8" fillId="2" borderId="9" xfId="16" applyNumberFormat="1" applyFont="1" applyFill="1" applyBorder="1" applyAlignment="1">
      <alignment horizontal="right" vertical="center" wrapText="1"/>
    </xf>
    <xf numFmtId="186" fontId="8" fillId="2" borderId="9" xfId="16" applyNumberFormat="1" applyFont="1" applyFill="1" applyBorder="1" applyAlignment="1">
      <alignment horizontal="right" vertical="center" wrapText="1"/>
    </xf>
    <xf numFmtId="183" fontId="8" fillId="2" borderId="9" xfId="16" applyNumberFormat="1" applyFont="1" applyFill="1" applyBorder="1" applyAlignment="1">
      <alignment horizontal="right" vertical="center" wrapText="1"/>
    </xf>
    <xf numFmtId="165" fontId="8" fillId="2" borderId="10" xfId="16" applyNumberFormat="1" applyFont="1" applyFill="1" applyBorder="1" applyAlignment="1">
      <alignment horizontal="right" vertical="center" wrapText="1"/>
    </xf>
    <xf numFmtId="186" fontId="8" fillId="2" borderId="10" xfId="16" applyNumberFormat="1" applyFont="1" applyFill="1" applyBorder="1" applyAlignment="1">
      <alignment horizontal="right" vertical="center" wrapText="1"/>
    </xf>
    <xf numFmtId="183" fontId="8" fillId="2" borderId="10" xfId="16" applyNumberFormat="1" applyFont="1" applyFill="1" applyBorder="1" applyAlignment="1">
      <alignment horizontal="right" vertical="center" wrapText="1"/>
    </xf>
    <xf numFmtId="165" fontId="9" fillId="2" borderId="10" xfId="16" applyNumberFormat="1" applyFont="1" applyFill="1" applyBorder="1" applyAlignment="1">
      <alignment horizontal="right" vertical="center" wrapText="1"/>
    </xf>
    <xf numFmtId="186" fontId="9" fillId="2" borderId="10" xfId="16" applyNumberFormat="1" applyFont="1" applyFill="1" applyBorder="1" applyAlignment="1">
      <alignment horizontal="right" vertical="center" wrapText="1"/>
    </xf>
    <xf numFmtId="183" fontId="9" fillId="2" borderId="10" xfId="16" applyNumberFormat="1" applyFont="1" applyFill="1" applyBorder="1" applyAlignment="1">
      <alignment horizontal="right" vertical="center" wrapText="1"/>
    </xf>
    <xf numFmtId="165" fontId="9" fillId="2" borderId="1" xfId="16" applyNumberFormat="1" applyFont="1" applyFill="1" applyBorder="1" applyAlignment="1">
      <alignment horizontal="right" vertical="center" wrapText="1"/>
    </xf>
    <xf numFmtId="186" fontId="9" fillId="2" borderId="1" xfId="16" applyNumberFormat="1" applyFont="1" applyFill="1" applyBorder="1" applyAlignment="1">
      <alignment horizontal="right" vertical="center" wrapText="1"/>
    </xf>
    <xf numFmtId="183" fontId="9" fillId="2" borderId="1" xfId="16" applyNumberFormat="1" applyFont="1" applyFill="1" applyBorder="1" applyAlignment="1">
      <alignment horizontal="right" vertical="center" wrapText="1"/>
    </xf>
    <xf numFmtId="0" fontId="8" fillId="2" borderId="9" xfId="16" applyFont="1" applyFill="1" applyBorder="1" applyAlignment="1">
      <alignment horizontal="center" vertical="center" wrapText="1"/>
    </xf>
    <xf numFmtId="0" fontId="8" fillId="2" borderId="12" xfId="16" applyFont="1" applyFill="1" applyBorder="1" applyAlignment="1">
      <alignment horizontal="center" vertical="center" wrapText="1"/>
    </xf>
    <xf numFmtId="0" fontId="8" fillId="2" borderId="1" xfId="16" applyFont="1" applyFill="1" applyBorder="1" applyAlignment="1">
      <alignment horizontal="center" vertical="center" wrapText="1"/>
    </xf>
    <xf numFmtId="175" fontId="8" fillId="2" borderId="12" xfId="16" applyNumberFormat="1" applyFont="1" applyFill="1" applyBorder="1" applyAlignment="1">
      <alignment horizontal="right"/>
    </xf>
    <xf numFmtId="175" fontId="8" fillId="2" borderId="13" xfId="16" applyNumberFormat="1" applyFont="1" applyFill="1" applyBorder="1" applyAlignment="1">
      <alignment horizontal="right"/>
    </xf>
    <xf numFmtId="166" fontId="8" fillId="2" borderId="17" xfId="16" applyNumberFormat="1" applyFont="1" applyFill="1" applyBorder="1" applyAlignment="1">
      <alignment horizontal="right"/>
    </xf>
    <xf numFmtId="174" fontId="8" fillId="2" borderId="12" xfId="16" applyNumberFormat="1" applyFont="1" applyFill="1" applyBorder="1" applyAlignment="1">
      <alignment horizontal="right"/>
    </xf>
    <xf numFmtId="166" fontId="8" fillId="2" borderId="12" xfId="16" applyNumberFormat="1" applyFont="1" applyFill="1" applyBorder="1" applyAlignment="1">
      <alignment horizontal="right"/>
    </xf>
    <xf numFmtId="175" fontId="8" fillId="2" borderId="1" xfId="16" applyNumberFormat="1" applyFont="1" applyFill="1" applyBorder="1" applyAlignment="1">
      <alignment horizontal="right"/>
    </xf>
    <xf numFmtId="1" fontId="8" fillId="2" borderId="1" xfId="16" applyNumberFormat="1" applyFont="1" applyFill="1" applyBorder="1" applyAlignment="1">
      <alignment vertical="center"/>
    </xf>
    <xf numFmtId="174" fontId="9" fillId="2" borderId="13" xfId="16" applyNumberFormat="1" applyFont="1" applyFill="1" applyBorder="1" applyAlignment="1">
      <alignment horizontal="right"/>
    </xf>
    <xf numFmtId="166" fontId="9" fillId="2" borderId="13" xfId="16" applyNumberFormat="1" applyFont="1" applyFill="1" applyBorder="1" applyAlignment="1">
      <alignment horizontal="right"/>
    </xf>
    <xf numFmtId="3" fontId="4" fillId="0" borderId="1" xfId="17" applyNumberFormat="1" applyFont="1" applyBorder="1" applyAlignment="1">
      <alignment vertical="top" wrapText="1"/>
    </xf>
    <xf numFmtId="170" fontId="4" fillId="0" borderId="1" xfId="17" applyNumberFormat="1" applyFont="1" applyBorder="1" applyAlignment="1">
      <alignment horizontal="right" vertical="top"/>
    </xf>
    <xf numFmtId="166" fontId="4" fillId="0" borderId="1" xfId="17" applyNumberFormat="1" applyFont="1" applyBorder="1" applyAlignment="1">
      <alignment vertical="top" wrapText="1"/>
    </xf>
    <xf numFmtId="3" fontId="4" fillId="0" borderId="1" xfId="17" applyNumberFormat="1" applyFont="1" applyBorder="1" applyAlignment="1">
      <alignment horizontal="right" vertical="top"/>
    </xf>
    <xf numFmtId="3" fontId="4" fillId="0" borderId="1" xfId="17" applyNumberFormat="1" applyFont="1" applyBorder="1" applyAlignment="1">
      <alignment vertical="top"/>
    </xf>
    <xf numFmtId="3" fontId="4" fillId="0" borderId="2" xfId="17" applyNumberFormat="1" applyFont="1" applyBorder="1" applyAlignment="1">
      <alignment vertical="top" wrapText="1"/>
    </xf>
    <xf numFmtId="170" fontId="4" fillId="0" borderId="1" xfId="17" applyNumberFormat="1" applyFont="1" applyFill="1" applyBorder="1" applyAlignment="1">
      <alignment horizontal="right" vertical="top"/>
    </xf>
    <xf numFmtId="172" fontId="4" fillId="0" borderId="1" xfId="17" applyNumberFormat="1" applyFont="1" applyFill="1" applyBorder="1" applyAlignment="1">
      <alignment horizontal="right" vertical="top"/>
    </xf>
    <xf numFmtId="49" fontId="9" fillId="2" borderId="1" xfId="16" applyNumberFormat="1" applyFont="1" applyFill="1" applyBorder="1" applyAlignment="1">
      <alignment horizontal="right"/>
    </xf>
    <xf numFmtId="166" fontId="4" fillId="0" borderId="1" xfId="17" applyNumberFormat="1" applyFont="1" applyBorder="1" applyAlignment="1">
      <alignment horizontal="right" vertical="top" wrapText="1"/>
    </xf>
    <xf numFmtId="3" fontId="4" fillId="0" borderId="1" xfId="17" applyNumberFormat="1" applyFont="1" applyBorder="1" applyAlignment="1">
      <alignment horizontal="right" vertical="top" wrapText="1"/>
    </xf>
    <xf numFmtId="1" fontId="9" fillId="2" borderId="1" xfId="16" applyNumberFormat="1" applyFont="1" applyFill="1" applyBorder="1" applyAlignment="1">
      <alignment horizontal="right" vertical="center"/>
    </xf>
    <xf numFmtId="49" fontId="9" fillId="2" borderId="28" xfId="16" applyNumberFormat="1" applyFont="1" applyFill="1" applyBorder="1" applyAlignment="1">
      <alignment horizontal="left"/>
    </xf>
    <xf numFmtId="0" fontId="9" fillId="2" borderId="0" xfId="16" applyFont="1" applyFill="1" applyBorder="1" applyAlignment="1">
      <alignment horizontal="right"/>
    </xf>
    <xf numFmtId="179" fontId="9" fillId="2" borderId="0" xfId="16" applyNumberFormat="1" applyFont="1" applyFill="1" applyBorder="1" applyAlignment="1">
      <alignment horizontal="right"/>
    </xf>
    <xf numFmtId="0" fontId="8" fillId="2" borderId="10" xfId="16" applyFont="1" applyFill="1" applyBorder="1" applyAlignment="1">
      <alignment horizontal="center" vertical="center" wrapText="1"/>
    </xf>
    <xf numFmtId="187" fontId="8" fillId="2" borderId="9" xfId="16" applyNumberFormat="1" applyFont="1" applyFill="1" applyBorder="1" applyAlignment="1">
      <alignment horizontal="right"/>
    </xf>
    <xf numFmtId="187" fontId="8" fillId="2" borderId="1" xfId="16" applyNumberFormat="1" applyFont="1" applyFill="1" applyBorder="1" applyAlignment="1">
      <alignment horizontal="right"/>
    </xf>
    <xf numFmtId="187" fontId="8" fillId="2" borderId="15" xfId="16" applyNumberFormat="1" applyFont="1" applyFill="1" applyBorder="1" applyAlignment="1">
      <alignment horizontal="right"/>
    </xf>
    <xf numFmtId="187" fontId="9" fillId="2" borderId="10" xfId="16" applyNumberFormat="1" applyFont="1" applyFill="1" applyBorder="1" applyAlignment="1">
      <alignment horizontal="right"/>
    </xf>
    <xf numFmtId="187" fontId="9" fillId="2" borderId="1" xfId="16" applyNumberFormat="1" applyFont="1" applyFill="1" applyBorder="1" applyAlignment="1">
      <alignment horizontal="right"/>
    </xf>
    <xf numFmtId="175" fontId="9" fillId="2" borderId="16" xfId="16" applyNumberFormat="1" applyFont="1" applyFill="1" applyBorder="1" applyAlignment="1">
      <alignment horizontal="right"/>
    </xf>
    <xf numFmtId="0" fontId="9" fillId="2" borderId="17" xfId="16" applyFont="1" applyFill="1" applyBorder="1" applyAlignment="1">
      <alignment horizontal="right"/>
    </xf>
    <xf numFmtId="174" fontId="9" fillId="2" borderId="17" xfId="16" applyNumberFormat="1" applyFont="1" applyFill="1" applyBorder="1" applyAlignment="1">
      <alignment horizontal="right"/>
    </xf>
    <xf numFmtId="187" fontId="9" fillId="2" borderId="17" xfId="16" applyNumberFormat="1" applyFont="1" applyFill="1" applyBorder="1" applyAlignment="1">
      <alignment horizontal="right"/>
    </xf>
    <xf numFmtId="174" fontId="9" fillId="2" borderId="20" xfId="16" applyNumberFormat="1" applyFont="1" applyFill="1" applyBorder="1" applyAlignment="1">
      <alignment horizontal="right"/>
    </xf>
    <xf numFmtId="175" fontId="9" fillId="2" borderId="4" xfId="16" applyNumberFormat="1" applyFont="1" applyFill="1" applyBorder="1" applyAlignment="1">
      <alignment horizontal="right"/>
    </xf>
    <xf numFmtId="3" fontId="14" fillId="0" borderId="0" xfId="16" applyNumberFormat="1" applyFont="1" applyFill="1" applyBorder="1" applyAlignment="1">
      <alignment horizontal="right" vertical="center"/>
    </xf>
    <xf numFmtId="3" fontId="16" fillId="0" borderId="0" xfId="16" applyNumberFormat="1" applyFont="1" applyFill="1" applyBorder="1" applyAlignment="1">
      <alignment horizontal="right" vertical="center"/>
    </xf>
    <xf numFmtId="188" fontId="8" fillId="2" borderId="9" xfId="16" applyNumberFormat="1" applyFont="1" applyFill="1" applyBorder="1" applyAlignment="1">
      <alignment horizontal="right"/>
    </xf>
    <xf numFmtId="188" fontId="8" fillId="2" borderId="1" xfId="16" applyNumberFormat="1" applyFont="1" applyFill="1" applyBorder="1" applyAlignment="1">
      <alignment horizontal="right"/>
    </xf>
    <xf numFmtId="188" fontId="9" fillId="2" borderId="10" xfId="16" applyNumberFormat="1" applyFont="1" applyFill="1" applyBorder="1" applyAlignment="1">
      <alignment horizontal="right"/>
    </xf>
    <xf numFmtId="188" fontId="9" fillId="2" borderId="1" xfId="16" applyNumberFormat="1" applyFont="1" applyFill="1" applyBorder="1" applyAlignment="1">
      <alignment horizontal="right"/>
    </xf>
    <xf numFmtId="180" fontId="9" fillId="2" borderId="21" xfId="16" applyNumberFormat="1" applyFont="1" applyFill="1" applyBorder="1" applyAlignment="1">
      <alignment horizontal="right"/>
    </xf>
    <xf numFmtId="49" fontId="8" fillId="2" borderId="9" xfId="16" applyNumberFormat="1" applyFont="1" applyFill="1" applyBorder="1" applyAlignment="1">
      <alignment vertical="center"/>
    </xf>
    <xf numFmtId="180" fontId="8" fillId="2" borderId="10" xfId="16" applyNumberFormat="1" applyFont="1" applyFill="1" applyBorder="1" applyAlignment="1">
      <alignment horizontal="right"/>
    </xf>
    <xf numFmtId="49" fontId="29" fillId="2" borderId="9" xfId="16" applyNumberFormat="1" applyFont="1" applyFill="1" applyBorder="1" applyAlignment="1">
      <alignment horizontal="center" vertical="center"/>
    </xf>
    <xf numFmtId="180" fontId="9" fillId="2" borderId="17" xfId="16" applyNumberFormat="1" applyFont="1" applyFill="1" applyBorder="1" applyAlignment="1">
      <alignment horizontal="right"/>
    </xf>
    <xf numFmtId="0" fontId="8" fillId="2" borderId="9" xfId="16" applyFont="1" applyFill="1" applyBorder="1" applyAlignment="1">
      <alignment horizontal="center" vertical="top" wrapText="1"/>
    </xf>
    <xf numFmtId="49" fontId="8" fillId="2" borderId="9" xfId="16" applyNumberFormat="1" applyFont="1" applyFill="1" applyBorder="1" applyAlignment="1">
      <alignment horizontal="left" vertical="top"/>
    </xf>
    <xf numFmtId="0" fontId="8" fillId="2" borderId="9" xfId="16" applyFont="1" applyFill="1" applyBorder="1" applyAlignment="1">
      <alignment horizontal="right" vertical="top"/>
    </xf>
    <xf numFmtId="175" fontId="8" fillId="2" borderId="9" xfId="16" applyNumberFormat="1" applyFont="1" applyFill="1" applyBorder="1" applyAlignment="1">
      <alignment horizontal="right" vertical="top"/>
    </xf>
    <xf numFmtId="174" fontId="8" fillId="2" borderId="9" xfId="16" applyNumberFormat="1" applyFont="1" applyFill="1" applyBorder="1" applyAlignment="1">
      <alignment horizontal="right" vertical="top"/>
    </xf>
    <xf numFmtId="166" fontId="8" fillId="2" borderId="9" xfId="16" applyNumberFormat="1" applyFont="1" applyFill="1" applyBorder="1" applyAlignment="1">
      <alignment horizontal="right" vertical="top"/>
    </xf>
    <xf numFmtId="0" fontId="8" fillId="2" borderId="0" xfId="16" applyFont="1" applyFill="1" applyAlignment="1">
      <alignment vertical="top"/>
    </xf>
    <xf numFmtId="166" fontId="8" fillId="2" borderId="10" xfId="16" applyNumberFormat="1" applyFont="1" applyFill="1" applyBorder="1" applyAlignment="1">
      <alignment horizontal="right" vertical="top"/>
    </xf>
    <xf numFmtId="174" fontId="8" fillId="2" borderId="10" xfId="16" applyNumberFormat="1" applyFont="1" applyFill="1" applyBorder="1" applyAlignment="1">
      <alignment horizontal="right" vertical="top"/>
    </xf>
    <xf numFmtId="175" fontId="8" fillId="2" borderId="10" xfId="16" applyNumberFormat="1" applyFont="1" applyFill="1" applyBorder="1" applyAlignment="1">
      <alignment horizontal="right" vertical="top"/>
    </xf>
    <xf numFmtId="49" fontId="9" fillId="2" borderId="10" xfId="16" applyNumberFormat="1" applyFont="1" applyFill="1" applyBorder="1" applyAlignment="1">
      <alignment horizontal="left" vertical="top"/>
    </xf>
    <xf numFmtId="0" fontId="9" fillId="2" borderId="10" xfId="16" applyFont="1" applyFill="1" applyBorder="1" applyAlignment="1">
      <alignment horizontal="right" vertical="top"/>
    </xf>
    <xf numFmtId="175" fontId="9" fillId="2" borderId="10" xfId="16" applyNumberFormat="1" applyFont="1" applyFill="1" applyBorder="1" applyAlignment="1">
      <alignment horizontal="right" vertical="top"/>
    </xf>
    <xf numFmtId="174" fontId="9" fillId="2" borderId="10" xfId="16" applyNumberFormat="1" applyFont="1" applyFill="1" applyBorder="1" applyAlignment="1">
      <alignment horizontal="right" vertical="top"/>
    </xf>
    <xf numFmtId="166" fontId="9" fillId="2" borderId="10" xfId="16" applyNumberFormat="1" applyFont="1" applyFill="1" applyBorder="1" applyAlignment="1">
      <alignment horizontal="right" vertical="top"/>
    </xf>
    <xf numFmtId="49" fontId="9" fillId="2" borderId="1" xfId="16" applyNumberFormat="1" applyFont="1" applyFill="1" applyBorder="1" applyAlignment="1">
      <alignment horizontal="left" vertical="top"/>
    </xf>
    <xf numFmtId="0" fontId="9" fillId="2" borderId="1" xfId="16" applyFont="1" applyFill="1" applyBorder="1" applyAlignment="1">
      <alignment horizontal="right" vertical="top"/>
    </xf>
    <xf numFmtId="175" fontId="9" fillId="2" borderId="1" xfId="16" applyNumberFormat="1" applyFont="1" applyFill="1" applyBorder="1" applyAlignment="1">
      <alignment horizontal="right" vertical="top"/>
    </xf>
    <xf numFmtId="174" fontId="9" fillId="2" borderId="1" xfId="16" applyNumberFormat="1" applyFont="1" applyFill="1" applyBorder="1" applyAlignment="1">
      <alignment horizontal="right" vertical="top"/>
    </xf>
    <xf numFmtId="166" fontId="9" fillId="2" borderId="1" xfId="16" applyNumberFormat="1" applyFont="1" applyFill="1" applyBorder="1" applyAlignment="1">
      <alignment horizontal="right" vertical="top"/>
    </xf>
    <xf numFmtId="175" fontId="4" fillId="0" borderId="0" xfId="16" applyNumberFormat="1" applyFont="1" applyFill="1" applyBorder="1" applyAlignment="1">
      <alignment vertical="top"/>
    </xf>
    <xf numFmtId="49" fontId="8" fillId="2" borderId="9" xfId="16" applyNumberFormat="1" applyFont="1" applyFill="1" applyBorder="1" applyAlignment="1">
      <alignment horizontal="center" wrapText="1"/>
    </xf>
    <xf numFmtId="186" fontId="8" fillId="2" borderId="9" xfId="16" applyNumberFormat="1" applyFont="1" applyFill="1" applyBorder="1" applyAlignment="1">
      <alignment horizontal="right"/>
    </xf>
    <xf numFmtId="186" fontId="8" fillId="2" borderId="10" xfId="16" applyNumberFormat="1" applyFont="1" applyFill="1" applyBorder="1" applyAlignment="1">
      <alignment horizontal="right"/>
    </xf>
    <xf numFmtId="186" fontId="8" fillId="2" borderId="1" xfId="16" applyNumberFormat="1" applyFont="1" applyFill="1" applyBorder="1" applyAlignment="1">
      <alignment horizontal="right"/>
    </xf>
    <xf numFmtId="186" fontId="9" fillId="2" borderId="10" xfId="16" applyNumberFormat="1" applyFont="1" applyFill="1" applyBorder="1" applyAlignment="1">
      <alignment horizontal="right"/>
    </xf>
    <xf numFmtId="186" fontId="9" fillId="2" borderId="1" xfId="16" applyNumberFormat="1" applyFont="1" applyFill="1" applyBorder="1" applyAlignment="1">
      <alignment horizontal="right"/>
    </xf>
    <xf numFmtId="186" fontId="9" fillId="0" borderId="1" xfId="16" applyNumberFormat="1" applyFont="1" applyFill="1" applyBorder="1" applyAlignment="1">
      <alignment horizontal="right"/>
    </xf>
    <xf numFmtId="186" fontId="9" fillId="2" borderId="0" xfId="16" applyNumberFormat="1" applyFont="1" applyFill="1" applyAlignment="1">
      <alignment vertical="center"/>
    </xf>
    <xf numFmtId="186" fontId="4" fillId="0" borderId="0" xfId="16" applyNumberFormat="1" applyFont="1" applyFill="1" applyBorder="1" applyAlignment="1"/>
    <xf numFmtId="174" fontId="8" fillId="2" borderId="1" xfId="16" applyNumberFormat="1" applyFont="1" applyFill="1" applyBorder="1" applyAlignment="1">
      <alignment horizontal="right"/>
    </xf>
    <xf numFmtId="0" fontId="8" fillId="2" borderId="1" xfId="16" applyFont="1" applyFill="1" applyBorder="1" applyAlignment="1">
      <alignment horizontal="right"/>
    </xf>
    <xf numFmtId="175" fontId="4" fillId="0" borderId="0" xfId="16" applyNumberFormat="1" applyFont="1" applyFill="1" applyBorder="1" applyAlignment="1"/>
    <xf numFmtId="49" fontId="8" fillId="2" borderId="1" xfId="16" applyNumberFormat="1" applyFont="1" applyFill="1" applyBorder="1" applyAlignment="1">
      <alignment horizontal="center" vertical="center"/>
    </xf>
    <xf numFmtId="49" fontId="8" fillId="2" borderId="15" xfId="16" applyNumberFormat="1" applyFont="1" applyFill="1" applyBorder="1" applyAlignment="1">
      <alignment horizontal="center"/>
    </xf>
    <xf numFmtId="174" fontId="8" fillId="2" borderId="7" xfId="16" applyNumberFormat="1" applyFont="1" applyFill="1" applyBorder="1" applyAlignment="1">
      <alignment horizontal="right"/>
    </xf>
    <xf numFmtId="174" fontId="9" fillId="0" borderId="1" xfId="16" applyNumberFormat="1" applyFont="1" applyFill="1" applyBorder="1" applyAlignment="1">
      <alignment horizontal="right"/>
    </xf>
    <xf numFmtId="3" fontId="14" fillId="0" borderId="0" xfId="16" applyNumberFormat="1" applyFont="1" applyFill="1" applyBorder="1" applyAlignment="1">
      <alignment horizontal="justify" vertical="center"/>
    </xf>
    <xf numFmtId="49" fontId="8" fillId="0" borderId="1" xfId="16" applyNumberFormat="1" applyFont="1" applyFill="1" applyBorder="1" applyAlignment="1">
      <alignment horizontal="center"/>
    </xf>
    <xf numFmtId="49" fontId="8" fillId="0" borderId="15" xfId="16" applyNumberFormat="1" applyFont="1" applyFill="1" applyBorder="1" applyAlignment="1">
      <alignment horizontal="center"/>
    </xf>
    <xf numFmtId="3" fontId="8" fillId="0" borderId="5" xfId="18" applyNumberFormat="1" applyFont="1" applyFill="1" applyBorder="1" applyAlignment="1">
      <alignment horizontal="right"/>
    </xf>
    <xf numFmtId="3" fontId="8" fillId="0" borderId="10" xfId="16" applyNumberFormat="1" applyFont="1" applyFill="1" applyBorder="1" applyAlignment="1">
      <alignment horizontal="right"/>
    </xf>
    <xf numFmtId="3" fontId="8" fillId="0" borderId="1" xfId="18" applyNumberFormat="1" applyFont="1" applyFill="1" applyBorder="1" applyAlignment="1">
      <alignment horizontal="right"/>
    </xf>
    <xf numFmtId="3" fontId="8" fillId="0" borderId="1" xfId="16" applyNumberFormat="1" applyFont="1" applyFill="1" applyBorder="1" applyAlignment="1">
      <alignment horizontal="right"/>
    </xf>
    <xf numFmtId="3" fontId="8" fillId="2" borderId="0" xfId="16" applyNumberFormat="1" applyFont="1" applyFill="1" applyAlignment="1">
      <alignment vertical="center"/>
    </xf>
    <xf numFmtId="3" fontId="9" fillId="0" borderId="1" xfId="16" applyNumberFormat="1" applyFont="1" applyFill="1" applyBorder="1" applyAlignment="1">
      <alignment horizontal="right"/>
    </xf>
    <xf numFmtId="49" fontId="9" fillId="0" borderId="17" xfId="16" applyNumberFormat="1" applyFont="1" applyFill="1" applyBorder="1" applyAlignment="1">
      <alignment horizontal="left"/>
    </xf>
    <xf numFmtId="3" fontId="9" fillId="0" borderId="17" xfId="16" applyNumberFormat="1" applyFont="1" applyFill="1" applyBorder="1" applyAlignment="1">
      <alignment horizontal="right"/>
    </xf>
    <xf numFmtId="174" fontId="9" fillId="0" borderId="17" xfId="16" applyNumberFormat="1" applyFont="1" applyFill="1" applyBorder="1" applyAlignment="1">
      <alignment horizontal="right"/>
    </xf>
    <xf numFmtId="166" fontId="9" fillId="0" borderId="17" xfId="16" applyNumberFormat="1" applyFont="1" applyFill="1" applyBorder="1" applyAlignment="1">
      <alignment horizontal="right"/>
    </xf>
    <xf numFmtId="49" fontId="8" fillId="2" borderId="1" xfId="16" applyNumberFormat="1" applyFont="1" applyFill="1" applyBorder="1" applyAlignment="1">
      <alignment horizontal="center"/>
    </xf>
    <xf numFmtId="3" fontId="10" fillId="0" borderId="1" xfId="19" applyNumberFormat="1" applyFont="1" applyFill="1" applyBorder="1" applyAlignment="1">
      <alignment horizontal="center"/>
    </xf>
    <xf numFmtId="166" fontId="8" fillId="2" borderId="9" xfId="16" applyNumberFormat="1" applyFont="1" applyFill="1" applyBorder="1" applyAlignment="1">
      <alignment horizontal="center"/>
    </xf>
    <xf numFmtId="3" fontId="4" fillId="0" borderId="17" xfId="18" applyNumberFormat="1" applyFont="1" applyFill="1" applyBorder="1" applyAlignment="1">
      <alignment horizontal="center"/>
    </xf>
    <xf numFmtId="3" fontId="5" fillId="0" borderId="1" xfId="19" applyNumberFormat="1" applyFont="1" applyFill="1" applyBorder="1" applyAlignment="1">
      <alignment horizontal="center"/>
    </xf>
    <xf numFmtId="3" fontId="4" fillId="0" borderId="17" xfId="19" applyNumberFormat="1" applyFont="1" applyFill="1" applyBorder="1" applyAlignment="1">
      <alignment horizontal="center"/>
    </xf>
    <xf numFmtId="166" fontId="9" fillId="2" borderId="10" xfId="16" applyNumberFormat="1" applyFont="1" applyFill="1" applyBorder="1" applyAlignment="1">
      <alignment horizontal="center"/>
    </xf>
    <xf numFmtId="3" fontId="4" fillId="0" borderId="1" xfId="18" applyNumberFormat="1" applyFont="1" applyFill="1" applyBorder="1" applyAlignment="1">
      <alignment horizontal="center"/>
    </xf>
    <xf numFmtId="3" fontId="4" fillId="0" borderId="1" xfId="19" applyNumberFormat="1" applyFont="1" applyFill="1" applyBorder="1" applyAlignment="1">
      <alignment horizontal="center"/>
    </xf>
    <xf numFmtId="166" fontId="9" fillId="2" borderId="1" xfId="16" applyNumberFormat="1" applyFont="1" applyFill="1" applyBorder="1" applyAlignment="1">
      <alignment horizontal="center"/>
    </xf>
    <xf numFmtId="166" fontId="9" fillId="0" borderId="1" xfId="16" applyNumberFormat="1" applyFont="1" applyFill="1" applyBorder="1" applyAlignment="1">
      <alignment horizontal="center"/>
    </xf>
    <xf numFmtId="3" fontId="4" fillId="0" borderId="0" xfId="18" applyNumberFormat="1" applyFont="1" applyFill="1" applyBorder="1" applyAlignment="1">
      <alignment horizontal="center"/>
    </xf>
    <xf numFmtId="3" fontId="4" fillId="0" borderId="0" xfId="19" applyNumberFormat="1" applyFont="1" applyFill="1" applyBorder="1" applyAlignment="1">
      <alignment horizontal="center"/>
    </xf>
    <xf numFmtId="166" fontId="9" fillId="0" borderId="0" xfId="16" applyNumberFormat="1" applyFont="1" applyFill="1" applyBorder="1" applyAlignment="1">
      <alignment horizontal="center"/>
    </xf>
    <xf numFmtId="3" fontId="8" fillId="2" borderId="9" xfId="16" applyNumberFormat="1" applyFont="1" applyFill="1" applyBorder="1" applyAlignment="1">
      <alignment horizontal="right" vertical="top"/>
    </xf>
    <xf numFmtId="1" fontId="5" fillId="0" borderId="1" xfId="20" applyNumberFormat="1" applyFont="1" applyFill="1" applyBorder="1" applyAlignment="1">
      <alignment horizontal="right" vertical="top" wrapText="1"/>
    </xf>
    <xf numFmtId="166" fontId="8" fillId="2" borderId="1" xfId="16" applyNumberFormat="1" applyFont="1" applyFill="1" applyBorder="1" applyAlignment="1">
      <alignment horizontal="right" vertical="top"/>
    </xf>
    <xf numFmtId="3" fontId="9" fillId="2" borderId="10" xfId="16" applyNumberFormat="1" applyFont="1" applyFill="1" applyBorder="1" applyAlignment="1">
      <alignment horizontal="right" vertical="top"/>
    </xf>
    <xf numFmtId="3" fontId="9" fillId="2" borderId="1" xfId="16" applyNumberFormat="1" applyFont="1" applyFill="1" applyBorder="1" applyAlignment="1">
      <alignment horizontal="right" vertical="top"/>
    </xf>
    <xf numFmtId="189" fontId="8" fillId="2" borderId="9" xfId="16" applyNumberFormat="1" applyFont="1" applyFill="1" applyBorder="1" applyAlignment="1">
      <alignment horizontal="right"/>
    </xf>
    <xf numFmtId="186" fontId="8" fillId="2" borderId="0" xfId="16" applyNumberFormat="1" applyFont="1" applyFill="1" applyAlignment="1">
      <alignment vertical="center"/>
    </xf>
    <xf numFmtId="189" fontId="9" fillId="2" borderId="10" xfId="16" applyNumberFormat="1" applyFont="1" applyFill="1" applyBorder="1" applyAlignment="1">
      <alignment horizontal="right"/>
    </xf>
    <xf numFmtId="189" fontId="9" fillId="2" borderId="1" xfId="16" applyNumberFormat="1" applyFont="1" applyFill="1" applyBorder="1" applyAlignment="1">
      <alignment horizontal="right"/>
    </xf>
    <xf numFmtId="49" fontId="9" fillId="2" borderId="9" xfId="16" applyNumberFormat="1" applyFont="1" applyFill="1" applyBorder="1" applyAlignment="1">
      <alignment horizontal="left" vertical="top"/>
    </xf>
    <xf numFmtId="49" fontId="31" fillId="2" borderId="9" xfId="16" applyNumberFormat="1" applyFont="1" applyFill="1" applyBorder="1" applyAlignment="1">
      <alignment horizontal="center"/>
    </xf>
    <xf numFmtId="183" fontId="9" fillId="2" borderId="9" xfId="16" applyNumberFormat="1" applyFont="1" applyFill="1" applyBorder="1" applyAlignment="1">
      <alignment horizontal="right"/>
    </xf>
    <xf numFmtId="183" fontId="9" fillId="2" borderId="12" xfId="16" applyNumberFormat="1" applyFont="1" applyFill="1" applyBorder="1" applyAlignment="1">
      <alignment horizontal="right"/>
    </xf>
    <xf numFmtId="179" fontId="9" fillId="2" borderId="9" xfId="16" applyNumberFormat="1" applyFont="1" applyFill="1" applyBorder="1" applyAlignment="1">
      <alignment horizontal="right"/>
    </xf>
    <xf numFmtId="167" fontId="9" fillId="2" borderId="0" xfId="16" applyNumberFormat="1" applyFont="1" applyFill="1" applyAlignment="1">
      <alignment vertical="center"/>
    </xf>
    <xf numFmtId="175" fontId="9" fillId="2" borderId="9" xfId="16" applyNumberFormat="1" applyFont="1" applyFill="1" applyBorder="1" applyAlignment="1">
      <alignment horizontal="right"/>
    </xf>
    <xf numFmtId="174" fontId="9" fillId="2" borderId="9" xfId="16" applyNumberFormat="1" applyFont="1" applyFill="1" applyBorder="1" applyAlignment="1">
      <alignment horizontal="right"/>
    </xf>
    <xf numFmtId="183" fontId="9" fillId="2" borderId="12" xfId="16" quotePrefix="1" applyNumberFormat="1" applyFont="1" applyFill="1" applyBorder="1" applyAlignment="1">
      <alignment horizontal="right"/>
    </xf>
    <xf numFmtId="175" fontId="9" fillId="2" borderId="10" xfId="16" applyNumberFormat="1" applyFont="1" applyFill="1" applyBorder="1" applyAlignment="1"/>
    <xf numFmtId="175" fontId="9" fillId="2" borderId="1" xfId="16" applyNumberFormat="1" applyFont="1" applyFill="1" applyBorder="1" applyAlignment="1"/>
    <xf numFmtId="171" fontId="9" fillId="2" borderId="1" xfId="16" applyNumberFormat="1" applyFont="1" applyFill="1" applyBorder="1" applyAlignment="1"/>
    <xf numFmtId="49" fontId="9" fillId="2" borderId="0" xfId="16" applyNumberFormat="1" applyFont="1" applyFill="1" applyAlignment="1">
      <alignment horizontal="left"/>
    </xf>
    <xf numFmtId="49" fontId="9" fillId="2" borderId="9" xfId="16" applyNumberFormat="1" applyFont="1" applyFill="1" applyBorder="1" applyAlignment="1">
      <alignment horizontal="left" wrapText="1"/>
    </xf>
    <xf numFmtId="49" fontId="9" fillId="2" borderId="9" xfId="16" applyNumberFormat="1" applyFont="1" applyFill="1" applyBorder="1" applyAlignment="1">
      <alignment horizontal="center" vertical="center"/>
    </xf>
    <xf numFmtId="3" fontId="9" fillId="2" borderId="9" xfId="16" applyNumberFormat="1" applyFont="1" applyFill="1" applyBorder="1" applyAlignment="1">
      <alignment horizontal="right"/>
    </xf>
    <xf numFmtId="49" fontId="9" fillId="2" borderId="29" xfId="16" applyNumberFormat="1" applyFont="1" applyFill="1" applyBorder="1" applyAlignment="1">
      <alignment horizontal="left"/>
    </xf>
    <xf numFmtId="176" fontId="9" fillId="2" borderId="29" xfId="16" applyNumberFormat="1" applyFont="1" applyFill="1" applyBorder="1" applyAlignment="1">
      <alignment horizontal="right"/>
    </xf>
    <xf numFmtId="166" fontId="9" fillId="2" borderId="29" xfId="16" applyNumberFormat="1" applyFont="1" applyFill="1" applyBorder="1" applyAlignment="1">
      <alignment horizontal="right"/>
    </xf>
    <xf numFmtId="166" fontId="9" fillId="0" borderId="29" xfId="16" applyNumberFormat="1" applyFont="1" applyFill="1" applyBorder="1" applyAlignment="1">
      <alignment horizontal="right"/>
    </xf>
    <xf numFmtId="176" fontId="9" fillId="0" borderId="29" xfId="16" applyNumberFormat="1" applyFont="1" applyFill="1" applyBorder="1" applyAlignment="1">
      <alignment horizontal="right"/>
    </xf>
    <xf numFmtId="17" fontId="7" fillId="3" borderId="29" xfId="16" applyNumberFormat="1" applyFont="1" applyFill="1" applyBorder="1" applyAlignment="1">
      <alignment horizontal="left" vertical="center"/>
    </xf>
    <xf numFmtId="3" fontId="7" fillId="0" borderId="29" xfId="16" applyNumberFormat="1" applyFont="1" applyFill="1" applyBorder="1" applyAlignment="1">
      <alignment horizontal="right" vertical="center"/>
    </xf>
    <xf numFmtId="0" fontId="7" fillId="0" borderId="29" xfId="16" applyNumberFormat="1" applyFont="1" applyFill="1" applyBorder="1" applyAlignment="1">
      <alignment horizontal="right" vertical="center"/>
    </xf>
    <xf numFmtId="166" fontId="9" fillId="4" borderId="29" xfId="17" applyNumberFormat="1" applyFont="1" applyFill="1" applyBorder="1" applyAlignment="1">
      <alignment horizontal="right"/>
    </xf>
    <xf numFmtId="1" fontId="9" fillId="4" borderId="29" xfId="17" applyNumberFormat="1" applyFont="1" applyFill="1" applyBorder="1" applyAlignment="1">
      <alignment horizontal="right"/>
    </xf>
    <xf numFmtId="0" fontId="9" fillId="2" borderId="29" xfId="16" applyFont="1" applyFill="1" applyBorder="1" applyAlignment="1">
      <alignment horizontal="right"/>
    </xf>
    <xf numFmtId="175" fontId="9" fillId="2" borderId="29" xfId="16" applyNumberFormat="1" applyFont="1" applyFill="1" applyBorder="1" applyAlignment="1">
      <alignment horizontal="right"/>
    </xf>
    <xf numFmtId="180" fontId="9" fillId="2" borderId="0" xfId="16" applyNumberFormat="1" applyFont="1" applyFill="1" applyBorder="1" applyAlignment="1">
      <alignment horizontal="right"/>
    </xf>
    <xf numFmtId="180" fontId="9" fillId="2" borderId="29" xfId="16" applyNumberFormat="1" applyFont="1" applyFill="1" applyBorder="1" applyAlignment="1">
      <alignment horizontal="right"/>
    </xf>
    <xf numFmtId="165" fontId="9" fillId="2" borderId="29" xfId="16" applyNumberFormat="1" applyFont="1" applyFill="1" applyBorder="1" applyAlignment="1">
      <alignment horizontal="right"/>
    </xf>
    <xf numFmtId="179" fontId="9" fillId="2" borderId="29" xfId="16" applyNumberFormat="1" applyFont="1" applyFill="1" applyBorder="1" applyAlignment="1">
      <alignment horizontal="right"/>
    </xf>
    <xf numFmtId="184" fontId="9" fillId="2" borderId="29" xfId="16" applyNumberFormat="1" applyFont="1" applyFill="1" applyBorder="1" applyAlignment="1">
      <alignment horizontal="right"/>
    </xf>
    <xf numFmtId="185" fontId="9" fillId="2" borderId="29" xfId="16" applyNumberFormat="1" applyFont="1" applyFill="1" applyBorder="1" applyAlignment="1">
      <alignment horizontal="right"/>
    </xf>
    <xf numFmtId="184" fontId="9" fillId="0" borderId="29" xfId="16" applyNumberFormat="1" applyFont="1" applyFill="1" applyBorder="1" applyAlignment="1">
      <alignment horizontal="right"/>
    </xf>
    <xf numFmtId="49" fontId="9" fillId="0" borderId="29" xfId="16" applyNumberFormat="1" applyFont="1" applyFill="1" applyBorder="1" applyAlignment="1">
      <alignment horizontal="left"/>
    </xf>
    <xf numFmtId="180" fontId="9" fillId="0" borderId="29" xfId="16" applyNumberFormat="1" applyFont="1" applyFill="1" applyBorder="1" applyAlignment="1">
      <alignment horizontal="right"/>
    </xf>
    <xf numFmtId="17" fontId="9" fillId="2" borderId="29" xfId="16" applyNumberFormat="1" applyFont="1" applyFill="1" applyBorder="1" applyAlignment="1">
      <alignment horizontal="left" vertical="center"/>
    </xf>
    <xf numFmtId="173" fontId="9" fillId="2" borderId="29" xfId="16" applyNumberFormat="1" applyFont="1" applyFill="1" applyBorder="1" applyAlignment="1">
      <alignment horizontal="right"/>
    </xf>
    <xf numFmtId="3" fontId="9" fillId="2" borderId="29" xfId="16" applyNumberFormat="1" applyFont="1" applyFill="1" applyBorder="1" applyAlignment="1">
      <alignment horizontal="right"/>
    </xf>
    <xf numFmtId="174" fontId="9" fillId="2" borderId="29" xfId="16" applyNumberFormat="1" applyFont="1" applyFill="1" applyBorder="1" applyAlignment="1">
      <alignment horizontal="right"/>
    </xf>
    <xf numFmtId="165" fontId="9" fillId="2" borderId="29" xfId="16" applyNumberFormat="1" applyFont="1" applyFill="1" applyBorder="1" applyAlignment="1">
      <alignment horizontal="right" vertical="center" wrapText="1"/>
    </xf>
    <xf numFmtId="186" fontId="9" fillId="2" borderId="29" xfId="16" applyNumberFormat="1" applyFont="1" applyFill="1" applyBorder="1" applyAlignment="1">
      <alignment horizontal="right" vertical="center" wrapText="1"/>
    </xf>
    <xf numFmtId="183" fontId="9" fillId="2" borderId="29" xfId="16" applyNumberFormat="1" applyFont="1" applyFill="1" applyBorder="1" applyAlignment="1">
      <alignment horizontal="right" vertical="center" wrapText="1"/>
    </xf>
    <xf numFmtId="49" fontId="9" fillId="2" borderId="29" xfId="16" applyNumberFormat="1" applyFont="1" applyFill="1" applyBorder="1" applyAlignment="1">
      <alignment horizontal="right"/>
    </xf>
    <xf numFmtId="170" fontId="4" fillId="0" borderId="29" xfId="17" applyNumberFormat="1" applyFont="1" applyBorder="1" applyAlignment="1">
      <alignment horizontal="right" vertical="top"/>
    </xf>
    <xf numFmtId="166" fontId="4" fillId="0" borderId="29" xfId="17" applyNumberFormat="1" applyFont="1" applyBorder="1" applyAlignment="1">
      <alignment horizontal="right" vertical="top" wrapText="1"/>
    </xf>
    <xf numFmtId="3" fontId="4" fillId="0" borderId="29" xfId="17" applyNumberFormat="1" applyFont="1" applyBorder="1" applyAlignment="1">
      <alignment horizontal="right" vertical="top" wrapText="1"/>
    </xf>
    <xf numFmtId="3" fontId="4" fillId="0" borderId="29" xfId="17" applyNumberFormat="1" applyFont="1" applyBorder="1" applyAlignment="1">
      <alignment horizontal="right" vertical="top"/>
    </xf>
    <xf numFmtId="170" fontId="4" fillId="0" borderId="29" xfId="17" applyNumberFormat="1" applyFont="1" applyFill="1" applyBorder="1" applyAlignment="1">
      <alignment horizontal="right" vertical="top"/>
    </xf>
    <xf numFmtId="172" fontId="4" fillId="0" borderId="29" xfId="17" applyNumberFormat="1" applyFont="1" applyFill="1" applyBorder="1" applyAlignment="1">
      <alignment horizontal="right" vertical="top"/>
    </xf>
    <xf numFmtId="1" fontId="9" fillId="2" borderId="29" xfId="16" applyNumberFormat="1" applyFont="1" applyFill="1" applyBorder="1" applyAlignment="1">
      <alignment horizontal="right" vertical="center"/>
    </xf>
    <xf numFmtId="187" fontId="9" fillId="2" borderId="29" xfId="16" applyNumberFormat="1" applyFont="1" applyFill="1" applyBorder="1" applyAlignment="1">
      <alignment horizontal="right"/>
    </xf>
    <xf numFmtId="188" fontId="9" fillId="2" borderId="29" xfId="16" applyNumberFormat="1" applyFont="1" applyFill="1" applyBorder="1" applyAlignment="1">
      <alignment horizontal="right"/>
    </xf>
    <xf numFmtId="49" fontId="9" fillId="2" borderId="29" xfId="16" applyNumberFormat="1" applyFont="1" applyFill="1" applyBorder="1" applyAlignment="1">
      <alignment horizontal="left" vertical="top"/>
    </xf>
    <xf numFmtId="0" fontId="9" fillId="2" borderId="29" xfId="16" applyFont="1" applyFill="1" applyBorder="1" applyAlignment="1">
      <alignment horizontal="right" vertical="top"/>
    </xf>
    <xf numFmtId="175" fontId="9" fillId="2" borderId="29" xfId="16" applyNumberFormat="1" applyFont="1" applyFill="1" applyBorder="1" applyAlignment="1">
      <alignment horizontal="right" vertical="top"/>
    </xf>
    <xf numFmtId="174" fontId="9" fillId="2" borderId="29" xfId="16" applyNumberFormat="1" applyFont="1" applyFill="1" applyBorder="1" applyAlignment="1">
      <alignment horizontal="right" vertical="top"/>
    </xf>
    <xf numFmtId="166" fontId="9" fillId="2" borderId="29" xfId="16" applyNumberFormat="1" applyFont="1" applyFill="1" applyBorder="1" applyAlignment="1">
      <alignment horizontal="right" vertical="top"/>
    </xf>
    <xf numFmtId="186" fontId="9" fillId="2" borderId="29" xfId="16" applyNumberFormat="1" applyFont="1" applyFill="1" applyBorder="1" applyAlignment="1">
      <alignment horizontal="right"/>
    </xf>
    <xf numFmtId="186" fontId="9" fillId="0" borderId="29" xfId="16" applyNumberFormat="1" applyFont="1" applyFill="1" applyBorder="1" applyAlignment="1">
      <alignment horizontal="right"/>
    </xf>
    <xf numFmtId="174" fontId="9" fillId="0" borderId="29" xfId="16" applyNumberFormat="1" applyFont="1" applyFill="1" applyBorder="1" applyAlignment="1">
      <alignment horizontal="right"/>
    </xf>
    <xf numFmtId="3" fontId="9" fillId="0" borderId="29" xfId="16" applyNumberFormat="1" applyFont="1" applyFill="1" applyBorder="1" applyAlignment="1">
      <alignment horizontal="right"/>
    </xf>
    <xf numFmtId="3" fontId="4" fillId="0" borderId="29" xfId="18" applyNumberFormat="1" applyFont="1" applyFill="1" applyBorder="1" applyAlignment="1">
      <alignment horizontal="center"/>
    </xf>
    <xf numFmtId="3" fontId="4" fillId="0" borderId="29" xfId="19" applyNumberFormat="1" applyFont="1" applyFill="1" applyBorder="1" applyAlignment="1">
      <alignment horizontal="center"/>
    </xf>
    <xf numFmtId="166" fontId="9" fillId="0" borderId="29" xfId="16" applyNumberFormat="1" applyFont="1" applyFill="1" applyBorder="1" applyAlignment="1">
      <alignment horizontal="center"/>
    </xf>
    <xf numFmtId="3" fontId="9" fillId="2" borderId="29" xfId="16" applyNumberFormat="1" applyFont="1" applyFill="1" applyBorder="1" applyAlignment="1">
      <alignment horizontal="right" vertical="top"/>
    </xf>
    <xf numFmtId="189" fontId="9" fillId="2" borderId="29" xfId="16" applyNumberFormat="1" applyFont="1" applyFill="1" applyBorder="1" applyAlignment="1">
      <alignment horizontal="right"/>
    </xf>
    <xf numFmtId="171" fontId="9" fillId="2" borderId="29" xfId="16" applyNumberFormat="1" applyFont="1" applyFill="1" applyBorder="1" applyAlignment="1"/>
    <xf numFmtId="176" fontId="8" fillId="0" borderId="9" xfId="16" applyNumberFormat="1" applyFont="1" applyFill="1" applyBorder="1" applyAlignment="1">
      <alignment horizontal="right"/>
    </xf>
    <xf numFmtId="166" fontId="8" fillId="0" borderId="29" xfId="16" applyNumberFormat="1" applyFont="1" applyFill="1" applyBorder="1" applyAlignment="1">
      <alignment horizontal="right"/>
    </xf>
    <xf numFmtId="0" fontId="0" fillId="5" borderId="0" xfId="0" applyNumberFormat="1" applyFont="1" applyFill="1" applyBorder="1" applyAlignment="1"/>
    <xf numFmtId="0" fontId="0" fillId="5" borderId="0" xfId="0" applyFill="1" applyBorder="1"/>
    <xf numFmtId="0" fontId="5" fillId="0" borderId="0" xfId="0" applyNumberFormat="1" applyFont="1" applyFill="1" applyBorder="1" applyAlignment="1"/>
    <xf numFmtId="0" fontId="0" fillId="0" borderId="0" xfId="0" applyBorder="1"/>
    <xf numFmtId="17" fontId="5" fillId="0" borderId="0" xfId="0" applyNumberFormat="1" applyFont="1" applyFill="1" applyBorder="1" applyAlignment="1">
      <alignment horizontal="center" vertical="center" wrapText="1"/>
    </xf>
    <xf numFmtId="0" fontId="4" fillId="0" borderId="0" xfId="0" applyFont="1" applyFill="1" applyBorder="1"/>
    <xf numFmtId="0" fontId="34" fillId="0" borderId="0" xfId="0" applyNumberFormat="1" applyFont="1" applyFill="1" applyBorder="1" applyAlignment="1"/>
    <xf numFmtId="192" fontId="5" fillId="0" borderId="0" xfId="0" applyNumberFormat="1" applyFont="1" applyFill="1" applyBorder="1" applyAlignment="1">
      <alignment horizontal="right"/>
    </xf>
    <xf numFmtId="0" fontId="4" fillId="0" borderId="0" xfId="0" applyNumberFormat="1" applyFont="1" applyFill="1" applyBorder="1" applyAlignment="1">
      <alignment wrapText="1"/>
    </xf>
    <xf numFmtId="0" fontId="0" fillId="0" borderId="0" xfId="0" applyNumberFormat="1" applyFont="1" applyFill="1" applyBorder="1" applyAlignment="1"/>
    <xf numFmtId="0" fontId="13" fillId="0" borderId="0" xfId="5" applyNumberFormat="1" applyFont="1" applyFill="1"/>
    <xf numFmtId="0" fontId="35" fillId="5" borderId="29" xfId="5" applyNumberFormat="1" applyFont="1" applyFill="1" applyBorder="1" applyAlignment="1">
      <alignment horizontal="center" vertical="center" wrapText="1"/>
    </xf>
    <xf numFmtId="0" fontId="35" fillId="5" borderId="29" xfId="5" applyNumberFormat="1" applyFont="1" applyFill="1" applyBorder="1" applyAlignment="1">
      <alignment horizontal="center" vertical="center"/>
    </xf>
    <xf numFmtId="0" fontId="13" fillId="5" borderId="29" xfId="5" applyNumberFormat="1" applyFont="1" applyFill="1" applyBorder="1"/>
    <xf numFmtId="1" fontId="13" fillId="0" borderId="29" xfId="5" applyNumberFormat="1" applyFont="1" applyFill="1" applyBorder="1" applyAlignment="1">
      <alignment horizontal="right"/>
    </xf>
    <xf numFmtId="1" fontId="14" fillId="0" borderId="29" xfId="5" applyNumberFormat="1" applyFont="1" applyFill="1" applyBorder="1" applyAlignment="1">
      <alignment horizontal="right"/>
    </xf>
    <xf numFmtId="1" fontId="13" fillId="0" borderId="0" xfId="5" applyNumberFormat="1" applyFont="1" applyFill="1"/>
    <xf numFmtId="1" fontId="14" fillId="5" borderId="29" xfId="5" applyNumberFormat="1" applyFont="1" applyFill="1" applyBorder="1" applyAlignment="1">
      <alignment horizontal="right"/>
    </xf>
    <xf numFmtId="1" fontId="14" fillId="5" borderId="0" xfId="5" applyNumberFormat="1" applyFont="1" applyFill="1" applyBorder="1" applyAlignment="1">
      <alignment horizontal="right" vertical="center"/>
    </xf>
    <xf numFmtId="1" fontId="14" fillId="0" borderId="0" xfId="23" applyNumberFormat="1" applyFont="1" applyFill="1" applyBorder="1" applyAlignment="1">
      <alignment horizontal="right" vertical="center"/>
    </xf>
    <xf numFmtId="1" fontId="14" fillId="0" borderId="0" xfId="5" applyNumberFormat="1" applyFont="1" applyFill="1" applyBorder="1" applyAlignment="1">
      <alignment horizontal="right" vertical="center"/>
    </xf>
    <xf numFmtId="0" fontId="13" fillId="0" borderId="0" xfId="5" applyNumberFormat="1" applyFont="1" applyFill="1" applyAlignment="1"/>
    <xf numFmtId="168" fontId="13" fillId="0" borderId="0" xfId="23" applyFont="1" applyFill="1" applyAlignment="1">
      <alignment horizontal="left" vertical="top"/>
    </xf>
    <xf numFmtId="168" fontId="13" fillId="0" borderId="0" xfId="5" applyFont="1" applyFill="1" applyAlignment="1">
      <alignment horizontal="left" vertical="top"/>
    </xf>
    <xf numFmtId="0" fontId="35" fillId="0" borderId="0" xfId="5" applyNumberFormat="1" applyFont="1" applyFill="1"/>
    <xf numFmtId="0" fontId="34" fillId="0" borderId="0" xfId="5" applyNumberFormat="1" applyFont="1" applyAlignment="1">
      <alignment vertical="top"/>
    </xf>
    <xf numFmtId="0" fontId="13" fillId="0" borderId="0" xfId="5" applyNumberFormat="1" applyFont="1" applyAlignment="1">
      <alignment vertical="top"/>
    </xf>
    <xf numFmtId="168" fontId="37" fillId="8" borderId="29" xfId="6" applyNumberFormat="1" applyFont="1" applyFill="1" applyBorder="1" applyAlignment="1">
      <alignment horizontal="center" vertical="top" wrapText="1"/>
    </xf>
    <xf numFmtId="168" fontId="37" fillId="8" borderId="29" xfId="24" applyNumberFormat="1" applyFont="1" applyFill="1" applyBorder="1" applyAlignment="1">
      <alignment horizontal="center" vertical="top" wrapText="1"/>
    </xf>
    <xf numFmtId="190" fontId="37" fillId="0" borderId="29" xfId="5" applyNumberFormat="1" applyFont="1" applyFill="1" applyBorder="1" applyAlignment="1">
      <alignment horizontal="left" vertical="top" wrapText="1"/>
    </xf>
    <xf numFmtId="3" fontId="37" fillId="0" borderId="29" xfId="20" applyNumberFormat="1" applyFont="1" applyFill="1" applyBorder="1" applyAlignment="1">
      <alignment horizontal="right" vertical="top" wrapText="1"/>
    </xf>
    <xf numFmtId="0" fontId="35" fillId="0" borderId="0" xfId="5" applyNumberFormat="1" applyFont="1" applyAlignment="1">
      <alignment vertical="top"/>
    </xf>
    <xf numFmtId="0" fontId="35" fillId="0" borderId="0" xfId="5" applyNumberFormat="1" applyFont="1" applyFill="1" applyAlignment="1">
      <alignment vertical="top"/>
    </xf>
    <xf numFmtId="190" fontId="14" fillId="0" borderId="29" xfId="5" applyNumberFormat="1" applyFont="1" applyFill="1" applyBorder="1" applyAlignment="1">
      <alignment horizontal="left" vertical="top" wrapText="1"/>
    </xf>
    <xf numFmtId="3" fontId="14" fillId="0" borderId="29" xfId="20" applyNumberFormat="1" applyFont="1" applyFill="1" applyBorder="1" applyAlignment="1">
      <alignment horizontal="right" vertical="top" wrapText="1"/>
    </xf>
    <xf numFmtId="190" fontId="14" fillId="0" borderId="29" xfId="5" applyNumberFormat="1" applyFont="1" applyFill="1" applyBorder="1" applyAlignment="1">
      <alignment horizontal="left" vertical="top"/>
    </xf>
    <xf numFmtId="0" fontId="13" fillId="0" borderId="0" xfId="5" applyNumberFormat="1" applyFont="1" applyFill="1" applyAlignment="1">
      <alignment vertical="top"/>
    </xf>
    <xf numFmtId="190" fontId="14" fillId="0" borderId="0" xfId="5" applyNumberFormat="1" applyFont="1" applyFill="1" applyBorder="1" applyAlignment="1">
      <alignment horizontal="left" vertical="top"/>
    </xf>
    <xf numFmtId="3" fontId="14" fillId="5" borderId="0" xfId="20" applyNumberFormat="1" applyFont="1" applyFill="1" applyBorder="1" applyAlignment="1">
      <alignment horizontal="right" vertical="top" wrapText="1"/>
    </xf>
    <xf numFmtId="0" fontId="13" fillId="5" borderId="0" xfId="5" applyNumberFormat="1" applyFont="1" applyFill="1" applyAlignment="1">
      <alignment vertical="top"/>
    </xf>
    <xf numFmtId="14" fontId="13" fillId="0" borderId="0" xfId="5" applyNumberFormat="1" applyFont="1" applyAlignment="1">
      <alignment vertical="top"/>
    </xf>
    <xf numFmtId="168" fontId="38" fillId="0" borderId="0" xfId="5" applyFont="1" applyAlignment="1">
      <alignment vertical="top"/>
    </xf>
    <xf numFmtId="2" fontId="38" fillId="0" borderId="0" xfId="5" applyNumberFormat="1" applyFont="1" applyAlignment="1">
      <alignment vertical="top"/>
    </xf>
    <xf numFmtId="0" fontId="36" fillId="0" borderId="0" xfId="5" applyNumberFormat="1" applyFont="1" applyAlignment="1">
      <alignment vertical="top"/>
    </xf>
    <xf numFmtId="0" fontId="39" fillId="0" borderId="0" xfId="5" applyNumberFormat="1" applyFont="1" applyAlignment="1">
      <alignment vertical="top"/>
    </xf>
    <xf numFmtId="3" fontId="14" fillId="0" borderId="0" xfId="20" applyNumberFormat="1" applyFont="1" applyFill="1" applyBorder="1" applyAlignment="1">
      <alignment horizontal="right" vertical="top" wrapText="1"/>
    </xf>
    <xf numFmtId="0" fontId="40" fillId="5" borderId="0" xfId="5" applyNumberFormat="1" applyFont="1" applyFill="1" applyBorder="1" applyAlignment="1">
      <alignment horizontal="left" vertical="center"/>
    </xf>
    <xf numFmtId="0" fontId="34" fillId="0" borderId="0" xfId="5" applyNumberFormat="1" applyFont="1"/>
    <xf numFmtId="0" fontId="13" fillId="0" borderId="0" xfId="5" applyNumberFormat="1" applyFont="1" applyAlignment="1">
      <alignment horizontal="center"/>
    </xf>
    <xf numFmtId="0" fontId="35" fillId="9" borderId="29" xfId="5" applyNumberFormat="1" applyFont="1" applyFill="1" applyBorder="1" applyAlignment="1">
      <alignment vertical="center" wrapText="1"/>
    </xf>
    <xf numFmtId="0" fontId="35" fillId="9" borderId="37" xfId="5" applyNumberFormat="1" applyFont="1" applyFill="1" applyBorder="1" applyAlignment="1">
      <alignment vertical="center" wrapText="1"/>
    </xf>
    <xf numFmtId="0" fontId="35" fillId="9" borderId="29" xfId="5" applyNumberFormat="1" applyFont="1" applyFill="1" applyBorder="1" applyAlignment="1">
      <alignment horizontal="center" vertical="center" wrapText="1"/>
    </xf>
    <xf numFmtId="190" fontId="37" fillId="0" borderId="29" xfId="5" applyNumberFormat="1" applyFont="1" applyFill="1" applyBorder="1" applyAlignment="1">
      <alignment horizontal="left"/>
    </xf>
    <xf numFmtId="3" fontId="37" fillId="0" borderId="29" xfId="8" applyNumberFormat="1" applyFont="1" applyFill="1" applyBorder="1" applyAlignment="1">
      <alignment horizontal="right" vertical="top"/>
    </xf>
    <xf numFmtId="190" fontId="14" fillId="0" borderId="29" xfId="5" applyNumberFormat="1" applyFont="1" applyFill="1" applyBorder="1" applyAlignment="1">
      <alignment horizontal="left"/>
    </xf>
    <xf numFmtId="3" fontId="14" fillId="0" borderId="29" xfId="8" applyNumberFormat="1" applyFont="1" applyFill="1" applyBorder="1" applyAlignment="1">
      <alignment horizontal="right" vertical="top"/>
    </xf>
    <xf numFmtId="190" fontId="14" fillId="0" borderId="0" xfId="5" applyNumberFormat="1" applyFont="1" applyFill="1" applyBorder="1" applyAlignment="1">
      <alignment horizontal="left"/>
    </xf>
    <xf numFmtId="170" fontId="37" fillId="0" borderId="0" xfId="8" applyNumberFormat="1" applyFont="1" applyFill="1" applyBorder="1" applyAlignment="1">
      <alignment horizontal="right" vertical="top"/>
    </xf>
    <xf numFmtId="194" fontId="37" fillId="0" borderId="0" xfId="8" applyNumberFormat="1" applyFont="1" applyFill="1" applyBorder="1" applyAlignment="1">
      <alignment horizontal="right" vertical="top"/>
    </xf>
    <xf numFmtId="195" fontId="37" fillId="0" borderId="0" xfId="22" applyNumberFormat="1" applyFont="1" applyFill="1" applyBorder="1" applyAlignment="1">
      <alignment horizontal="right" vertical="top"/>
    </xf>
    <xf numFmtId="0" fontId="44" fillId="0" borderId="0" xfId="5" applyNumberFormat="1" applyFont="1" applyBorder="1" applyAlignment="1">
      <alignment horizontal="center"/>
    </xf>
    <xf numFmtId="0" fontId="13" fillId="0" borderId="0" xfId="5" applyNumberFormat="1" applyFont="1"/>
    <xf numFmtId="3" fontId="13" fillId="0" borderId="0" xfId="5" applyNumberFormat="1" applyFont="1"/>
    <xf numFmtId="168" fontId="37" fillId="9" borderId="31" xfId="5" applyFont="1" applyFill="1" applyBorder="1" applyAlignment="1">
      <alignment horizontal="center" vertical="center" wrapText="1"/>
    </xf>
    <xf numFmtId="168" fontId="37" fillId="9" borderId="36" xfId="5" applyFont="1" applyFill="1" applyBorder="1" applyAlignment="1">
      <alignment horizontal="center" vertical="center" wrapText="1"/>
    </xf>
    <xf numFmtId="168" fontId="37" fillId="9" borderId="32" xfId="5" applyFont="1" applyFill="1" applyBorder="1" applyAlignment="1">
      <alignment horizontal="center" vertical="center" wrapText="1"/>
    </xf>
    <xf numFmtId="3" fontId="37" fillId="5" borderId="29" xfId="8" applyNumberFormat="1" applyFont="1" applyFill="1" applyBorder="1" applyAlignment="1">
      <alignment horizontal="right" vertical="top"/>
    </xf>
    <xf numFmtId="170" fontId="13" fillId="0" borderId="0" xfId="5" applyNumberFormat="1" applyFont="1"/>
    <xf numFmtId="170" fontId="13" fillId="0" borderId="0" xfId="5" applyNumberFormat="1" applyFont="1" applyFill="1" applyBorder="1"/>
    <xf numFmtId="171" fontId="13" fillId="0" borderId="0" xfId="21" applyNumberFormat="1" applyFont="1"/>
    <xf numFmtId="0" fontId="13" fillId="0" borderId="0" xfId="5" applyNumberFormat="1" applyFont="1" applyFill="1" applyBorder="1"/>
    <xf numFmtId="196" fontId="13" fillId="0" borderId="0" xfId="5" applyNumberFormat="1" applyFont="1"/>
    <xf numFmtId="0" fontId="35" fillId="0" borderId="0" xfId="5" applyNumberFormat="1" applyFont="1" applyBorder="1" applyAlignment="1">
      <alignment vertical="top"/>
    </xf>
    <xf numFmtId="0" fontId="6" fillId="0" borderId="0" xfId="5" applyNumberFormat="1" applyFont="1" applyFill="1" applyBorder="1" applyAlignment="1">
      <alignment horizontal="left" vertical="center"/>
    </xf>
    <xf numFmtId="0" fontId="37" fillId="9" borderId="37" xfId="9" applyFont="1" applyFill="1" applyBorder="1" applyAlignment="1">
      <alignment horizontal="center" vertical="center" wrapText="1"/>
    </xf>
    <xf numFmtId="0" fontId="13" fillId="0" borderId="0" xfId="5" applyNumberFormat="1" applyFont="1" applyFill="1" applyAlignment="1">
      <alignment horizontal="center"/>
    </xf>
    <xf numFmtId="0" fontId="35" fillId="0" borderId="29" xfId="5" applyNumberFormat="1" applyFont="1" applyFill="1" applyBorder="1" applyAlignment="1">
      <alignment vertical="center" wrapText="1"/>
    </xf>
    <xf numFmtId="3" fontId="37" fillId="0" borderId="29" xfId="21" applyNumberFormat="1" applyFont="1" applyFill="1" applyBorder="1" applyAlignment="1">
      <alignment horizontal="right" vertical="top"/>
    </xf>
    <xf numFmtId="3" fontId="14" fillId="0" borderId="29" xfId="21" applyNumberFormat="1" applyFont="1" applyFill="1" applyBorder="1" applyAlignment="1">
      <alignment horizontal="right" vertical="top"/>
    </xf>
    <xf numFmtId="3" fontId="46" fillId="5" borderId="29" xfId="10" applyNumberFormat="1" applyFont="1" applyFill="1" applyBorder="1" applyAlignment="1">
      <alignment horizontal="right"/>
    </xf>
    <xf numFmtId="3" fontId="46" fillId="5" borderId="29" xfId="8" applyNumberFormat="1" applyFont="1" applyFill="1" applyBorder="1" applyAlignment="1">
      <alignment horizontal="right"/>
    </xf>
    <xf numFmtId="0" fontId="38" fillId="0" borderId="29" xfId="5" applyNumberFormat="1" applyFont="1" applyFill="1" applyBorder="1" applyAlignment="1"/>
    <xf numFmtId="1" fontId="38" fillId="0" borderId="29" xfId="5" applyNumberFormat="1" applyFont="1" applyFill="1" applyBorder="1" applyAlignment="1"/>
    <xf numFmtId="0" fontId="13" fillId="5" borderId="0" xfId="5" applyNumberFormat="1" applyFont="1" applyFill="1"/>
    <xf numFmtId="170" fontId="14" fillId="0" borderId="0" xfId="8" applyNumberFormat="1" applyFont="1" applyFill="1" applyBorder="1" applyAlignment="1">
      <alignment horizontal="right" vertical="top"/>
    </xf>
    <xf numFmtId="169" fontId="14" fillId="0" borderId="0" xfId="8" applyNumberFormat="1" applyFont="1" applyFill="1" applyBorder="1" applyAlignment="1">
      <alignment horizontal="right" vertical="top"/>
    </xf>
    <xf numFmtId="169" fontId="16" fillId="0" borderId="0" xfId="21" applyNumberFormat="1" applyFont="1" applyFill="1" applyBorder="1" applyAlignment="1">
      <alignment vertical="center"/>
    </xf>
    <xf numFmtId="172" fontId="14" fillId="0" borderId="0" xfId="8" applyNumberFormat="1" applyFont="1" applyFill="1" applyBorder="1" applyAlignment="1">
      <alignment horizontal="right" vertical="top"/>
    </xf>
    <xf numFmtId="14" fontId="34" fillId="0" borderId="0" xfId="5" applyNumberFormat="1" applyFont="1" applyFill="1"/>
    <xf numFmtId="171" fontId="35" fillId="0" borderId="0" xfId="5" applyNumberFormat="1" applyFont="1" applyFill="1"/>
    <xf numFmtId="171" fontId="14" fillId="0" borderId="0" xfId="21" applyNumberFormat="1" applyFont="1" applyFill="1" applyBorder="1" applyAlignment="1">
      <alignment horizontal="right" vertical="top"/>
    </xf>
    <xf numFmtId="168" fontId="10" fillId="0" borderId="0" xfId="5" applyFont="1" applyFill="1"/>
    <xf numFmtId="168" fontId="13" fillId="0" borderId="0" xfId="5" applyFont="1" applyFill="1"/>
    <xf numFmtId="168" fontId="1" fillId="0" borderId="0" xfId="5" applyFill="1"/>
    <xf numFmtId="168" fontId="1" fillId="0" borderId="0" xfId="5"/>
    <xf numFmtId="0" fontId="35" fillId="0" borderId="29" xfId="5" applyNumberFormat="1" applyFont="1" applyBorder="1" applyAlignment="1">
      <alignment vertical="center" wrapText="1"/>
    </xf>
    <xf numFmtId="168" fontId="32" fillId="0" borderId="0" xfId="5" applyFont="1" applyFill="1"/>
    <xf numFmtId="168" fontId="0" fillId="0" borderId="0" xfId="5" applyFont="1" applyFill="1"/>
    <xf numFmtId="3" fontId="14" fillId="0" borderId="0" xfId="8" applyNumberFormat="1" applyFont="1" applyFill="1" applyBorder="1" applyAlignment="1">
      <alignment horizontal="right" vertical="top"/>
    </xf>
    <xf numFmtId="0" fontId="35" fillId="0" borderId="0" xfId="5" applyNumberFormat="1" applyFont="1" applyBorder="1" applyAlignment="1">
      <alignment horizontal="center"/>
    </xf>
    <xf numFmtId="165" fontId="35" fillId="0" borderId="0" xfId="5" applyNumberFormat="1" applyFont="1" applyBorder="1" applyAlignment="1">
      <alignment horizontal="center"/>
    </xf>
    <xf numFmtId="0" fontId="37" fillId="9" borderId="29" xfId="9" applyFont="1" applyFill="1" applyBorder="1" applyAlignment="1">
      <alignment horizontal="center" vertical="center" wrapText="1"/>
    </xf>
    <xf numFmtId="190" fontId="37" fillId="0" borderId="38" xfId="5" applyNumberFormat="1" applyFont="1" applyFill="1" applyBorder="1" applyAlignment="1">
      <alignment horizontal="left"/>
    </xf>
    <xf numFmtId="3" fontId="35" fillId="0" borderId="38" xfId="5" applyNumberFormat="1" applyFont="1" applyBorder="1" applyAlignment="1"/>
    <xf numFmtId="171" fontId="35" fillId="0" borderId="0" xfId="5" applyNumberFormat="1" applyFont="1" applyBorder="1" applyAlignment="1">
      <alignment horizontal="center"/>
    </xf>
    <xf numFmtId="17" fontId="35" fillId="0" borderId="29" xfId="5" applyNumberFormat="1" applyFont="1" applyFill="1" applyBorder="1" applyAlignment="1">
      <alignment horizontal="left" vertical="center"/>
    </xf>
    <xf numFmtId="3" fontId="37" fillId="0" borderId="29" xfId="8" applyNumberFormat="1" applyFont="1" applyFill="1" applyBorder="1" applyAlignment="1">
      <alignment vertical="top"/>
    </xf>
    <xf numFmtId="0" fontId="35" fillId="0" borderId="0" xfId="5" applyNumberFormat="1" applyFont="1" applyFill="1" applyBorder="1" applyAlignment="1">
      <alignment horizontal="center"/>
    </xf>
    <xf numFmtId="17" fontId="13" fillId="0" borderId="29" xfId="5" applyNumberFormat="1" applyFont="1" applyFill="1" applyBorder="1" applyAlignment="1">
      <alignment horizontal="left" vertical="center"/>
    </xf>
    <xf numFmtId="3" fontId="14" fillId="0" borderId="29" xfId="8" applyNumberFormat="1" applyFont="1" applyFill="1" applyBorder="1" applyAlignment="1">
      <alignment vertical="top"/>
    </xf>
    <xf numFmtId="0" fontId="13" fillId="0" borderId="0" xfId="5" applyNumberFormat="1" applyFont="1" applyFill="1" applyBorder="1" applyAlignment="1">
      <alignment horizontal="center"/>
    </xf>
    <xf numFmtId="3" fontId="13" fillId="0" borderId="29" xfId="21" applyNumberFormat="1" applyFont="1" applyFill="1" applyBorder="1" applyAlignment="1"/>
    <xf numFmtId="197" fontId="13" fillId="0" borderId="0" xfId="5" applyNumberFormat="1" applyFont="1"/>
    <xf numFmtId="170" fontId="14" fillId="5" borderId="0" xfId="8" applyNumberFormat="1" applyFont="1" applyFill="1" applyBorder="1" applyAlignment="1">
      <alignment horizontal="right" vertical="top"/>
    </xf>
    <xf numFmtId="169" fontId="14" fillId="5" borderId="0" xfId="8" applyNumberFormat="1" applyFont="1" applyFill="1" applyBorder="1" applyAlignment="1">
      <alignment horizontal="right" vertical="top"/>
    </xf>
    <xf numFmtId="14" fontId="13" fillId="0" borderId="0" xfId="5" applyNumberFormat="1" applyFont="1"/>
    <xf numFmtId="9" fontId="13" fillId="0" borderId="0" xfId="22" applyFont="1"/>
    <xf numFmtId="0" fontId="36" fillId="0" borderId="0" xfId="5" applyNumberFormat="1" applyFont="1"/>
    <xf numFmtId="168" fontId="47" fillId="0" borderId="0" xfId="5" applyFont="1"/>
    <xf numFmtId="168" fontId="47" fillId="0" borderId="0" xfId="5" applyFont="1" applyFill="1"/>
    <xf numFmtId="0" fontId="44" fillId="9" borderId="29" xfId="5" applyNumberFormat="1" applyFont="1" applyFill="1" applyBorder="1" applyAlignment="1">
      <alignment horizontal="center" vertical="center" wrapText="1"/>
    </xf>
    <xf numFmtId="0" fontId="44" fillId="9" borderId="29" xfId="5" applyNumberFormat="1" applyFont="1" applyFill="1" applyBorder="1" applyAlignment="1">
      <alignment horizontal="center" vertical="top" wrapText="1"/>
    </xf>
    <xf numFmtId="0" fontId="44" fillId="9" borderId="29" xfId="5" applyNumberFormat="1" applyFont="1" applyFill="1" applyBorder="1" applyAlignment="1">
      <alignment vertical="center" wrapText="1"/>
    </xf>
    <xf numFmtId="0" fontId="51" fillId="0" borderId="29" xfId="5" applyNumberFormat="1" applyFont="1" applyBorder="1" applyAlignment="1">
      <alignment vertical="center" wrapText="1"/>
    </xf>
    <xf numFmtId="3" fontId="51" fillId="5" borderId="29" xfId="8" applyNumberFormat="1" applyFont="1" applyFill="1" applyBorder="1" applyAlignment="1">
      <alignment horizontal="right" vertical="top"/>
    </xf>
    <xf numFmtId="3" fontId="51" fillId="0" borderId="29" xfId="8" applyNumberFormat="1" applyFont="1" applyFill="1" applyBorder="1" applyAlignment="1">
      <alignment horizontal="right" vertical="top"/>
    </xf>
    <xf numFmtId="168" fontId="52" fillId="0" borderId="0" xfId="5" applyFont="1"/>
    <xf numFmtId="190" fontId="51" fillId="0" borderId="29" xfId="5" applyNumberFormat="1" applyFont="1" applyFill="1" applyBorder="1" applyAlignment="1">
      <alignment horizontal="left"/>
    </xf>
    <xf numFmtId="168" fontId="53" fillId="0" borderId="0" xfId="5" applyFont="1" applyFill="1"/>
    <xf numFmtId="190" fontId="11" fillId="0" borderId="29" xfId="5" applyNumberFormat="1" applyFont="1" applyFill="1" applyBorder="1" applyAlignment="1">
      <alignment horizontal="left"/>
    </xf>
    <xf numFmtId="3" fontId="11" fillId="0" borderId="29" xfId="8" applyNumberFormat="1" applyFont="1" applyFill="1" applyBorder="1" applyAlignment="1">
      <alignment horizontal="right" vertical="top"/>
    </xf>
    <xf numFmtId="168" fontId="54" fillId="0" borderId="0" xfId="5" applyFont="1" applyFill="1"/>
    <xf numFmtId="0" fontId="51" fillId="9" borderId="29" xfId="9" applyFont="1" applyFill="1" applyBorder="1" applyAlignment="1">
      <alignment horizontal="center" vertical="center" wrapText="1"/>
    </xf>
    <xf numFmtId="165" fontId="47" fillId="0" borderId="0" xfId="5" applyNumberFormat="1" applyFont="1" applyFill="1"/>
    <xf numFmtId="190" fontId="51" fillId="0" borderId="38" xfId="5" applyNumberFormat="1" applyFont="1" applyFill="1" applyBorder="1" applyAlignment="1">
      <alignment horizontal="left"/>
    </xf>
    <xf numFmtId="3" fontId="51" fillId="0" borderId="38" xfId="5" applyNumberFormat="1" applyFont="1" applyBorder="1" applyAlignment="1"/>
    <xf numFmtId="3" fontId="51" fillId="0" borderId="38" xfId="21" applyNumberFormat="1" applyFont="1" applyBorder="1" applyAlignment="1"/>
    <xf numFmtId="17" fontId="44" fillId="0" borderId="29" xfId="5" applyNumberFormat="1" applyFont="1" applyFill="1" applyBorder="1" applyAlignment="1">
      <alignment horizontal="left" vertical="center"/>
    </xf>
    <xf numFmtId="3" fontId="51" fillId="0" borderId="29" xfId="8" applyNumberFormat="1" applyFont="1" applyFill="1" applyBorder="1" applyAlignment="1">
      <alignment vertical="top"/>
    </xf>
    <xf numFmtId="17" fontId="56" fillId="0" borderId="29" xfId="5" applyNumberFormat="1" applyFont="1" applyFill="1" applyBorder="1" applyAlignment="1">
      <alignment horizontal="left" vertical="center"/>
    </xf>
    <xf numFmtId="3" fontId="11" fillId="0" borderId="29" xfId="8" applyNumberFormat="1" applyFont="1" applyFill="1" applyBorder="1" applyAlignment="1">
      <alignment vertical="top"/>
    </xf>
    <xf numFmtId="190" fontId="11" fillId="0" borderId="29" xfId="5" applyNumberFormat="1" applyFont="1" applyFill="1" applyBorder="1" applyAlignment="1">
      <alignment horizontal="left" vertical="top"/>
    </xf>
    <xf numFmtId="17" fontId="56" fillId="0" borderId="0" xfId="5" applyNumberFormat="1" applyFont="1" applyFill="1" applyBorder="1" applyAlignment="1">
      <alignment horizontal="left" vertical="center"/>
    </xf>
    <xf numFmtId="3" fontId="11" fillId="0" borderId="0" xfId="8" applyNumberFormat="1" applyFont="1" applyFill="1" applyBorder="1" applyAlignment="1">
      <alignment vertical="top"/>
    </xf>
    <xf numFmtId="3" fontId="56" fillId="0" borderId="0" xfId="21" applyNumberFormat="1" applyFont="1" applyFill="1" applyBorder="1" applyAlignment="1"/>
    <xf numFmtId="3" fontId="11" fillId="5" borderId="0" xfId="8" applyNumberFormat="1" applyFont="1" applyFill="1" applyBorder="1" applyAlignment="1">
      <alignment vertical="top"/>
    </xf>
    <xf numFmtId="3" fontId="56" fillId="0" borderId="0" xfId="21" applyNumberFormat="1" applyFont="1" applyBorder="1" applyAlignment="1"/>
    <xf numFmtId="173" fontId="56" fillId="0" borderId="0" xfId="21" applyNumberFormat="1" applyFont="1" applyBorder="1" applyAlignment="1"/>
    <xf numFmtId="2" fontId="47" fillId="0" borderId="0" xfId="5" applyNumberFormat="1" applyFont="1" applyFill="1"/>
    <xf numFmtId="168" fontId="57" fillId="0" borderId="0" xfId="5" applyFont="1" applyBorder="1"/>
    <xf numFmtId="168" fontId="47" fillId="0" borderId="0" xfId="5" applyFont="1" applyFill="1" applyBorder="1"/>
    <xf numFmtId="168" fontId="41" fillId="0" borderId="29" xfId="5" applyFont="1" applyFill="1" applyBorder="1" applyAlignment="1">
      <alignment vertical="center"/>
    </xf>
    <xf numFmtId="168" fontId="44" fillId="0" borderId="29" xfId="5" applyFont="1" applyFill="1" applyBorder="1" applyAlignment="1">
      <alignment horizontal="center" vertical="center" wrapText="1"/>
    </xf>
    <xf numFmtId="168" fontId="41" fillId="0" borderId="29" xfId="5" applyFont="1" applyFill="1" applyBorder="1"/>
    <xf numFmtId="191" fontId="41" fillId="0" borderId="29" xfId="11" applyNumberFormat="1" applyFont="1" applyFill="1" applyBorder="1"/>
    <xf numFmtId="1" fontId="41" fillId="0" borderId="29" xfId="11" quotePrefix="1" applyNumberFormat="1" applyFont="1" applyFill="1" applyBorder="1" applyAlignment="1">
      <alignment horizontal="right"/>
    </xf>
    <xf numFmtId="191" fontId="41" fillId="0" borderId="29" xfId="11" applyNumberFormat="1" applyFont="1" applyFill="1" applyBorder="1" applyAlignment="1">
      <alignment horizontal="right"/>
    </xf>
    <xf numFmtId="17" fontId="58" fillId="0" borderId="29" xfId="5" applyNumberFormat="1" applyFont="1" applyFill="1" applyBorder="1" applyAlignment="1">
      <alignment horizontal="left" vertical="top"/>
    </xf>
    <xf numFmtId="191" fontId="58" fillId="0" borderId="29" xfId="11" applyNumberFormat="1" applyFont="1" applyFill="1" applyBorder="1"/>
    <xf numFmtId="1" fontId="58" fillId="0" borderId="29" xfId="11" quotePrefix="1" applyNumberFormat="1" applyFont="1" applyFill="1" applyBorder="1" applyAlignment="1">
      <alignment horizontal="right"/>
    </xf>
    <xf numFmtId="1" fontId="58" fillId="0" borderId="29" xfId="11" applyNumberFormat="1" applyFont="1" applyFill="1" applyBorder="1"/>
    <xf numFmtId="1" fontId="41" fillId="0" borderId="29" xfId="11" applyNumberFormat="1" applyFont="1" applyFill="1" applyBorder="1" applyAlignment="1">
      <alignment horizontal="right"/>
    </xf>
    <xf numFmtId="2" fontId="32" fillId="0" borderId="0" xfId="5" applyNumberFormat="1" applyFont="1" applyFill="1"/>
    <xf numFmtId="1" fontId="58" fillId="0" borderId="29" xfId="11" applyNumberFormat="1" applyFont="1" applyFill="1" applyBorder="1" applyAlignment="1">
      <alignment horizontal="right"/>
    </xf>
    <xf numFmtId="168" fontId="0" fillId="5" borderId="0" xfId="5" applyFont="1" applyFill="1"/>
    <xf numFmtId="1" fontId="41" fillId="0" borderId="29" xfId="11" applyNumberFormat="1" applyFont="1" applyFill="1" applyBorder="1"/>
    <xf numFmtId="191" fontId="58" fillId="0" borderId="29" xfId="11" applyNumberFormat="1" applyFont="1" applyFill="1" applyBorder="1" applyAlignment="1">
      <alignment horizontal="right"/>
    </xf>
    <xf numFmtId="168" fontId="1" fillId="0" borderId="32" xfId="23" applyFill="1" applyBorder="1"/>
    <xf numFmtId="0" fontId="6" fillId="0" borderId="33" xfId="5" applyNumberFormat="1" applyFont="1" applyFill="1" applyBorder="1" applyAlignment="1">
      <alignment vertical="center"/>
    </xf>
    <xf numFmtId="168" fontId="59" fillId="0" borderId="0" xfId="5" applyFont="1"/>
    <xf numFmtId="17" fontId="37" fillId="9" borderId="29" xfId="12" applyNumberFormat="1" applyFont="1" applyFill="1" applyBorder="1" applyAlignment="1">
      <alignment horizontal="center" vertical="center" wrapText="1"/>
    </xf>
    <xf numFmtId="0" fontId="35" fillId="9" borderId="29" xfId="23" applyNumberFormat="1" applyFont="1" applyFill="1" applyBorder="1" applyAlignment="1">
      <alignment horizontal="center" vertical="center" wrapText="1"/>
    </xf>
    <xf numFmtId="198" fontId="16" fillId="5" borderId="29" xfId="5" applyNumberFormat="1" applyFont="1" applyFill="1" applyBorder="1" applyAlignment="1">
      <alignment horizontal="left" vertical="top"/>
    </xf>
    <xf numFmtId="198" fontId="61" fillId="5" borderId="29" xfId="5" quotePrefix="1" applyNumberFormat="1" applyFont="1" applyFill="1" applyBorder="1" applyAlignment="1">
      <alignment horizontal="center" vertical="top"/>
    </xf>
    <xf numFmtId="191" fontId="62" fillId="5" borderId="29" xfId="10" applyNumberFormat="1" applyFont="1" applyFill="1" applyBorder="1" applyAlignment="1">
      <alignment horizontal="right" vertical="top"/>
    </xf>
    <xf numFmtId="3" fontId="16" fillId="5" borderId="29" xfId="10" applyNumberFormat="1" applyFont="1" applyFill="1" applyBorder="1" applyAlignment="1">
      <alignment horizontal="right" vertical="top"/>
    </xf>
    <xf numFmtId="171" fontId="62" fillId="5" borderId="29" xfId="5" applyNumberFormat="1" applyFont="1" applyFill="1" applyBorder="1" applyAlignment="1">
      <alignment horizontal="left" vertical="top"/>
    </xf>
    <xf numFmtId="171" fontId="62" fillId="5" borderId="29" xfId="21" applyNumberFormat="1" applyFont="1" applyFill="1" applyBorder="1" applyAlignment="1">
      <alignment horizontal="right" vertical="top"/>
    </xf>
    <xf numFmtId="2" fontId="59" fillId="0" borderId="0" xfId="5" applyNumberFormat="1" applyFont="1"/>
    <xf numFmtId="3" fontId="61" fillId="9" borderId="29" xfId="10" applyNumberFormat="1" applyFont="1" applyFill="1" applyBorder="1" applyAlignment="1">
      <alignment horizontal="left" vertical="top"/>
    </xf>
    <xf numFmtId="3" fontId="63" fillId="9" borderId="29" xfId="10" applyNumberFormat="1" applyFont="1" applyFill="1" applyBorder="1" applyAlignment="1">
      <alignment horizontal="right" vertical="top"/>
    </xf>
    <xf numFmtId="191" fontId="63" fillId="9" borderId="29" xfId="10" applyNumberFormat="1" applyFont="1" applyFill="1" applyBorder="1" applyAlignment="1">
      <alignment horizontal="right" vertical="top"/>
    </xf>
    <xf numFmtId="171" fontId="63" fillId="9" borderId="29" xfId="10" applyNumberFormat="1" applyFont="1" applyFill="1" applyBorder="1" applyAlignment="1">
      <alignment horizontal="left" vertical="top"/>
    </xf>
    <xf numFmtId="171" fontId="63" fillId="9" borderId="29" xfId="21" applyNumberFormat="1" applyFont="1" applyFill="1" applyBorder="1" applyAlignment="1">
      <alignment horizontal="right" vertical="top"/>
    </xf>
    <xf numFmtId="198" fontId="16" fillId="5" borderId="29" xfId="23" applyNumberFormat="1" applyFont="1" applyFill="1" applyBorder="1" applyAlignment="1">
      <alignment horizontal="left" vertical="top"/>
    </xf>
    <xf numFmtId="3" fontId="61" fillId="5" borderId="29" xfId="10" quotePrefix="1" applyNumberFormat="1" applyFont="1" applyFill="1" applyBorder="1" applyAlignment="1">
      <alignment horizontal="center" vertical="top"/>
    </xf>
    <xf numFmtId="171" fontId="62" fillId="5" borderId="29" xfId="5" applyNumberFormat="1" applyFont="1" applyFill="1" applyBorder="1" applyAlignment="1">
      <alignment horizontal="right" vertical="top"/>
    </xf>
    <xf numFmtId="198" fontId="16" fillId="0" borderId="29" xfId="5" applyNumberFormat="1" applyFont="1" applyFill="1" applyBorder="1" applyAlignment="1">
      <alignment horizontal="left" vertical="top"/>
    </xf>
    <xf numFmtId="3" fontId="61" fillId="5" borderId="29" xfId="21" quotePrefix="1" applyNumberFormat="1" applyFont="1" applyFill="1" applyBorder="1" applyAlignment="1">
      <alignment horizontal="center" vertical="top"/>
    </xf>
    <xf numFmtId="3" fontId="61" fillId="9" borderId="29" xfId="10" applyNumberFormat="1" applyFont="1" applyFill="1" applyBorder="1" applyAlignment="1">
      <alignment horizontal="left" vertical="top" wrapText="1"/>
    </xf>
    <xf numFmtId="3" fontId="61" fillId="9" borderId="29" xfId="10" applyNumberFormat="1" applyFont="1" applyFill="1" applyBorder="1" applyAlignment="1">
      <alignment horizontal="center" vertical="top"/>
    </xf>
    <xf numFmtId="3" fontId="61" fillId="9" borderId="29" xfId="10" applyNumberFormat="1" applyFont="1" applyFill="1" applyBorder="1" applyAlignment="1">
      <alignment horizontal="right" vertical="top"/>
    </xf>
    <xf numFmtId="1" fontId="62" fillId="0" borderId="29" xfId="10" applyNumberFormat="1" applyFont="1" applyFill="1" applyBorder="1" applyAlignment="1">
      <alignment horizontal="right" vertical="top"/>
    </xf>
    <xf numFmtId="1" fontId="62" fillId="5" borderId="29" xfId="10" applyNumberFormat="1" applyFont="1" applyFill="1" applyBorder="1" applyAlignment="1">
      <alignment horizontal="right" vertical="top"/>
    </xf>
    <xf numFmtId="1" fontId="62" fillId="5" borderId="29" xfId="21" applyNumberFormat="1" applyFont="1" applyFill="1" applyBorder="1" applyAlignment="1">
      <alignment horizontal="right" vertical="top"/>
    </xf>
    <xf numFmtId="198" fontId="16" fillId="0" borderId="29" xfId="23" applyNumberFormat="1" applyFont="1" applyFill="1" applyBorder="1" applyAlignment="1">
      <alignment horizontal="left" vertical="top"/>
    </xf>
    <xf numFmtId="198" fontId="61" fillId="0" borderId="29" xfId="23" quotePrefix="1" applyNumberFormat="1" applyFont="1" applyFill="1" applyBorder="1" applyAlignment="1">
      <alignment horizontal="center" vertical="top" wrapText="1"/>
    </xf>
    <xf numFmtId="3" fontId="16" fillId="0" borderId="29" xfId="10" applyNumberFormat="1" applyFont="1" applyFill="1" applyBorder="1" applyAlignment="1">
      <alignment horizontal="right" vertical="top"/>
    </xf>
    <xf numFmtId="1" fontId="64" fillId="5" borderId="29" xfId="10" applyNumberFormat="1" applyFont="1" applyFill="1" applyBorder="1" applyAlignment="1">
      <alignment horizontal="right" vertical="center"/>
    </xf>
    <xf numFmtId="198" fontId="16" fillId="5" borderId="29" xfId="23" applyNumberFormat="1" applyFont="1" applyFill="1" applyBorder="1" applyAlignment="1">
      <alignment horizontal="left" vertical="top" wrapText="1"/>
    </xf>
    <xf numFmtId="3" fontId="61" fillId="0" borderId="29" xfId="10" quotePrefix="1" applyNumberFormat="1" applyFont="1" applyFill="1" applyBorder="1" applyAlignment="1">
      <alignment horizontal="center" vertical="top"/>
    </xf>
    <xf numFmtId="171" fontId="61" fillId="5" borderId="29" xfId="5" quotePrefix="1" applyNumberFormat="1" applyFont="1" applyFill="1" applyBorder="1" applyAlignment="1">
      <alignment horizontal="left" vertical="top"/>
    </xf>
    <xf numFmtId="191" fontId="62" fillId="0" borderId="29" xfId="10" applyNumberFormat="1" applyFont="1" applyFill="1" applyBorder="1" applyAlignment="1">
      <alignment horizontal="right" vertical="top"/>
    </xf>
    <xf numFmtId="171" fontId="14" fillId="9" borderId="29" xfId="23" applyNumberFormat="1" applyFont="1" applyFill="1" applyBorder="1" applyAlignment="1">
      <alignment horizontal="center" vertical="center" wrapText="1"/>
    </xf>
    <xf numFmtId="171" fontId="14" fillId="9" borderId="29" xfId="5" applyNumberFormat="1" applyFont="1" applyFill="1" applyBorder="1" applyAlignment="1">
      <alignment horizontal="center" vertical="center" wrapText="1"/>
    </xf>
    <xf numFmtId="171" fontId="65" fillId="9" borderId="29" xfId="23" applyNumberFormat="1" applyFont="1" applyFill="1" applyBorder="1" applyAlignment="1">
      <alignment horizontal="center" vertical="center" wrapText="1"/>
    </xf>
    <xf numFmtId="191" fontId="66" fillId="9" borderId="29" xfId="10" applyNumberFormat="1" applyFont="1" applyFill="1" applyBorder="1" applyAlignment="1">
      <alignment horizontal="right" vertical="top"/>
    </xf>
    <xf numFmtId="3" fontId="67" fillId="9" borderId="29" xfId="10" applyNumberFormat="1" applyFont="1" applyFill="1" applyBorder="1" applyAlignment="1">
      <alignment horizontal="right" vertical="top"/>
    </xf>
    <xf numFmtId="171" fontId="68" fillId="9" borderId="29" xfId="5" applyNumberFormat="1" applyFont="1" applyFill="1" applyBorder="1" applyAlignment="1">
      <alignment horizontal="center" vertical="center" wrapText="1"/>
    </xf>
    <xf numFmtId="171" fontId="68" fillId="9" borderId="29" xfId="21" applyNumberFormat="1" applyFont="1" applyFill="1" applyBorder="1" applyAlignment="1">
      <alignment horizontal="right" vertical="center" wrapText="1"/>
    </xf>
    <xf numFmtId="191" fontId="17" fillId="0" borderId="29" xfId="10" applyNumberFormat="1" applyFont="1" applyFill="1" applyBorder="1" applyAlignment="1">
      <alignment horizontal="right" vertical="top"/>
    </xf>
    <xf numFmtId="191" fontId="17" fillId="5" borderId="29" xfId="10" applyNumberFormat="1" applyFont="1" applyFill="1" applyBorder="1" applyAlignment="1">
      <alignment horizontal="right" vertical="top"/>
    </xf>
    <xf numFmtId="171" fontId="16" fillId="0" borderId="29" xfId="5" applyNumberFormat="1" applyFont="1" applyFill="1" applyBorder="1" applyAlignment="1">
      <alignment horizontal="right" vertical="top"/>
    </xf>
    <xf numFmtId="198" fontId="14" fillId="0" borderId="29" xfId="5" applyNumberFormat="1" applyFont="1" applyFill="1" applyBorder="1" applyAlignment="1">
      <alignment horizontal="left" vertical="top" wrapText="1"/>
    </xf>
    <xf numFmtId="171" fontId="17" fillId="0" borderId="29" xfId="21" applyNumberFormat="1" applyFont="1" applyFill="1" applyBorder="1" applyAlignment="1">
      <alignment horizontal="right" vertical="top" wrapText="1"/>
    </xf>
    <xf numFmtId="198" fontId="61" fillId="9" borderId="29" xfId="10" applyNumberFormat="1" applyFont="1" applyFill="1" applyBorder="1" applyAlignment="1">
      <alignment horizontal="left" vertical="top"/>
    </xf>
    <xf numFmtId="168" fontId="59" fillId="0" borderId="0" xfId="5" applyFont="1" applyFill="1"/>
    <xf numFmtId="171" fontId="37" fillId="9" borderId="29" xfId="23" applyNumberFormat="1" applyFont="1" applyFill="1" applyBorder="1" applyAlignment="1">
      <alignment horizontal="center" vertical="center" wrapText="1"/>
    </xf>
    <xf numFmtId="171" fontId="65" fillId="9" borderId="29" xfId="5" applyNumberFormat="1" applyFont="1" applyFill="1" applyBorder="1" applyAlignment="1">
      <alignment horizontal="center" vertical="center" wrapText="1"/>
    </xf>
    <xf numFmtId="198" fontId="37" fillId="9" borderId="29" xfId="5" applyNumberFormat="1" applyFont="1" applyFill="1" applyBorder="1" applyAlignment="1">
      <alignment horizontal="center" vertical="center" wrapText="1"/>
    </xf>
    <xf numFmtId="168" fontId="13" fillId="0" borderId="0" xfId="5" applyFont="1" applyFill="1" applyBorder="1"/>
    <xf numFmtId="168" fontId="37" fillId="0" borderId="0" xfId="5" applyFont="1" applyFill="1" applyBorder="1" applyAlignment="1">
      <alignment horizontal="center" vertical="top" wrapText="1"/>
    </xf>
    <xf numFmtId="168" fontId="69" fillId="0" borderId="0" xfId="5" applyFont="1" applyFill="1" applyBorder="1" applyAlignment="1">
      <alignment horizontal="center" vertical="top" wrapText="1"/>
    </xf>
    <xf numFmtId="168" fontId="59" fillId="0" borderId="0" xfId="5" applyFont="1" applyBorder="1"/>
    <xf numFmtId="168" fontId="35" fillId="0" borderId="0" xfId="5" applyFont="1" applyFill="1" applyBorder="1" applyAlignment="1">
      <alignment horizontal="left"/>
    </xf>
    <xf numFmtId="168" fontId="13" fillId="0" borderId="0" xfId="5" applyFont="1" applyFill="1" applyBorder="1" applyAlignment="1">
      <alignment horizontal="left"/>
    </xf>
    <xf numFmtId="168" fontId="70" fillId="0" borderId="0" xfId="5" applyFont="1" applyFill="1" applyBorder="1" applyAlignment="1">
      <alignment horizontal="center"/>
    </xf>
    <xf numFmtId="195" fontId="13" fillId="0" borderId="0" xfId="22" applyNumberFormat="1" applyFont="1" applyFill="1" applyBorder="1" applyAlignment="1">
      <alignment horizontal="left"/>
    </xf>
    <xf numFmtId="168" fontId="36" fillId="0" borderId="0" xfId="5" applyFont="1" applyBorder="1"/>
    <xf numFmtId="168" fontId="71" fillId="0" borderId="0" xfId="5" applyFont="1" applyBorder="1" applyAlignment="1">
      <alignment horizontal="center"/>
    </xf>
    <xf numFmtId="168" fontId="71" fillId="0" borderId="0" xfId="5" applyFont="1" applyAlignment="1">
      <alignment horizontal="center"/>
    </xf>
    <xf numFmtId="168" fontId="59" fillId="5" borderId="0" xfId="5" applyFont="1" applyFill="1"/>
    <xf numFmtId="168" fontId="72" fillId="0" borderId="0" xfId="5" applyFont="1" applyFill="1" applyBorder="1" applyAlignment="1">
      <alignment horizontal="left" vertical="center"/>
    </xf>
    <xf numFmtId="168" fontId="38" fillId="0" borderId="0" xfId="5" applyFont="1" applyFill="1" applyAlignment="1">
      <alignment vertical="center"/>
    </xf>
    <xf numFmtId="17" fontId="75" fillId="9" borderId="29" xfId="12" applyNumberFormat="1" applyFont="1" applyFill="1" applyBorder="1" applyAlignment="1">
      <alignment horizontal="center" vertical="center" wrapText="1"/>
    </xf>
    <xf numFmtId="198" fontId="77" fillId="5" borderId="29" xfId="5" applyNumberFormat="1" applyFont="1" applyFill="1" applyBorder="1" applyAlignment="1">
      <alignment horizontal="left" vertical="center"/>
    </xf>
    <xf numFmtId="3" fontId="77" fillId="5" borderId="29" xfId="10" applyNumberFormat="1" applyFont="1" applyFill="1" applyBorder="1" applyAlignment="1">
      <alignment vertical="center"/>
    </xf>
    <xf numFmtId="3" fontId="77" fillId="5" borderId="29" xfId="10" quotePrefix="1" applyNumberFormat="1" applyFont="1" applyFill="1" applyBorder="1" applyAlignment="1">
      <alignment horizontal="center" vertical="center"/>
    </xf>
    <xf numFmtId="3" fontId="77" fillId="5" borderId="29" xfId="10" applyNumberFormat="1" applyFont="1" applyFill="1" applyBorder="1" applyAlignment="1">
      <alignment horizontal="right" vertical="center"/>
    </xf>
    <xf numFmtId="3" fontId="77" fillId="5" borderId="29" xfId="5" applyNumberFormat="1" applyFont="1" applyFill="1" applyBorder="1" applyAlignment="1">
      <alignment horizontal="right" vertical="center"/>
    </xf>
    <xf numFmtId="198" fontId="77" fillId="5" borderId="29" xfId="5" applyNumberFormat="1" applyFont="1" applyFill="1" applyBorder="1" applyAlignment="1">
      <alignment vertical="center"/>
    </xf>
    <xf numFmtId="3" fontId="77" fillId="0" borderId="29" xfId="5" applyNumberFormat="1" applyFont="1" applyFill="1" applyBorder="1" applyAlignment="1">
      <alignment horizontal="right" vertical="top"/>
    </xf>
    <xf numFmtId="198" fontId="77" fillId="0" borderId="29" xfId="5" applyNumberFormat="1" applyFont="1" applyFill="1" applyBorder="1" applyAlignment="1">
      <alignment vertical="center"/>
    </xf>
    <xf numFmtId="3" fontId="78" fillId="9" borderId="29" xfId="10" applyNumberFormat="1" applyFont="1" applyFill="1" applyBorder="1" applyAlignment="1">
      <alignment vertical="center"/>
    </xf>
    <xf numFmtId="3" fontId="78" fillId="9" borderId="29" xfId="10" applyNumberFormat="1" applyFont="1" applyFill="1" applyBorder="1" applyAlignment="1">
      <alignment horizontal="right" vertical="center"/>
    </xf>
    <xf numFmtId="173" fontId="78" fillId="9" borderId="29" xfId="10" applyNumberFormat="1" applyFont="1" applyFill="1" applyBorder="1" applyAlignment="1">
      <alignment horizontal="right" vertical="center"/>
    </xf>
    <xf numFmtId="168" fontId="72" fillId="0" borderId="0" xfId="5" applyFont="1" applyFill="1" applyAlignment="1">
      <alignment vertical="center"/>
    </xf>
    <xf numFmtId="173" fontId="77" fillId="5" borderId="29" xfId="10" applyNumberFormat="1" applyFont="1" applyFill="1" applyBorder="1" applyAlignment="1">
      <alignment horizontal="right" vertical="center"/>
    </xf>
    <xf numFmtId="4" fontId="78" fillId="9" borderId="29" xfId="10" applyNumberFormat="1" applyFont="1" applyFill="1" applyBorder="1" applyAlignment="1">
      <alignment horizontal="right" vertical="center"/>
    </xf>
    <xf numFmtId="3" fontId="77" fillId="5" borderId="29" xfId="13" quotePrefix="1" applyNumberFormat="1" applyFont="1" applyFill="1" applyBorder="1" applyAlignment="1">
      <alignment horizontal="center" vertical="center"/>
    </xf>
    <xf numFmtId="173" fontId="78" fillId="9" borderId="29" xfId="10" applyNumberFormat="1" applyFont="1" applyFill="1" applyBorder="1" applyAlignment="1">
      <alignment horizontal="center" vertical="center"/>
    </xf>
    <xf numFmtId="3" fontId="78" fillId="9" borderId="29" xfId="10" applyNumberFormat="1" applyFont="1" applyFill="1" applyBorder="1" applyAlignment="1">
      <alignment horizontal="center" vertical="center" wrapText="1"/>
    </xf>
    <xf numFmtId="173" fontId="77" fillId="0" borderId="29" xfId="10" applyNumberFormat="1" applyFont="1" applyFill="1" applyBorder="1" applyAlignment="1">
      <alignment horizontal="right" vertical="center"/>
    </xf>
    <xf numFmtId="3" fontId="78" fillId="9" borderId="29" xfId="10" applyNumberFormat="1" applyFont="1" applyFill="1" applyBorder="1" applyAlignment="1">
      <alignment horizontal="center" vertical="center"/>
    </xf>
    <xf numFmtId="168" fontId="38" fillId="0" borderId="0" xfId="5" applyFont="1" applyFill="1" applyBorder="1" applyAlignment="1">
      <alignment vertical="center"/>
    </xf>
    <xf numFmtId="171" fontId="16" fillId="5" borderId="29" xfId="21" applyNumberFormat="1" applyFont="1" applyFill="1" applyBorder="1" applyAlignment="1">
      <alignment vertical="top"/>
    </xf>
    <xf numFmtId="171" fontId="64" fillId="5" borderId="29" xfId="21" applyNumberFormat="1" applyFont="1" applyFill="1" applyBorder="1" applyAlignment="1">
      <alignment vertical="center"/>
    </xf>
    <xf numFmtId="3" fontId="16" fillId="5" borderId="29" xfId="5" applyNumberFormat="1" applyFont="1" applyFill="1" applyBorder="1" applyAlignment="1">
      <alignment horizontal="right" vertical="top"/>
    </xf>
    <xf numFmtId="171" fontId="16" fillId="5" borderId="29" xfId="21" applyNumberFormat="1" applyFont="1" applyFill="1" applyBorder="1" applyAlignment="1">
      <alignment horizontal="right" vertical="top"/>
    </xf>
    <xf numFmtId="1" fontId="16" fillId="5" borderId="29" xfId="21" applyNumberFormat="1" applyFont="1" applyFill="1" applyBorder="1" applyAlignment="1">
      <alignment horizontal="right" vertical="top"/>
    </xf>
    <xf numFmtId="168" fontId="59" fillId="9" borderId="0" xfId="5" applyFont="1" applyFill="1"/>
    <xf numFmtId="171" fontId="16" fillId="0" borderId="29" xfId="21" applyNumberFormat="1" applyFont="1" applyFill="1" applyBorder="1" applyAlignment="1">
      <alignment horizontal="center" vertical="top"/>
    </xf>
    <xf numFmtId="198" fontId="61" fillId="9" borderId="29" xfId="5" applyNumberFormat="1" applyFont="1" applyFill="1" applyBorder="1" applyAlignment="1">
      <alignment horizontal="left" vertical="top"/>
    </xf>
    <xf numFmtId="171" fontId="61" fillId="9" borderId="29" xfId="21" applyNumberFormat="1" applyFont="1" applyFill="1" applyBorder="1" applyAlignment="1">
      <alignment vertical="top"/>
    </xf>
    <xf numFmtId="3" fontId="61" fillId="9" borderId="29" xfId="5" applyNumberFormat="1" applyFont="1" applyFill="1" applyBorder="1" applyAlignment="1">
      <alignment horizontal="right" vertical="top"/>
    </xf>
    <xf numFmtId="171" fontId="61" fillId="9" borderId="29" xfId="21" applyNumberFormat="1" applyFont="1" applyFill="1" applyBorder="1" applyAlignment="1">
      <alignment horizontal="right" vertical="top"/>
    </xf>
    <xf numFmtId="3" fontId="16" fillId="5" borderId="29" xfId="14" applyNumberFormat="1" applyFont="1" applyFill="1" applyBorder="1" applyAlignment="1">
      <alignment horizontal="left" vertical="top"/>
    </xf>
    <xf numFmtId="171" fontId="16" fillId="0" borderId="29" xfId="21" applyNumberFormat="1" applyFont="1" applyFill="1" applyBorder="1" applyAlignment="1">
      <alignment horizontal="right" vertical="top"/>
    </xf>
    <xf numFmtId="168" fontId="16" fillId="9" borderId="29" xfId="5" applyFont="1" applyFill="1" applyBorder="1" applyAlignment="1">
      <alignment horizontal="left" vertical="top"/>
    </xf>
    <xf numFmtId="198" fontId="16" fillId="9" borderId="29" xfId="5" applyNumberFormat="1" applyFont="1" applyFill="1" applyBorder="1" applyAlignment="1">
      <alignment horizontal="left" vertical="top"/>
    </xf>
    <xf numFmtId="171" fontId="16" fillId="9" borderId="29" xfId="21" applyNumberFormat="1" applyFont="1" applyFill="1" applyBorder="1" applyAlignment="1">
      <alignment vertical="top"/>
    </xf>
    <xf numFmtId="3" fontId="16" fillId="9" borderId="29" xfId="5" applyNumberFormat="1" applyFont="1" applyFill="1" applyBorder="1" applyAlignment="1">
      <alignment horizontal="right" vertical="top"/>
    </xf>
    <xf numFmtId="171" fontId="16" fillId="9" borderId="29" xfId="21" applyNumberFormat="1" applyFont="1" applyFill="1" applyBorder="1" applyAlignment="1">
      <alignment horizontal="right" vertical="top"/>
    </xf>
    <xf numFmtId="3" fontId="16" fillId="5" borderId="29" xfId="14" applyNumberFormat="1" applyFont="1" applyFill="1" applyBorder="1" applyAlignment="1">
      <alignment horizontal="right" vertical="top"/>
    </xf>
    <xf numFmtId="198" fontId="16" fillId="5" borderId="29" xfId="5" applyNumberFormat="1" applyFont="1" applyFill="1" applyBorder="1" applyAlignment="1">
      <alignment horizontal="left" vertical="top" wrapText="1"/>
    </xf>
    <xf numFmtId="4" fontId="16" fillId="5" borderId="29" xfId="5" applyNumberFormat="1" applyFont="1" applyFill="1" applyBorder="1" applyAlignment="1">
      <alignment horizontal="right" vertical="top"/>
    </xf>
    <xf numFmtId="168" fontId="16" fillId="5" borderId="29" xfId="5" applyFont="1" applyFill="1" applyBorder="1" applyAlignment="1">
      <alignment horizontal="center" vertical="center"/>
    </xf>
    <xf numFmtId="168" fontId="13" fillId="0" borderId="0" xfId="5" applyFont="1" applyFill="1" applyBorder="1" applyAlignment="1"/>
    <xf numFmtId="168" fontId="59" fillId="0" borderId="0" xfId="5" applyFont="1" applyFill="1" applyAlignment="1">
      <alignment horizontal="left"/>
    </xf>
    <xf numFmtId="170" fontId="37" fillId="5" borderId="0" xfId="8" applyNumberFormat="1" applyFont="1" applyFill="1" applyBorder="1" applyAlignment="1">
      <alignment horizontal="right" vertical="top"/>
    </xf>
    <xf numFmtId="198" fontId="16" fillId="5" borderId="0" xfId="5" applyNumberFormat="1" applyFont="1" applyFill="1" applyBorder="1" applyAlignment="1">
      <alignment horizontal="right" vertical="top"/>
    </xf>
    <xf numFmtId="168" fontId="35" fillId="5" borderId="0" xfId="5" applyFont="1" applyFill="1" applyAlignment="1">
      <alignment horizontal="left"/>
    </xf>
    <xf numFmtId="0" fontId="13" fillId="5" borderId="0" xfId="5" applyNumberFormat="1" applyFont="1" applyFill="1" applyAlignment="1">
      <alignment horizontal="left" vertical="top"/>
    </xf>
    <xf numFmtId="168" fontId="59" fillId="0" borderId="0" xfId="5" applyFont="1" applyFill="1" applyAlignment="1">
      <alignment horizontal="right"/>
    </xf>
    <xf numFmtId="0" fontId="13" fillId="5" borderId="0" xfId="5" applyNumberFormat="1" applyFont="1" applyFill="1" applyAlignment="1">
      <alignment horizontal="left" vertical="top" wrapText="1"/>
    </xf>
    <xf numFmtId="168" fontId="59" fillId="0" borderId="0" xfId="5" applyFont="1" applyFill="1" applyAlignment="1">
      <alignment wrapText="1"/>
    </xf>
    <xf numFmtId="168" fontId="59" fillId="10" borderId="0" xfId="5" applyFont="1" applyFill="1"/>
    <xf numFmtId="49" fontId="8" fillId="0" borderId="29" xfId="0" applyNumberFormat="1" applyFont="1" applyFill="1" applyBorder="1" applyAlignment="1">
      <alignment horizontal="left" vertical="center"/>
    </xf>
    <xf numFmtId="49" fontId="8" fillId="0" borderId="29" xfId="0" applyNumberFormat="1" applyFont="1" applyFill="1" applyBorder="1" applyAlignment="1">
      <alignment horizontal="center"/>
    </xf>
    <xf numFmtId="49" fontId="9" fillId="0" borderId="29" xfId="0" applyNumberFormat="1" applyFont="1" applyFill="1" applyBorder="1" applyAlignment="1">
      <alignment horizontal="left"/>
    </xf>
    <xf numFmtId="166" fontId="9" fillId="0" borderId="29" xfId="0" applyNumberFormat="1" applyFont="1" applyFill="1" applyBorder="1" applyAlignment="1">
      <alignment horizontal="center"/>
    </xf>
    <xf numFmtId="0" fontId="7" fillId="0" borderId="29" xfId="0" applyFont="1" applyFill="1" applyBorder="1" applyAlignment="1">
      <alignment horizontal="left" vertical="center"/>
    </xf>
    <xf numFmtId="0" fontId="7" fillId="0" borderId="29" xfId="0" applyFont="1" applyFill="1" applyBorder="1" applyAlignment="1">
      <alignment horizontal="center" vertical="center"/>
    </xf>
    <xf numFmtId="0" fontId="34" fillId="0" borderId="29" xfId="0" applyFont="1" applyFill="1" applyBorder="1" applyAlignment="1">
      <alignment horizontal="center"/>
    </xf>
    <xf numFmtId="0" fontId="0" fillId="0" borderId="0" xfId="0" applyFont="1" applyBorder="1"/>
    <xf numFmtId="0" fontId="0" fillId="0" borderId="0" xfId="0" applyFont="1"/>
    <xf numFmtId="3" fontId="4" fillId="0" borderId="29" xfId="0" applyNumberFormat="1" applyFont="1" applyFill="1" applyBorder="1" applyAlignment="1">
      <alignment horizontal="center"/>
    </xf>
    <xf numFmtId="0" fontId="4" fillId="0" borderId="29" xfId="0" applyFont="1" applyFill="1" applyBorder="1" applyAlignment="1">
      <alignment horizontal="center"/>
    </xf>
    <xf numFmtId="0" fontId="7" fillId="0" borderId="29" xfId="0" applyFont="1" applyFill="1" applyBorder="1" applyAlignment="1">
      <alignment horizontal="center" vertical="center" wrapText="1"/>
    </xf>
    <xf numFmtId="0" fontId="7" fillId="0" borderId="29" xfId="0" applyNumberFormat="1" applyFont="1" applyFill="1" applyBorder="1" applyAlignment="1">
      <alignment horizontal="center" vertical="top" wrapText="1"/>
    </xf>
    <xf numFmtId="0" fontId="34" fillId="5" borderId="29" xfId="0" applyFont="1" applyFill="1" applyBorder="1" applyAlignment="1">
      <alignment horizontal="center"/>
    </xf>
    <xf numFmtId="49" fontId="8" fillId="0" borderId="0" xfId="0" applyNumberFormat="1" applyFont="1" applyFill="1" applyBorder="1" applyAlignment="1">
      <alignment horizontal="left"/>
    </xf>
    <xf numFmtId="49" fontId="8" fillId="0" borderId="0" xfId="0" applyNumberFormat="1" applyFont="1" applyFill="1" applyBorder="1" applyAlignment="1">
      <alignment horizontal="center"/>
    </xf>
    <xf numFmtId="0" fontId="5" fillId="0" borderId="31" xfId="0" applyFont="1" applyFill="1" applyBorder="1" applyAlignment="1"/>
    <xf numFmtId="0" fontId="5" fillId="0" borderId="36" xfId="0" applyFont="1" applyFill="1" applyBorder="1" applyAlignment="1"/>
    <xf numFmtId="0" fontId="5" fillId="0" borderId="36" xfId="0" applyFont="1" applyFill="1" applyBorder="1" applyAlignment="1">
      <alignment wrapText="1"/>
    </xf>
    <xf numFmtId="0" fontId="5" fillId="0" borderId="34" xfId="0" applyFont="1" applyFill="1" applyBorder="1" applyAlignment="1">
      <alignment wrapText="1"/>
    </xf>
    <xf numFmtId="0" fontId="5" fillId="0" borderId="37" xfId="0" applyFont="1" applyFill="1" applyBorder="1" applyAlignment="1">
      <alignment horizontal="center" vertical="center"/>
    </xf>
    <xf numFmtId="0" fontId="5" fillId="0" borderId="40" xfId="0" applyFont="1" applyFill="1" applyBorder="1" applyAlignment="1">
      <alignment horizontal="center" vertical="center" wrapText="1"/>
    </xf>
    <xf numFmtId="0" fontId="56" fillId="0" borderId="29" xfId="0" applyFont="1" applyBorder="1"/>
    <xf numFmtId="14" fontId="56" fillId="0" borderId="29" xfId="0" applyNumberFormat="1" applyFont="1" applyBorder="1"/>
    <xf numFmtId="0" fontId="56" fillId="0" borderId="29" xfId="0" applyFont="1" applyBorder="1" applyAlignment="1">
      <alignment horizontal="center" vertical="center"/>
    </xf>
    <xf numFmtId="0" fontId="56" fillId="0" borderId="29" xfId="0" applyFont="1" applyBorder="1" applyAlignment="1">
      <alignment horizontal="center"/>
    </xf>
    <xf numFmtId="2" fontId="56" fillId="0" borderId="29" xfId="0" applyNumberFormat="1" applyFont="1" applyBorder="1" applyAlignment="1">
      <alignment horizontal="center"/>
    </xf>
    <xf numFmtId="2" fontId="58" fillId="0" borderId="29" xfId="0" applyNumberFormat="1" applyFont="1" applyBorder="1" applyAlignment="1">
      <alignment horizontal="center"/>
    </xf>
    <xf numFmtId="3" fontId="56" fillId="0" borderId="29" xfId="0" applyNumberFormat="1" applyFont="1" applyBorder="1" applyAlignment="1">
      <alignment horizontal="center"/>
    </xf>
    <xf numFmtId="3" fontId="56" fillId="0" borderId="0" xfId="0" applyNumberFormat="1" applyFont="1" applyFill="1"/>
    <xf numFmtId="0" fontId="4" fillId="0" borderId="29" xfId="0" applyNumberFormat="1" applyFont="1" applyFill="1" applyBorder="1" applyAlignment="1">
      <alignment horizontal="center" vertical="top"/>
    </xf>
    <xf numFmtId="0" fontId="56" fillId="0" borderId="29" xfId="0" applyFont="1" applyFill="1" applyBorder="1" applyProtection="1">
      <protection locked="0"/>
    </xf>
    <xf numFmtId="14" fontId="56" fillId="0" borderId="29" xfId="0" applyNumberFormat="1" applyFont="1" applyFill="1" applyBorder="1" applyAlignment="1">
      <alignment horizontal="right"/>
    </xf>
    <xf numFmtId="0" fontId="56" fillId="0" borderId="29" xfId="0" applyFont="1" applyFill="1" applyBorder="1" applyAlignment="1">
      <alignment horizontal="center"/>
    </xf>
    <xf numFmtId="0" fontId="56" fillId="0" borderId="29" xfId="0" applyFont="1" applyBorder="1" applyProtection="1">
      <protection locked="0"/>
    </xf>
    <xf numFmtId="14" fontId="56" fillId="0" borderId="29" xfId="0" applyNumberFormat="1" applyFont="1" applyBorder="1" applyAlignment="1">
      <alignment horizontal="right"/>
    </xf>
    <xf numFmtId="2" fontId="56" fillId="0" borderId="29" xfId="0" applyNumberFormat="1" applyFont="1" applyFill="1" applyBorder="1" applyAlignment="1">
      <alignment horizontal="center"/>
    </xf>
    <xf numFmtId="2" fontId="58" fillId="0" borderId="29" xfId="0" applyNumberFormat="1" applyFont="1" applyFill="1" applyBorder="1" applyAlignment="1">
      <alignment horizontal="center"/>
    </xf>
    <xf numFmtId="0" fontId="56" fillId="0" borderId="29" xfId="0" applyFont="1" applyFill="1" applyBorder="1"/>
    <xf numFmtId="0" fontId="47" fillId="0" borderId="0" xfId="0" applyFont="1" applyBorder="1"/>
    <xf numFmtId="14" fontId="47" fillId="0" borderId="0" xfId="0" applyNumberFormat="1" applyFont="1" applyBorder="1"/>
    <xf numFmtId="0" fontId="0" fillId="0" borderId="0" xfId="0" applyFill="1" applyBorder="1" applyProtection="1">
      <protection locked="0"/>
    </xf>
    <xf numFmtId="14" fontId="47" fillId="0" borderId="0" xfId="0" applyNumberFormat="1" applyFont="1" applyFill="1" applyBorder="1" applyAlignment="1">
      <alignment horizontal="right"/>
    </xf>
    <xf numFmtId="0" fontId="0" fillId="0" borderId="0" xfId="0" applyBorder="1" applyProtection="1">
      <protection locked="0"/>
    </xf>
    <xf numFmtId="14" fontId="47" fillId="0" borderId="0" xfId="0" applyNumberFormat="1" applyFont="1" applyBorder="1" applyAlignment="1">
      <alignment horizontal="right"/>
    </xf>
    <xf numFmtId="0" fontId="47" fillId="0" borderId="0" xfId="0" applyFont="1" applyFill="1" applyBorder="1"/>
    <xf numFmtId="49" fontId="8" fillId="0" borderId="0" xfId="0" applyNumberFormat="1" applyFont="1" applyFill="1" applyBorder="1" applyAlignment="1">
      <alignment vertical="top" wrapText="1"/>
    </xf>
    <xf numFmtId="0" fontId="9" fillId="0" borderId="0" xfId="0" applyFont="1" applyFill="1" applyAlignment="1">
      <alignment vertical="top" wrapText="1"/>
    </xf>
    <xf numFmtId="0" fontId="8" fillId="0" borderId="10" xfId="0" applyFont="1" applyFill="1" applyBorder="1" applyAlignment="1">
      <alignment horizontal="center" vertical="center" wrapText="1"/>
    </xf>
    <xf numFmtId="49" fontId="9" fillId="0" borderId="29"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15" fontId="34" fillId="0" borderId="29" xfId="0" applyNumberFormat="1" applyFont="1" applyBorder="1" applyAlignment="1">
      <alignment horizontal="center" vertical="center"/>
    </xf>
    <xf numFmtId="15" fontId="4" fillId="0" borderId="29" xfId="0" applyNumberFormat="1" applyFont="1" applyFill="1" applyBorder="1" applyAlignment="1">
      <alignment horizontal="center" vertical="center" wrapText="1"/>
    </xf>
    <xf numFmtId="15" fontId="34" fillId="0" borderId="29" xfId="0" applyNumberFormat="1" applyFont="1" applyFill="1" applyBorder="1" applyAlignment="1">
      <alignment horizontal="center" vertical="center"/>
    </xf>
    <xf numFmtId="3" fontId="34" fillId="0" borderId="29" xfId="0" applyNumberFormat="1" applyFont="1" applyBorder="1" applyAlignment="1">
      <alignment horizontal="center" vertical="center"/>
    </xf>
    <xf numFmtId="49" fontId="9" fillId="0" borderId="0" xfId="0" applyNumberFormat="1" applyFont="1" applyFill="1" applyBorder="1" applyAlignment="1">
      <alignment horizontal="center" vertical="center" wrapText="1"/>
    </xf>
    <xf numFmtId="199" fontId="9" fillId="0" borderId="0" xfId="0" applyNumberFormat="1" applyFont="1" applyFill="1" applyBorder="1" applyAlignment="1">
      <alignment horizontal="center" vertical="center" wrapText="1"/>
    </xf>
    <xf numFmtId="191" fontId="9" fillId="0" borderId="0" xfId="2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99" fontId="0" fillId="0" borderId="0" xfId="0" applyNumberFormat="1" applyFill="1" applyAlignment="1">
      <alignment horizontal="center"/>
    </xf>
    <xf numFmtId="199" fontId="0" fillId="0" borderId="0" xfId="0" applyNumberFormat="1" applyAlignment="1">
      <alignment horizontal="center"/>
    </xf>
    <xf numFmtId="0" fontId="0" fillId="0" borderId="0" xfId="0" applyAlignment="1">
      <alignment horizontal="center"/>
    </xf>
    <xf numFmtId="0" fontId="0" fillId="0" borderId="0" xfId="0" applyFill="1"/>
    <xf numFmtId="2" fontId="34" fillId="0" borderId="0" xfId="0" applyNumberFormat="1" applyFont="1"/>
    <xf numFmtId="199" fontId="0" fillId="0" borderId="0" xfId="0" applyNumberFormat="1" applyFill="1"/>
    <xf numFmtId="199" fontId="0" fillId="0" borderId="0" xfId="0" applyNumberFormat="1"/>
    <xf numFmtId="0" fontId="0" fillId="0" borderId="0" xfId="0" applyFill="1" applyBorder="1"/>
    <xf numFmtId="199" fontId="0" fillId="0" borderId="0" xfId="0" applyNumberFormat="1" applyFill="1" applyBorder="1"/>
    <xf numFmtId="0" fontId="4" fillId="0" borderId="0" xfId="0" applyFont="1" applyFill="1" applyBorder="1" applyAlignment="1">
      <alignment horizontal="center" vertical="top" wrapText="1"/>
    </xf>
    <xf numFmtId="0" fontId="34" fillId="0" borderId="0" xfId="0" applyFont="1" applyFill="1" applyBorder="1" applyAlignment="1">
      <alignment horizontal="left" vertical="top" wrapText="1"/>
    </xf>
    <xf numFmtId="199" fontId="34" fillId="0" borderId="0" xfId="0" applyNumberFormat="1" applyFont="1" applyFill="1" applyBorder="1" applyAlignment="1">
      <alignment horizontal="center" vertical="center" wrapText="1"/>
    </xf>
    <xf numFmtId="199" fontId="34" fillId="0" borderId="0" xfId="0" applyNumberFormat="1" applyFont="1" applyFill="1" applyBorder="1" applyAlignment="1">
      <alignment horizontal="center" vertical="top"/>
    </xf>
    <xf numFmtId="0" fontId="34" fillId="0" borderId="0" xfId="0" applyFont="1" applyFill="1" applyBorder="1" applyAlignment="1">
      <alignment horizontal="right" vertical="top"/>
    </xf>
    <xf numFmtId="199" fontId="34"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49" fontId="8"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left"/>
    </xf>
    <xf numFmtId="0" fontId="8" fillId="2" borderId="9" xfId="0" applyFont="1" applyFill="1" applyBorder="1" applyAlignment="1">
      <alignment horizontal="right"/>
    </xf>
    <xf numFmtId="166" fontId="8" fillId="2" borderId="9" xfId="0" applyNumberFormat="1" applyFont="1" applyFill="1" applyBorder="1" applyAlignment="1">
      <alignment horizontal="right"/>
    </xf>
    <xf numFmtId="200" fontId="8" fillId="2" borderId="9" xfId="0" applyNumberFormat="1" applyFont="1" applyFill="1" applyBorder="1" applyAlignment="1">
      <alignment horizontal="right"/>
    </xf>
    <xf numFmtId="3" fontId="8" fillId="0" borderId="0" xfId="0" applyNumberFormat="1" applyFont="1" applyFill="1" applyBorder="1" applyAlignment="1">
      <alignment horizontal="right"/>
    </xf>
    <xf numFmtId="3" fontId="0" fillId="0" borderId="0" xfId="0" applyNumberFormat="1"/>
    <xf numFmtId="3" fontId="8" fillId="2" borderId="9" xfId="0" applyNumberFormat="1" applyFont="1" applyFill="1" applyBorder="1" applyAlignment="1">
      <alignment horizontal="right"/>
    </xf>
    <xf numFmtId="49" fontId="9" fillId="2" borderId="10" xfId="0" applyNumberFormat="1" applyFont="1" applyFill="1" applyBorder="1" applyAlignment="1">
      <alignment horizontal="left"/>
    </xf>
    <xf numFmtId="0" fontId="9" fillId="2" borderId="10" xfId="0" applyFont="1" applyFill="1" applyBorder="1" applyAlignment="1">
      <alignment horizontal="right"/>
    </xf>
    <xf numFmtId="166" fontId="9" fillId="2" borderId="10" xfId="0" applyNumberFormat="1" applyFont="1" applyFill="1" applyBorder="1" applyAlignment="1">
      <alignment horizontal="right"/>
    </xf>
    <xf numFmtId="200" fontId="9" fillId="2" borderId="10" xfId="0" applyNumberFormat="1" applyFont="1" applyFill="1" applyBorder="1" applyAlignment="1">
      <alignment horizontal="right"/>
    </xf>
    <xf numFmtId="49" fontId="9" fillId="2" borderId="29" xfId="0" applyNumberFormat="1" applyFont="1" applyFill="1" applyBorder="1" applyAlignment="1">
      <alignment horizontal="left"/>
    </xf>
    <xf numFmtId="0" fontId="9" fillId="2" borderId="9" xfId="0" applyFont="1" applyFill="1" applyBorder="1" applyAlignment="1">
      <alignment horizontal="right"/>
    </xf>
    <xf numFmtId="166" fontId="9" fillId="2" borderId="9" xfId="0" applyNumberFormat="1" applyFont="1" applyFill="1" applyBorder="1" applyAlignment="1">
      <alignment horizontal="right"/>
    </xf>
    <xf numFmtId="200" fontId="9" fillId="2" borderId="9" xfId="0" applyNumberFormat="1" applyFont="1" applyFill="1" applyBorder="1" applyAlignment="1">
      <alignment horizontal="right"/>
    </xf>
    <xf numFmtId="49" fontId="9" fillId="2" borderId="29" xfId="0" applyNumberFormat="1" applyFont="1" applyFill="1" applyBorder="1" applyAlignment="1">
      <alignment horizontal="left" vertical="center"/>
    </xf>
    <xf numFmtId="0" fontId="9" fillId="2" borderId="29" xfId="0" applyFont="1" applyFill="1" applyBorder="1" applyAlignment="1">
      <alignment horizontal="right"/>
    </xf>
    <xf numFmtId="166" fontId="9" fillId="2" borderId="29" xfId="0" applyNumberFormat="1" applyFont="1" applyFill="1" applyBorder="1" applyAlignment="1">
      <alignment horizontal="right"/>
    </xf>
    <xf numFmtId="200" fontId="9" fillId="2" borderId="29" xfId="0" applyNumberFormat="1" applyFont="1" applyFill="1" applyBorder="1" applyAlignment="1">
      <alignment horizontal="right"/>
    </xf>
    <xf numFmtId="49" fontId="9" fillId="2" borderId="37" xfId="0" applyNumberFormat="1" applyFont="1" applyFill="1" applyBorder="1" applyAlignment="1">
      <alignment horizontal="left" vertical="center"/>
    </xf>
    <xf numFmtId="49" fontId="9" fillId="0" borderId="29" xfId="0" applyNumberFormat="1" applyFont="1" applyFill="1" applyBorder="1" applyAlignment="1">
      <alignment horizontal="left" vertical="center"/>
    </xf>
    <xf numFmtId="0" fontId="9" fillId="0" borderId="29" xfId="0" applyFont="1" applyFill="1" applyBorder="1" applyAlignment="1">
      <alignment horizontal="right"/>
    </xf>
    <xf numFmtId="1" fontId="9" fillId="0" borderId="29" xfId="0" applyNumberFormat="1" applyFont="1" applyFill="1" applyBorder="1" applyAlignment="1">
      <alignment horizontal="right"/>
    </xf>
    <xf numFmtId="49" fontId="9" fillId="0" borderId="0" xfId="0" applyNumberFormat="1" applyFont="1" applyFill="1" applyBorder="1" applyAlignment="1"/>
    <xf numFmtId="3" fontId="0" fillId="0" borderId="0" xfId="0" applyNumberFormat="1" applyFill="1"/>
    <xf numFmtId="49" fontId="9" fillId="0" borderId="29" xfId="25" applyNumberFormat="1" applyFont="1" applyFill="1" applyBorder="1" applyAlignment="1">
      <alignment horizontal="left" vertical="center"/>
    </xf>
    <xf numFmtId="1" fontId="9" fillId="0" borderId="29" xfId="25" applyNumberFormat="1" applyFont="1" applyFill="1" applyBorder="1" applyAlignment="1">
      <alignment horizontal="right"/>
    </xf>
    <xf numFmtId="17" fontId="9" fillId="0" borderId="29" xfId="25" applyNumberFormat="1" applyFont="1" applyFill="1" applyBorder="1" applyAlignment="1">
      <alignment horizontal="left" vertical="center"/>
    </xf>
    <xf numFmtId="49" fontId="8" fillId="0" borderId="0" xfId="0" applyNumberFormat="1" applyFont="1" applyFill="1" applyAlignment="1"/>
    <xf numFmtId="49" fontId="9" fillId="0" borderId="0" xfId="0" applyNumberFormat="1" applyFont="1" applyFill="1" applyBorder="1" applyAlignment="1">
      <alignment horizontal="left"/>
    </xf>
    <xf numFmtId="166" fontId="9" fillId="0" borderId="0" xfId="0" applyNumberFormat="1" applyFont="1" applyFill="1" applyBorder="1" applyAlignment="1">
      <alignment horizontal="right"/>
    </xf>
    <xf numFmtId="0" fontId="9" fillId="0" borderId="0" xfId="0" applyFont="1" applyFill="1" applyBorder="1" applyAlignment="1">
      <alignment horizontal="right"/>
    </xf>
    <xf numFmtId="1" fontId="34" fillId="0" borderId="0" xfId="0" applyNumberFormat="1" applyFont="1"/>
    <xf numFmtId="3" fontId="34" fillId="0" borderId="0" xfId="0" applyNumberFormat="1" applyFont="1"/>
    <xf numFmtId="0" fontId="4" fillId="0" borderId="0" xfId="0" applyNumberFormat="1" applyFont="1" applyFill="1" applyBorder="1" applyAlignment="1">
      <alignment vertical="top"/>
    </xf>
    <xf numFmtId="0" fontId="10" fillId="0" borderId="29" xfId="0" applyFont="1" applyFill="1" applyBorder="1" applyAlignment="1">
      <alignment horizontal="center" vertical="top"/>
    </xf>
    <xf numFmtId="191" fontId="10" fillId="0" borderId="31" xfId="21" applyNumberFormat="1" applyFont="1" applyBorder="1" applyAlignment="1">
      <alignment horizontal="left" vertical="top" wrapText="1"/>
    </xf>
    <xf numFmtId="1" fontId="4" fillId="0" borderId="29" xfId="0" applyNumberFormat="1" applyFont="1" applyFill="1" applyBorder="1" applyAlignment="1">
      <alignment horizontal="right" vertical="center"/>
    </xf>
    <xf numFmtId="1" fontId="0" fillId="0" borderId="0" xfId="0" applyNumberFormat="1"/>
    <xf numFmtId="1" fontId="79" fillId="0" borderId="0" xfId="0" applyNumberFormat="1" applyFont="1" applyFill="1" applyBorder="1" applyAlignment="1">
      <alignment horizontal="center" vertical="center"/>
    </xf>
    <xf numFmtId="1" fontId="0" fillId="0" borderId="0" xfId="0" applyNumberFormat="1" applyFill="1" applyBorder="1"/>
    <xf numFmtId="191" fontId="4" fillId="0" borderId="31" xfId="21" applyNumberFormat="1" applyFont="1" applyBorder="1" applyAlignment="1">
      <alignment horizontal="center" vertical="top" wrapText="1"/>
    </xf>
    <xf numFmtId="0" fontId="34" fillId="0" borderId="29" xfId="0" applyFont="1" applyFill="1" applyBorder="1" applyAlignment="1">
      <alignment horizontal="right" vertical="center"/>
    </xf>
    <xf numFmtId="1" fontId="0" fillId="0" borderId="0" xfId="0" applyNumberFormat="1" applyFill="1" applyBorder="1" applyAlignment="1">
      <alignment horizontal="center" vertical="center"/>
    </xf>
    <xf numFmtId="0" fontId="0" fillId="0" borderId="0" xfId="0" applyFill="1" applyBorder="1" applyAlignment="1">
      <alignment horizontal="center" vertical="center"/>
    </xf>
    <xf numFmtId="1" fontId="0" fillId="0" borderId="0" xfId="0" applyNumberFormat="1" applyFill="1"/>
    <xf numFmtId="191" fontId="34" fillId="0" borderId="31" xfId="21" applyNumberFormat="1" applyFont="1" applyFill="1" applyBorder="1" applyAlignment="1">
      <alignment horizontal="center" vertical="top" wrapText="1"/>
    </xf>
    <xf numFmtId="191" fontId="10" fillId="0" borderId="31" xfId="21" applyNumberFormat="1" applyFont="1" applyFill="1" applyBorder="1" applyAlignment="1">
      <alignment horizontal="left" vertical="top" wrapText="1"/>
    </xf>
    <xf numFmtId="191" fontId="4" fillId="0" borderId="31" xfId="21" applyNumberFormat="1" applyFont="1" applyFill="1" applyBorder="1" applyAlignment="1">
      <alignment horizontal="center" vertical="top" wrapText="1"/>
    </xf>
    <xf numFmtId="1" fontId="10" fillId="0" borderId="29" xfId="0" applyNumberFormat="1" applyFont="1" applyBorder="1" applyAlignment="1">
      <alignment horizontal="right"/>
    </xf>
    <xf numFmtId="1" fontId="0" fillId="0" borderId="0" xfId="0" applyNumberFormat="1" applyBorder="1" applyAlignment="1">
      <alignment horizontal="center"/>
    </xf>
    <xf numFmtId="1" fontId="34" fillId="0" borderId="29" xfId="0" applyNumberFormat="1" applyFont="1" applyBorder="1" applyAlignment="1">
      <alignment horizontal="right" vertical="top"/>
    </xf>
    <xf numFmtId="1" fontId="34" fillId="0" borderId="0" xfId="0" applyNumberFormat="1" applyFont="1" applyBorder="1"/>
    <xf numFmtId="1" fontId="0" fillId="0" borderId="0" xfId="0" applyNumberFormat="1" applyBorder="1" applyAlignment="1">
      <alignment horizontal="center" vertical="top"/>
    </xf>
    <xf numFmtId="3" fontId="34" fillId="0" borderId="29" xfId="26" applyNumberFormat="1" applyFont="1" applyFill="1" applyBorder="1" applyAlignment="1">
      <alignment horizontal="right" vertical="center"/>
    </xf>
    <xf numFmtId="2" fontId="79" fillId="0" borderId="0" xfId="0" applyNumberFormat="1" applyFont="1" applyFill="1" applyBorder="1" applyAlignment="1">
      <alignment horizontal="center" vertical="center"/>
    </xf>
    <xf numFmtId="3" fontId="10" fillId="0" borderId="29" xfId="26" applyNumberFormat="1" applyFont="1" applyFill="1" applyBorder="1" applyAlignment="1">
      <alignment horizontal="right" vertical="center"/>
    </xf>
    <xf numFmtId="1" fontId="0" fillId="0" borderId="0" xfId="0" applyNumberFormat="1" applyBorder="1"/>
    <xf numFmtId="191" fontId="10" fillId="0" borderId="29" xfId="21" applyNumberFormat="1" applyFont="1" applyFill="1" applyBorder="1" applyAlignment="1">
      <alignment horizontal="left" vertical="top" wrapText="1"/>
    </xf>
    <xf numFmtId="3" fontId="4" fillId="0" borderId="29" xfId="26" applyNumberFormat="1" applyFont="1" applyFill="1" applyBorder="1" applyAlignment="1">
      <alignment vertical="center"/>
    </xf>
    <xf numFmtId="2" fontId="0" fillId="0" borderId="0" xfId="0" applyNumberFormat="1" applyFill="1" applyBorder="1"/>
    <xf numFmtId="191" fontId="4" fillId="0" borderId="29" xfId="21" applyNumberFormat="1" applyFont="1" applyFill="1" applyBorder="1" applyAlignment="1">
      <alignment horizontal="center" vertical="top"/>
    </xf>
    <xf numFmtId="165" fontId="0" fillId="0" borderId="0" xfId="0" applyNumberFormat="1" applyFill="1" applyBorder="1"/>
    <xf numFmtId="49" fontId="8" fillId="0" borderId="29" xfId="0" applyNumberFormat="1" applyFont="1" applyFill="1" applyBorder="1" applyAlignment="1">
      <alignment horizontal="center" vertical="top"/>
    </xf>
    <xf numFmtId="49" fontId="8" fillId="0" borderId="31" xfId="0" applyNumberFormat="1" applyFont="1" applyFill="1" applyBorder="1" applyAlignment="1">
      <alignment horizontal="center" vertical="top"/>
    </xf>
    <xf numFmtId="49" fontId="8" fillId="0" borderId="29" xfId="0" applyNumberFormat="1" applyFont="1" applyFill="1" applyBorder="1" applyAlignment="1">
      <alignment horizontal="left" vertical="top"/>
    </xf>
    <xf numFmtId="166" fontId="8" fillId="0" borderId="29" xfId="0" applyNumberFormat="1" applyFont="1" applyFill="1" applyBorder="1" applyAlignment="1">
      <alignment horizontal="right" vertical="top"/>
    </xf>
    <xf numFmtId="0" fontId="8" fillId="0" borderId="29" xfId="0" applyFont="1" applyFill="1" applyBorder="1" applyAlignment="1">
      <alignment horizontal="right" vertical="top"/>
    </xf>
    <xf numFmtId="200" fontId="8" fillId="0" borderId="29" xfId="0" applyNumberFormat="1" applyFont="1" applyFill="1" applyBorder="1" applyAlignment="1">
      <alignment horizontal="right" vertical="top"/>
    </xf>
    <xf numFmtId="200" fontId="8" fillId="0" borderId="31" xfId="0" applyNumberFormat="1" applyFont="1" applyFill="1" applyBorder="1" applyAlignment="1">
      <alignment horizontal="right" vertical="top"/>
    </xf>
    <xf numFmtId="166" fontId="0" fillId="0" borderId="0" xfId="0" applyNumberFormat="1"/>
    <xf numFmtId="200" fontId="0" fillId="0" borderId="0" xfId="0" applyNumberFormat="1"/>
    <xf numFmtId="190" fontId="9" fillId="0" borderId="37" xfId="0" applyNumberFormat="1" applyFont="1" applyFill="1" applyBorder="1" applyAlignment="1">
      <alignment horizontal="left" vertical="top"/>
    </xf>
    <xf numFmtId="166" fontId="9" fillId="0" borderId="29" xfId="0" applyNumberFormat="1" applyFont="1" applyFill="1" applyBorder="1" applyAlignment="1">
      <alignment horizontal="right" vertical="top"/>
    </xf>
    <xf numFmtId="0" fontId="9" fillId="0" borderId="29" xfId="0" applyFont="1" applyFill="1" applyBorder="1" applyAlignment="1">
      <alignment vertical="top"/>
    </xf>
    <xf numFmtId="166" fontId="9" fillId="0" borderId="31" xfId="0" applyNumberFormat="1" applyFont="1" applyFill="1" applyBorder="1" applyAlignment="1">
      <alignment horizontal="right" vertical="top"/>
    </xf>
    <xf numFmtId="0" fontId="9" fillId="5" borderId="29" xfId="0" applyFont="1" applyFill="1" applyBorder="1" applyAlignment="1">
      <alignment vertical="top"/>
    </xf>
    <xf numFmtId="201" fontId="9" fillId="5" borderId="29" xfId="0" applyNumberFormat="1" applyFont="1" applyFill="1" applyBorder="1" applyAlignment="1">
      <alignment horizontal="right" vertical="top"/>
    </xf>
    <xf numFmtId="190" fontId="9" fillId="0" borderId="29" xfId="0" applyNumberFormat="1" applyFont="1" applyFill="1" applyBorder="1" applyAlignment="1">
      <alignment horizontal="left" vertical="top"/>
    </xf>
    <xf numFmtId="166" fontId="4" fillId="0" borderId="29" xfId="0" applyNumberFormat="1" applyFont="1" applyFill="1" applyBorder="1" applyAlignment="1">
      <alignment vertical="top"/>
    </xf>
    <xf numFmtId="0" fontId="9" fillId="0" borderId="31" xfId="0" applyFont="1" applyFill="1" applyBorder="1" applyAlignment="1">
      <alignment vertical="top"/>
    </xf>
    <xf numFmtId="166" fontId="9" fillId="0" borderId="37" xfId="0" applyNumberFormat="1" applyFont="1" applyFill="1" applyBorder="1" applyAlignment="1">
      <alignment horizontal="right" vertical="top"/>
    </xf>
    <xf numFmtId="0" fontId="9" fillId="0" borderId="37" xfId="0" applyFont="1" applyFill="1" applyBorder="1" applyAlignment="1">
      <alignment vertical="top"/>
    </xf>
    <xf numFmtId="166" fontId="4" fillId="0" borderId="37" xfId="0" applyNumberFormat="1" applyFont="1" applyFill="1" applyBorder="1" applyAlignment="1">
      <alignment vertical="top"/>
    </xf>
    <xf numFmtId="0" fontId="9" fillId="0" borderId="40" xfId="0" applyFont="1" applyFill="1" applyBorder="1" applyAlignment="1">
      <alignment vertical="top"/>
    </xf>
    <xf numFmtId="0" fontId="9" fillId="5" borderId="37" xfId="0" applyFont="1" applyFill="1" applyBorder="1" applyAlignment="1">
      <alignment vertical="top"/>
    </xf>
    <xf numFmtId="201" fontId="9" fillId="5" borderId="37" xfId="0" applyNumberFormat="1" applyFont="1" applyFill="1" applyBorder="1" applyAlignment="1">
      <alignment horizontal="right" vertical="top"/>
    </xf>
    <xf numFmtId="166" fontId="4" fillId="0" borderId="40" xfId="0" applyNumberFormat="1" applyFont="1" applyFill="1" applyBorder="1" applyAlignment="1">
      <alignment horizontal="right" vertical="center" wrapText="1"/>
    </xf>
    <xf numFmtId="166" fontId="4" fillId="0" borderId="37" xfId="10" applyNumberFormat="1" applyFont="1" applyFill="1" applyBorder="1" applyAlignment="1">
      <alignment horizontal="right" vertical="center" wrapText="1"/>
    </xf>
    <xf numFmtId="166" fontId="4" fillId="0" borderId="40" xfId="0" applyNumberFormat="1" applyFont="1" applyFill="1" applyBorder="1" applyAlignment="1">
      <alignment wrapText="1"/>
    </xf>
    <xf numFmtId="166" fontId="4" fillId="0" borderId="37" xfId="10" applyNumberFormat="1" applyFont="1" applyFill="1" applyBorder="1" applyAlignment="1">
      <alignment horizontal="right" wrapText="1"/>
    </xf>
    <xf numFmtId="166" fontId="4" fillId="0" borderId="37" xfId="0" applyNumberFormat="1" applyFont="1" applyFill="1" applyBorder="1" applyAlignment="1">
      <alignment wrapText="1"/>
    </xf>
    <xf numFmtId="166" fontId="34" fillId="5" borderId="37" xfId="0" applyNumberFormat="1" applyFont="1" applyFill="1" applyBorder="1" applyAlignment="1">
      <alignment horizontal="right"/>
    </xf>
    <xf numFmtId="0" fontId="34" fillId="0" borderId="0" xfId="0" applyFont="1"/>
    <xf numFmtId="0" fontId="11" fillId="0" borderId="29" xfId="0" applyFont="1" applyFill="1" applyBorder="1" applyAlignment="1">
      <alignment horizontal="right" vertical="center" wrapText="1"/>
    </xf>
    <xf numFmtId="191" fontId="11" fillId="0" borderId="29" xfId="10" applyNumberFormat="1" applyFont="1" applyFill="1" applyBorder="1" applyAlignment="1">
      <alignment horizontal="right" vertical="center" wrapText="1"/>
    </xf>
    <xf numFmtId="201" fontId="9" fillId="0" borderId="29" xfId="0" applyNumberFormat="1" applyFont="1" applyFill="1" applyBorder="1" applyAlignment="1">
      <alignment horizontal="right" vertical="top"/>
    </xf>
    <xf numFmtId="49" fontId="9" fillId="0" borderId="29" xfId="26" applyNumberFormat="1" applyFont="1" applyFill="1" applyBorder="1" applyAlignment="1">
      <alignment horizontal="left" vertical="center"/>
    </xf>
    <xf numFmtId="166" fontId="9" fillId="0" borderId="29" xfId="26" applyNumberFormat="1" applyFont="1" applyFill="1" applyBorder="1" applyAlignment="1">
      <alignment horizontal="right" vertical="center"/>
    </xf>
    <xf numFmtId="0" fontId="4" fillId="0" borderId="29" xfId="26" applyFont="1" applyFill="1" applyBorder="1" applyAlignment="1">
      <alignment horizontal="right" vertical="center" wrapText="1"/>
    </xf>
    <xf numFmtId="191" fontId="4" fillId="0" borderId="29" xfId="10" applyNumberFormat="1" applyFont="1" applyFill="1" applyBorder="1" applyAlignment="1">
      <alignment horizontal="right" vertical="center" wrapText="1"/>
    </xf>
    <xf numFmtId="0" fontId="9" fillId="0" borderId="29" xfId="26" applyFont="1" applyFill="1" applyBorder="1" applyAlignment="1">
      <alignment vertical="center"/>
    </xf>
    <xf numFmtId="1" fontId="9" fillId="0" borderId="29" xfId="26" applyNumberFormat="1" applyFont="1" applyFill="1" applyBorder="1" applyAlignment="1">
      <alignment vertical="center"/>
    </xf>
    <xf numFmtId="0" fontId="9" fillId="0" borderId="0" xfId="0" applyFont="1" applyFill="1" applyAlignment="1">
      <alignment horizontal="left" vertical="top"/>
    </xf>
    <xf numFmtId="0" fontId="9" fillId="0" borderId="0" xfId="0" applyFont="1" applyFill="1" applyAlignment="1">
      <alignment vertical="top"/>
    </xf>
    <xf numFmtId="0" fontId="2" fillId="0" borderId="0" xfId="0" applyFont="1" applyFill="1" applyBorder="1" applyAlignment="1">
      <alignment wrapText="1"/>
    </xf>
    <xf numFmtId="0" fontId="47" fillId="0" borderId="0" xfId="0" applyFont="1" applyFill="1" applyBorder="1" applyAlignment="1">
      <alignment horizont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166" fontId="9" fillId="0" borderId="0" xfId="0" applyNumberFormat="1" applyFont="1" applyFill="1" applyAlignment="1">
      <alignment horizontal="left" vertical="top"/>
    </xf>
    <xf numFmtId="49" fontId="8" fillId="0" borderId="0" xfId="0" applyNumberFormat="1" applyFont="1" applyFill="1" applyAlignment="1">
      <alignment horizontal="left" vertical="top"/>
    </xf>
    <xf numFmtId="2" fontId="2" fillId="0" borderId="0" xfId="0" applyNumberFormat="1" applyFont="1" applyFill="1" applyBorder="1" applyAlignment="1">
      <alignment horizontal="center" wrapText="1"/>
    </xf>
    <xf numFmtId="49" fontId="8" fillId="0" borderId="29" xfId="0" applyNumberFormat="1" applyFont="1" applyFill="1" applyBorder="1" applyAlignment="1">
      <alignment horizontal="center" vertical="top" wrapText="1"/>
    </xf>
    <xf numFmtId="0" fontId="8" fillId="0" borderId="29" xfId="0" applyFont="1" applyFill="1" applyBorder="1" applyAlignment="1">
      <alignment vertical="top"/>
    </xf>
    <xf numFmtId="1" fontId="8" fillId="0" borderId="29" xfId="0" applyNumberFormat="1" applyFont="1" applyFill="1" applyBorder="1" applyAlignment="1">
      <alignment vertical="top"/>
    </xf>
    <xf numFmtId="166" fontId="8" fillId="0" borderId="29" xfId="0" applyNumberFormat="1" applyFont="1" applyFill="1" applyBorder="1" applyAlignment="1">
      <alignment vertical="top"/>
    </xf>
    <xf numFmtId="200" fontId="9" fillId="0" borderId="29" xfId="0" applyNumberFormat="1" applyFont="1" applyFill="1" applyBorder="1" applyAlignment="1">
      <alignment horizontal="right" vertical="top"/>
    </xf>
    <xf numFmtId="166" fontId="9" fillId="0" borderId="29" xfId="0" applyNumberFormat="1" applyFont="1" applyFill="1" applyBorder="1" applyAlignment="1">
      <alignment vertical="top"/>
    </xf>
    <xf numFmtId="0" fontId="9" fillId="0" borderId="29" xfId="0" applyNumberFormat="1" applyFont="1" applyFill="1" applyBorder="1" applyAlignment="1">
      <alignment horizontal="right" vertical="top" wrapText="1"/>
    </xf>
    <xf numFmtId="0" fontId="9" fillId="0" borderId="29" xfId="0" applyNumberFormat="1" applyFont="1" applyFill="1" applyBorder="1" applyAlignment="1">
      <alignment vertical="top" wrapText="1"/>
    </xf>
    <xf numFmtId="1" fontId="9" fillId="0" borderId="29" xfId="0" applyNumberFormat="1" applyFont="1" applyFill="1" applyBorder="1" applyAlignment="1">
      <alignment horizontal="right" vertical="top" wrapText="1"/>
    </xf>
    <xf numFmtId="0" fontId="34" fillId="0" borderId="29" xfId="0" applyFont="1" applyFill="1" applyBorder="1"/>
    <xf numFmtId="190" fontId="21" fillId="0" borderId="29" xfId="26" applyNumberFormat="1" applyFont="1" applyFill="1" applyBorder="1" applyAlignment="1">
      <alignment horizontal="left" vertical="top"/>
    </xf>
    <xf numFmtId="0" fontId="21" fillId="0" borderId="29" xfId="26" applyNumberFormat="1" applyFont="1" applyFill="1" applyBorder="1" applyAlignment="1">
      <alignment horizontal="right" vertical="top" wrapText="1"/>
    </xf>
    <xf numFmtId="1" fontId="21" fillId="0" borderId="29" xfId="26" applyNumberFormat="1" applyFont="1" applyFill="1" applyBorder="1" applyAlignment="1">
      <alignment horizontal="right" vertical="top" wrapText="1"/>
    </xf>
    <xf numFmtId="0" fontId="56" fillId="0" borderId="29" xfId="26" applyFont="1" applyFill="1" applyBorder="1"/>
    <xf numFmtId="190" fontId="21" fillId="0" borderId="31" xfId="26" applyNumberFormat="1" applyFont="1" applyFill="1" applyBorder="1" applyAlignment="1">
      <alignment horizontal="left" vertical="center" wrapText="1"/>
    </xf>
    <xf numFmtId="190" fontId="9" fillId="0" borderId="29" xfId="25" applyNumberFormat="1" applyFont="1" applyFill="1" applyBorder="1" applyAlignment="1">
      <alignment horizontal="left" vertical="top" wrapText="1"/>
    </xf>
    <xf numFmtId="49" fontId="8" fillId="0" borderId="0" xfId="0" applyNumberFormat="1" applyFont="1" applyFill="1" applyBorder="1" applyAlignment="1">
      <alignment horizontal="left" vertical="top" wrapText="1"/>
    </xf>
    <xf numFmtId="49" fontId="8" fillId="0" borderId="0" xfId="0" applyNumberFormat="1" applyFont="1" applyFill="1" applyAlignment="1">
      <alignment vertical="top" wrapText="1"/>
    </xf>
    <xf numFmtId="49" fontId="81" fillId="0" borderId="29" xfId="0" applyNumberFormat="1" applyFont="1" applyFill="1" applyBorder="1" applyAlignment="1">
      <alignment horizontal="center" vertical="top" wrapText="1"/>
    </xf>
    <xf numFmtId="0" fontId="4" fillId="0" borderId="52" xfId="0" applyFont="1" applyFill="1" applyBorder="1" applyAlignment="1">
      <alignment horizontal="left"/>
    </xf>
    <xf numFmtId="0" fontId="82" fillId="0" borderId="29" xfId="0" applyNumberFormat="1" applyFont="1" applyFill="1" applyBorder="1" applyAlignment="1">
      <alignment horizontal="right" vertical="top" wrapText="1"/>
    </xf>
    <xf numFmtId="166" fontId="83" fillId="0" borderId="29" xfId="0" applyNumberFormat="1" applyFont="1" applyFill="1" applyBorder="1" applyAlignment="1">
      <alignment horizontal="right" vertical="top"/>
    </xf>
    <xf numFmtId="1" fontId="34" fillId="0" borderId="53" xfId="0" applyNumberFormat="1" applyFont="1" applyFill="1" applyBorder="1" applyAlignment="1">
      <alignment wrapText="1"/>
    </xf>
    <xf numFmtId="0" fontId="34" fillId="0" borderId="54" xfId="0" applyFont="1" applyFill="1" applyBorder="1" applyAlignment="1">
      <alignment wrapText="1"/>
    </xf>
    <xf numFmtId="1" fontId="34" fillId="0" borderId="54" xfId="0" applyNumberFormat="1" applyFont="1" applyFill="1" applyBorder="1" applyAlignment="1">
      <alignment wrapText="1"/>
    </xf>
    <xf numFmtId="0" fontId="34" fillId="0" borderId="29" xfId="0" applyFont="1" applyFill="1" applyBorder="1" applyAlignment="1">
      <alignment wrapText="1"/>
    </xf>
    <xf numFmtId="1" fontId="34" fillId="0" borderId="29" xfId="0" applyNumberFormat="1" applyFont="1" applyFill="1" applyBorder="1" applyAlignment="1"/>
    <xf numFmtId="1" fontId="34" fillId="0" borderId="29" xfId="0" applyNumberFormat="1" applyFont="1" applyFill="1" applyBorder="1" applyAlignment="1">
      <alignment wrapText="1"/>
    </xf>
    <xf numFmtId="1" fontId="34" fillId="0" borderId="55" xfId="0" applyNumberFormat="1" applyFont="1" applyFill="1" applyBorder="1" applyAlignment="1">
      <alignment wrapText="1"/>
    </xf>
    <xf numFmtId="0" fontId="34" fillId="0" borderId="37" xfId="0" applyFont="1" applyFill="1" applyBorder="1" applyAlignment="1">
      <alignment wrapText="1"/>
    </xf>
    <xf numFmtId="1" fontId="34" fillId="0" borderId="0" xfId="0" applyNumberFormat="1" applyFont="1" applyFill="1" applyAlignment="1"/>
    <xf numFmtId="0" fontId="34" fillId="0" borderId="53" xfId="0" applyFont="1" applyFill="1" applyBorder="1" applyAlignment="1">
      <alignment wrapText="1"/>
    </xf>
    <xf numFmtId="0" fontId="4" fillId="0" borderId="56" xfId="0" applyFont="1" applyFill="1" applyBorder="1" applyAlignment="1">
      <alignment horizontal="left"/>
    </xf>
    <xf numFmtId="0" fontId="34" fillId="0" borderId="55" xfId="0" applyFont="1" applyFill="1" applyBorder="1" applyAlignment="1">
      <alignment wrapText="1"/>
    </xf>
    <xf numFmtId="0" fontId="84" fillId="0" borderId="29" xfId="0" applyFont="1" applyFill="1" applyBorder="1" applyAlignment="1">
      <alignment horizontal="left" vertical="top"/>
    </xf>
    <xf numFmtId="166" fontId="81" fillId="0" borderId="29" xfId="0" applyNumberFormat="1" applyFont="1" applyFill="1" applyBorder="1" applyAlignment="1">
      <alignment horizontal="right" vertical="top"/>
    </xf>
    <xf numFmtId="0" fontId="10" fillId="0" borderId="53" xfId="0" applyFont="1" applyFill="1" applyBorder="1" applyAlignment="1">
      <alignment wrapText="1"/>
    </xf>
    <xf numFmtId="1" fontId="10" fillId="0" borderId="53" xfId="21" applyNumberFormat="1" applyFont="1" applyFill="1" applyBorder="1" applyAlignment="1">
      <alignment wrapText="1"/>
    </xf>
    <xf numFmtId="1" fontId="10" fillId="0" borderId="53" xfId="0" applyNumberFormat="1" applyFont="1" applyFill="1" applyBorder="1" applyAlignment="1">
      <alignment wrapText="1"/>
    </xf>
    <xf numFmtId="49" fontId="83" fillId="0" borderId="0" xfId="0" applyNumberFormat="1" applyFont="1" applyFill="1" applyAlignment="1">
      <alignment wrapText="1"/>
    </xf>
    <xf numFmtId="49" fontId="81" fillId="0" borderId="0" xfId="0" applyNumberFormat="1" applyFont="1" applyFill="1" applyAlignment="1"/>
    <xf numFmtId="0" fontId="4" fillId="0" borderId="0" xfId="0" applyNumberFormat="1" applyFont="1" applyFill="1" applyBorder="1" applyAlignment="1"/>
    <xf numFmtId="1" fontId="8" fillId="0" borderId="29" xfId="0" applyNumberFormat="1" applyFont="1" applyFill="1" applyBorder="1" applyAlignment="1">
      <alignment horizontal="right" vertical="top"/>
    </xf>
    <xf numFmtId="49" fontId="10" fillId="0" borderId="29" xfId="0" applyNumberFormat="1" applyFont="1" applyFill="1" applyBorder="1" applyAlignment="1">
      <alignment horizontal="left" vertical="top"/>
    </xf>
    <xf numFmtId="1" fontId="10" fillId="0" borderId="29" xfId="0" applyNumberFormat="1" applyFont="1" applyFill="1" applyBorder="1" applyAlignment="1">
      <alignment horizontal="right" vertical="top"/>
    </xf>
    <xf numFmtId="190" fontId="34" fillId="0" borderId="29" xfId="0" applyNumberFormat="1" applyFont="1" applyFill="1" applyBorder="1" applyAlignment="1">
      <alignment horizontal="left" vertical="top"/>
    </xf>
    <xf numFmtId="1" fontId="34" fillId="0" borderId="29" xfId="0" applyNumberFormat="1" applyFont="1" applyFill="1" applyBorder="1" applyAlignment="1">
      <alignment horizontal="right" vertical="top"/>
    </xf>
    <xf numFmtId="166" fontId="34" fillId="0" borderId="29" xfId="0" applyNumberFormat="1" applyFont="1" applyFill="1" applyBorder="1" applyAlignment="1">
      <alignment horizontal="right" vertical="top"/>
    </xf>
    <xf numFmtId="1" fontId="4" fillId="0" borderId="29" xfId="0" applyNumberFormat="1" applyFont="1" applyFill="1" applyBorder="1" applyAlignment="1">
      <alignment horizontal="right" wrapText="1"/>
    </xf>
    <xf numFmtId="1" fontId="0" fillId="0" borderId="29" xfId="0" applyNumberFormat="1" applyFont="1" applyFill="1" applyBorder="1" applyAlignment="1"/>
    <xf numFmtId="1" fontId="4" fillId="0" borderId="29" xfId="0" applyNumberFormat="1" applyFont="1" applyFill="1" applyBorder="1" applyAlignment="1"/>
    <xf numFmtId="0" fontId="0" fillId="0" borderId="29" xfId="0" applyFill="1" applyBorder="1"/>
    <xf numFmtId="0" fontId="4" fillId="0" borderId="29" xfId="0" applyFont="1" applyFill="1" applyBorder="1" applyAlignment="1">
      <alignment horizontal="right" wrapText="1"/>
    </xf>
    <xf numFmtId="1" fontId="34" fillId="0" borderId="29" xfId="0" applyNumberFormat="1" applyFont="1" applyFill="1" applyBorder="1" applyAlignment="1">
      <alignment horizontal="right"/>
    </xf>
    <xf numFmtId="1" fontId="4" fillId="0" borderId="29" xfId="25" applyNumberFormat="1" applyFont="1" applyFill="1" applyBorder="1" applyAlignment="1">
      <alignment horizontal="right" vertical="center" wrapText="1"/>
    </xf>
    <xf numFmtId="1" fontId="34" fillId="0" borderId="29" xfId="25" applyNumberFormat="1" applyFont="1" applyFill="1" applyBorder="1" applyAlignment="1">
      <alignment horizontal="right" vertical="center" wrapText="1"/>
    </xf>
    <xf numFmtId="0" fontId="9" fillId="0" borderId="0" xfId="0" applyFont="1" applyFill="1" applyAlignment="1">
      <alignment vertical="center"/>
    </xf>
    <xf numFmtId="0" fontId="9" fillId="0" borderId="0" xfId="0" applyFont="1" applyFill="1" applyAlignment="1">
      <alignment horizontal="left" vertical="center"/>
    </xf>
    <xf numFmtId="49" fontId="8" fillId="0" borderId="0" xfId="0" applyNumberFormat="1" applyFont="1" applyFill="1" applyAlignment="1">
      <alignment horizontal="left"/>
    </xf>
    <xf numFmtId="49" fontId="8" fillId="0" borderId="37" xfId="0" applyNumberFormat="1" applyFont="1" applyFill="1" applyBorder="1" applyAlignment="1">
      <alignment horizontal="center" vertical="center" wrapText="1"/>
    </xf>
    <xf numFmtId="3" fontId="8" fillId="0" borderId="29" xfId="0" applyNumberFormat="1" applyFont="1" applyFill="1" applyBorder="1" applyAlignment="1">
      <alignment horizontal="right" vertical="center"/>
    </xf>
    <xf numFmtId="190" fontId="9" fillId="0" borderId="29" xfId="0" applyNumberFormat="1" applyFont="1" applyFill="1" applyBorder="1" applyAlignment="1">
      <alignment horizontal="left" vertical="center"/>
    </xf>
    <xf numFmtId="3" fontId="9" fillId="0" borderId="29" xfId="0" applyNumberFormat="1" applyFont="1" applyFill="1" applyBorder="1" applyAlignment="1">
      <alignment horizontal="right" vertical="center"/>
    </xf>
    <xf numFmtId="190" fontId="9" fillId="0" borderId="29" xfId="25" applyNumberFormat="1" applyFont="1" applyFill="1" applyBorder="1" applyAlignment="1">
      <alignment horizontal="left" vertical="top"/>
    </xf>
    <xf numFmtId="190" fontId="21" fillId="0" borderId="29" xfId="25" applyNumberFormat="1" applyFont="1" applyFill="1" applyBorder="1" applyAlignment="1">
      <alignment horizontal="left" vertical="top" wrapText="1"/>
    </xf>
    <xf numFmtId="1" fontId="11" fillId="0" borderId="29" xfId="25" applyNumberFormat="1" applyFont="1" applyFill="1" applyBorder="1" applyAlignment="1">
      <alignment horizontal="right" vertical="center" wrapText="1"/>
    </xf>
    <xf numFmtId="3" fontId="8" fillId="2" borderId="10" xfId="0" applyNumberFormat="1" applyFont="1" applyFill="1" applyBorder="1" applyAlignment="1">
      <alignment horizontal="right"/>
    </xf>
    <xf numFmtId="3" fontId="9" fillId="2" borderId="10" xfId="0" applyNumberFormat="1" applyFont="1" applyFill="1" applyBorder="1" applyAlignment="1">
      <alignment horizontal="right"/>
    </xf>
    <xf numFmtId="3" fontId="9" fillId="2" borderId="29" xfId="0" applyNumberFormat="1" applyFont="1" applyFill="1" applyBorder="1" applyAlignment="1">
      <alignment horizontal="right"/>
    </xf>
    <xf numFmtId="49" fontId="9" fillId="2" borderId="37" xfId="0" applyNumberFormat="1" applyFont="1" applyFill="1" applyBorder="1" applyAlignment="1">
      <alignment horizontal="left"/>
    </xf>
    <xf numFmtId="3" fontId="9" fillId="0" borderId="29" xfId="0" applyNumberFormat="1" applyFont="1" applyFill="1" applyBorder="1" applyAlignment="1">
      <alignment horizontal="right"/>
    </xf>
    <xf numFmtId="166" fontId="9" fillId="0" borderId="29" xfId="0" applyNumberFormat="1" applyFont="1" applyFill="1" applyBorder="1" applyAlignment="1">
      <alignment horizontal="right"/>
    </xf>
    <xf numFmtId="0" fontId="0" fillId="0" borderId="29" xfId="0" applyBorder="1"/>
    <xf numFmtId="3" fontId="9" fillId="2" borderId="10" xfId="25" applyNumberFormat="1" applyFont="1" applyFill="1" applyBorder="1" applyAlignment="1">
      <alignment horizontal="right"/>
    </xf>
    <xf numFmtId="3" fontId="9" fillId="2" borderId="29" xfId="25" applyNumberFormat="1" applyFont="1" applyFill="1" applyBorder="1" applyAlignment="1">
      <alignment horizontal="right"/>
    </xf>
    <xf numFmtId="49" fontId="8" fillId="0" borderId="0" xfId="0" applyNumberFormat="1" applyFont="1" applyFill="1" applyAlignment="1">
      <alignment horizontal="left" wrapText="1"/>
    </xf>
    <xf numFmtId="49" fontId="81" fillId="0" borderId="37" xfId="0" applyNumberFormat="1" applyFont="1" applyFill="1" applyBorder="1" applyAlignment="1">
      <alignment horizontal="center" vertical="center" wrapText="1"/>
    </xf>
    <xf numFmtId="49" fontId="8" fillId="2" borderId="9" xfId="0" applyNumberFormat="1" applyFont="1" applyFill="1" applyBorder="1" applyAlignment="1">
      <alignment horizontal="left" vertical="center"/>
    </xf>
    <xf numFmtId="49" fontId="9" fillId="2" borderId="10" xfId="0" applyNumberFormat="1" applyFont="1" applyFill="1" applyBorder="1" applyAlignment="1">
      <alignment horizontal="left" vertical="center"/>
    </xf>
    <xf numFmtId="1" fontId="34" fillId="0" borderId="29" xfId="0" applyNumberFormat="1" applyFont="1" applyFill="1" applyBorder="1"/>
    <xf numFmtId="1" fontId="7" fillId="0" borderId="29" xfId="0" applyNumberFormat="1" applyFont="1" applyFill="1" applyBorder="1"/>
    <xf numFmtId="1" fontId="34" fillId="0" borderId="29" xfId="25" applyNumberFormat="1" applyFont="1" applyFill="1" applyBorder="1"/>
    <xf numFmtId="200" fontId="9" fillId="2" borderId="29" xfId="25" applyNumberFormat="1" applyFont="1" applyFill="1" applyBorder="1" applyAlignment="1">
      <alignment horizontal="right"/>
    </xf>
    <xf numFmtId="49" fontId="8" fillId="0" borderId="0" xfId="0" applyNumberFormat="1" applyFont="1" applyFill="1" applyBorder="1" applyAlignment="1"/>
    <xf numFmtId="0" fontId="20" fillId="0" borderId="0" xfId="0" applyFont="1" applyFill="1" applyAlignment="1">
      <alignment vertical="center"/>
    </xf>
    <xf numFmtId="1" fontId="0" fillId="0" borderId="0" xfId="0" applyNumberFormat="1" applyFill="1" applyBorder="1" applyAlignment="1">
      <alignment horizontal="center"/>
    </xf>
    <xf numFmtId="1" fontId="0" fillId="0" borderId="0" xfId="0" applyNumberFormat="1" applyFill="1" applyBorder="1" applyAlignment="1">
      <alignment horizontal="center" vertical="top"/>
    </xf>
    <xf numFmtId="1" fontId="10" fillId="0" borderId="29" xfId="0" applyNumberFormat="1" applyFont="1" applyFill="1" applyBorder="1" applyAlignment="1">
      <alignment horizontal="right"/>
    </xf>
    <xf numFmtId="17" fontId="8" fillId="2" borderId="65" xfId="16" applyNumberFormat="1" applyFont="1" applyFill="1" applyBorder="1" applyAlignment="1">
      <alignment horizontal="center" vertical="center" wrapText="1"/>
    </xf>
    <xf numFmtId="17" fontId="5" fillId="0" borderId="65" xfId="0" applyNumberFormat="1" applyFont="1" applyFill="1" applyBorder="1" applyAlignment="1">
      <alignment horizontal="center" vertical="center" wrapText="1"/>
    </xf>
    <xf numFmtId="0" fontId="4" fillId="0" borderId="65" xfId="0" applyFont="1" applyFill="1" applyBorder="1" applyAlignment="1">
      <alignment wrapText="1"/>
    </xf>
    <xf numFmtId="192" fontId="4" fillId="0" borderId="65" xfId="0" applyNumberFormat="1" applyFont="1" applyFill="1" applyBorder="1" applyAlignment="1">
      <alignment horizontal="right"/>
    </xf>
    <xf numFmtId="0" fontId="4" fillId="0" borderId="65" xfId="0" applyFont="1" applyFill="1" applyBorder="1"/>
    <xf numFmtId="0" fontId="34" fillId="0" borderId="65" xfId="0" applyNumberFormat="1" applyFont="1" applyFill="1" applyBorder="1" applyAlignment="1"/>
    <xf numFmtId="0" fontId="5" fillId="0" borderId="65" xfId="0" applyFont="1" applyFill="1" applyBorder="1" applyAlignment="1">
      <alignment wrapText="1"/>
    </xf>
    <xf numFmtId="192" fontId="5" fillId="0" borderId="65" xfId="0" applyNumberFormat="1" applyFont="1" applyFill="1" applyBorder="1" applyAlignment="1">
      <alignment horizontal="right"/>
    </xf>
    <xf numFmtId="43" fontId="10" fillId="0" borderId="65" xfId="21" applyFont="1" applyFill="1" applyBorder="1" applyAlignment="1">
      <alignment vertical="top" wrapText="1"/>
    </xf>
    <xf numFmtId="43" fontId="34" fillId="0" borderId="65" xfId="21" applyFont="1" applyFill="1" applyBorder="1" applyAlignment="1">
      <alignment vertical="top" wrapText="1"/>
    </xf>
    <xf numFmtId="43" fontId="4" fillId="0" borderId="65" xfId="21" applyFont="1" applyFill="1" applyBorder="1" applyAlignment="1">
      <alignment vertical="top" wrapText="1"/>
    </xf>
    <xf numFmtId="43" fontId="34" fillId="0" borderId="0" xfId="21" applyFont="1" applyFill="1" applyBorder="1" applyAlignment="1"/>
    <xf numFmtId="43" fontId="10" fillId="0" borderId="74" xfId="21" applyFont="1" applyFill="1" applyBorder="1" applyAlignment="1">
      <alignment vertical="top" wrapText="1"/>
    </xf>
    <xf numFmtId="43" fontId="4" fillId="0" borderId="74" xfId="21" applyFont="1" applyFill="1" applyBorder="1" applyAlignment="1">
      <alignment vertical="top" wrapText="1"/>
    </xf>
    <xf numFmtId="17" fontId="10" fillId="0" borderId="65" xfId="21" applyNumberFormat="1" applyFont="1" applyFill="1" applyBorder="1" applyAlignment="1">
      <alignment vertical="top" wrapText="1"/>
    </xf>
    <xf numFmtId="17" fontId="10" fillId="0" borderId="65" xfId="21" applyNumberFormat="1" applyFont="1" applyFill="1" applyBorder="1" applyAlignment="1"/>
    <xf numFmtId="43" fontId="34" fillId="0" borderId="39" xfId="21" applyFont="1" applyFill="1" applyBorder="1" applyAlignment="1">
      <alignment vertical="top" wrapText="1"/>
    </xf>
    <xf numFmtId="43" fontId="34" fillId="0" borderId="74" xfId="21" applyFont="1" applyFill="1" applyBorder="1" applyAlignment="1">
      <alignment vertical="top" wrapText="1"/>
    </xf>
    <xf numFmtId="43" fontId="4" fillId="0" borderId="39" xfId="21" applyFont="1" applyFill="1" applyBorder="1" applyAlignment="1">
      <alignment vertical="top" wrapText="1"/>
    </xf>
    <xf numFmtId="191" fontId="34" fillId="0" borderId="39" xfId="21" applyNumberFormat="1" applyFont="1" applyFill="1" applyBorder="1" applyAlignment="1">
      <alignment vertical="top" wrapText="1"/>
    </xf>
    <xf numFmtId="191" fontId="34" fillId="0" borderId="39" xfId="21" applyNumberFormat="1" applyFont="1" applyFill="1" applyBorder="1" applyAlignment="1">
      <alignment horizontal="right" vertical="top" wrapText="1"/>
    </xf>
    <xf numFmtId="43" fontId="34" fillId="0" borderId="38" xfId="21" applyFont="1" applyFill="1" applyBorder="1" applyAlignment="1">
      <alignment vertical="top" wrapText="1"/>
    </xf>
    <xf numFmtId="191" fontId="34" fillId="0" borderId="38" xfId="21" applyNumberFormat="1" applyFont="1" applyFill="1" applyBorder="1" applyAlignment="1">
      <alignment vertical="top" wrapText="1"/>
    </xf>
    <xf numFmtId="191" fontId="34" fillId="0" borderId="38" xfId="21" applyNumberFormat="1" applyFont="1" applyFill="1" applyBorder="1" applyAlignment="1">
      <alignment horizontal="right" vertical="top" wrapText="1"/>
    </xf>
    <xf numFmtId="174" fontId="0" fillId="0" borderId="0" xfId="0" applyNumberFormat="1"/>
    <xf numFmtId="43" fontId="34" fillId="0" borderId="74" xfId="21" applyFont="1" applyFill="1" applyBorder="1" applyAlignment="1">
      <alignment horizontal="right" vertical="top"/>
    </xf>
    <xf numFmtId="43" fontId="34" fillId="0" borderId="74" xfId="21" applyFont="1" applyFill="1" applyBorder="1" applyAlignment="1">
      <alignment horizontal="right" vertical="center" wrapText="1"/>
    </xf>
    <xf numFmtId="43" fontId="34" fillId="0" borderId="39" xfId="21" applyFont="1" applyFill="1" applyBorder="1" applyAlignment="1">
      <alignment horizontal="right" vertical="top"/>
    </xf>
    <xf numFmtId="43" fontId="34" fillId="0" borderId="39" xfId="21" applyFont="1" applyFill="1" applyBorder="1" applyAlignment="1">
      <alignment horizontal="right" vertical="center" wrapText="1"/>
    </xf>
    <xf numFmtId="43" fontId="34" fillId="0" borderId="39" xfId="21" applyFont="1" applyFill="1" applyBorder="1" applyAlignment="1">
      <alignment vertical="top"/>
    </xf>
    <xf numFmtId="43" fontId="34" fillId="0" borderId="39" xfId="21" applyFont="1" applyFill="1" applyBorder="1" applyAlignment="1">
      <alignment horizontal="right" vertical="center"/>
    </xf>
    <xf numFmtId="43" fontId="34" fillId="0" borderId="38" xfId="21" applyFont="1" applyFill="1" applyBorder="1" applyAlignment="1">
      <alignment horizontal="right" vertical="top"/>
    </xf>
    <xf numFmtId="43" fontId="34" fillId="0" borderId="38" xfId="21" applyFont="1" applyFill="1" applyBorder="1" applyAlignment="1">
      <alignment horizontal="right" vertical="center" wrapText="1"/>
    </xf>
    <xf numFmtId="0" fontId="0" fillId="0" borderId="0" xfId="0" applyAlignment="1">
      <alignment horizontal="right"/>
    </xf>
    <xf numFmtId="191" fontId="4" fillId="0" borderId="74" xfId="21" applyNumberFormat="1" applyFont="1" applyFill="1" applyBorder="1" applyAlignment="1"/>
    <xf numFmtId="191" fontId="34" fillId="0" borderId="74" xfId="21" applyNumberFormat="1" applyFont="1" applyFill="1" applyBorder="1" applyAlignment="1">
      <alignment horizontal="right" vertical="center" wrapText="1"/>
    </xf>
    <xf numFmtId="191" fontId="34" fillId="0" borderId="75" xfId="21" applyNumberFormat="1" applyFont="1" applyFill="1" applyBorder="1" applyAlignment="1">
      <alignment horizontal="right" vertical="center" wrapText="1"/>
    </xf>
    <xf numFmtId="166" fontId="9" fillId="0" borderId="0" xfId="16" applyNumberFormat="1" applyFont="1" applyFill="1" applyBorder="1" applyAlignment="1">
      <alignment horizontal="right"/>
    </xf>
    <xf numFmtId="166" fontId="0" fillId="0" borderId="0" xfId="0" applyNumberFormat="1" applyBorder="1"/>
    <xf numFmtId="191" fontId="9" fillId="0" borderId="39" xfId="21" applyNumberFormat="1" applyFont="1" applyFill="1" applyBorder="1" applyAlignment="1"/>
    <xf numFmtId="191" fontId="4" fillId="0" borderId="39" xfId="21" applyNumberFormat="1" applyFont="1" applyFill="1" applyBorder="1" applyAlignment="1"/>
    <xf numFmtId="191" fontId="34" fillId="0" borderId="39" xfId="21" applyNumberFormat="1" applyFont="1" applyFill="1" applyBorder="1" applyAlignment="1">
      <alignment horizontal="right" vertical="center" wrapText="1"/>
    </xf>
    <xf numFmtId="191" fontId="34" fillId="0" borderId="73" xfId="21" applyNumberFormat="1" applyFont="1" applyFill="1" applyBorder="1" applyAlignment="1">
      <alignment horizontal="right" vertical="center" wrapText="1"/>
    </xf>
    <xf numFmtId="175" fontId="9" fillId="0" borderId="39" xfId="16" applyNumberFormat="1" applyFont="1" applyFill="1" applyBorder="1" applyAlignment="1">
      <alignment horizontal="right"/>
    </xf>
    <xf numFmtId="166" fontId="9" fillId="0" borderId="39" xfId="16" applyNumberFormat="1" applyFont="1" applyFill="1" applyBorder="1" applyAlignment="1">
      <alignment horizontal="right"/>
    </xf>
    <xf numFmtId="191" fontId="34" fillId="0" borderId="38" xfId="21" applyNumberFormat="1" applyFont="1" applyFill="1" applyBorder="1" applyAlignment="1">
      <alignment horizontal="right" vertical="center" wrapText="1"/>
    </xf>
    <xf numFmtId="191" fontId="34" fillId="0" borderId="41" xfId="21" applyNumberFormat="1" applyFont="1" applyFill="1" applyBorder="1" applyAlignment="1">
      <alignment horizontal="right" vertical="center" wrapText="1"/>
    </xf>
    <xf numFmtId="43" fontId="34" fillId="0" borderId="75" xfId="21" applyFont="1" applyFill="1" applyBorder="1" applyAlignment="1">
      <alignment vertical="top" wrapText="1"/>
    </xf>
    <xf numFmtId="191" fontId="34" fillId="0" borderId="74" xfId="21" applyNumberFormat="1" applyFont="1" applyFill="1" applyBorder="1" applyAlignment="1">
      <alignment vertical="top" wrapText="1"/>
    </xf>
    <xf numFmtId="191" fontId="34" fillId="0" borderId="74" xfId="21" applyNumberFormat="1" applyFont="1" applyFill="1" applyBorder="1" applyAlignment="1">
      <alignment horizontal="right" vertical="top" wrapText="1"/>
    </xf>
    <xf numFmtId="43" fontId="34" fillId="0" borderId="73" xfId="21" applyFont="1" applyFill="1" applyBorder="1" applyAlignment="1">
      <alignment vertical="top" wrapText="1"/>
    </xf>
    <xf numFmtId="43" fontId="34" fillId="0" borderId="41" xfId="21" applyFont="1" applyFill="1" applyBorder="1" applyAlignment="1">
      <alignment vertical="top" wrapText="1"/>
    </xf>
    <xf numFmtId="43" fontId="34" fillId="0" borderId="38" xfId="21" applyFont="1" applyFill="1" applyBorder="1" applyAlignment="1">
      <alignment horizontal="right" vertical="top" wrapText="1"/>
    </xf>
    <xf numFmtId="43" fontId="34" fillId="0" borderId="74" xfId="21" applyFont="1" applyFill="1" applyBorder="1" applyAlignment="1">
      <alignment horizontal="right" vertical="top" wrapText="1"/>
    </xf>
    <xf numFmtId="43" fontId="34" fillId="0" borderId="76" xfId="21" applyFont="1" applyFill="1" applyBorder="1" applyAlignment="1">
      <alignment horizontal="right" vertical="top" wrapText="1"/>
    </xf>
    <xf numFmtId="43" fontId="34" fillId="0" borderId="39" xfId="21" applyFont="1" applyFill="1" applyBorder="1" applyAlignment="1">
      <alignment horizontal="right" vertical="top" wrapText="1"/>
    </xf>
    <xf numFmtId="43" fontId="34" fillId="0" borderId="43" xfId="21" applyFont="1" applyFill="1" applyBorder="1" applyAlignment="1">
      <alignment horizontal="right" vertical="top" wrapText="1"/>
    </xf>
    <xf numFmtId="43" fontId="34" fillId="0" borderId="46" xfId="21" applyFont="1" applyFill="1" applyBorder="1" applyAlignment="1">
      <alignment horizontal="right" vertical="top" wrapText="1"/>
    </xf>
    <xf numFmtId="43" fontId="34" fillId="0" borderId="74" xfId="21" applyNumberFormat="1" applyFont="1" applyFill="1" applyBorder="1" applyAlignment="1">
      <alignment vertical="top" wrapText="1"/>
    </xf>
    <xf numFmtId="43" fontId="34" fillId="0" borderId="74" xfId="21" applyNumberFormat="1" applyFont="1" applyFill="1" applyBorder="1" applyAlignment="1"/>
    <xf numFmtId="43" fontId="34" fillId="0" borderId="75" xfId="21" applyNumberFormat="1" applyFont="1" applyFill="1" applyBorder="1" applyAlignment="1">
      <alignment vertical="top" wrapText="1"/>
    </xf>
    <xf numFmtId="43" fontId="34" fillId="0" borderId="74" xfId="21" applyNumberFormat="1" applyFont="1" applyFill="1" applyBorder="1" applyAlignment="1">
      <alignment horizontal="right" vertical="center" wrapText="1"/>
    </xf>
    <xf numFmtId="43" fontId="34" fillId="0" borderId="39" xfId="21" applyNumberFormat="1" applyFont="1" applyFill="1" applyBorder="1" applyAlignment="1">
      <alignment vertical="top" wrapText="1"/>
    </xf>
    <xf numFmtId="43" fontId="34" fillId="0" borderId="39" xfId="21" applyNumberFormat="1" applyFont="1" applyFill="1" applyBorder="1" applyAlignment="1"/>
    <xf numFmtId="43" fontId="34" fillId="0" borderId="73" xfId="21" applyNumberFormat="1" applyFont="1" applyFill="1" applyBorder="1" applyAlignment="1">
      <alignment vertical="top" wrapText="1"/>
    </xf>
    <xf numFmtId="43" fontId="34" fillId="0" borderId="39" xfId="21" applyNumberFormat="1" applyFont="1" applyFill="1" applyBorder="1" applyAlignment="1">
      <alignment horizontal="right" vertical="center" wrapText="1"/>
    </xf>
    <xf numFmtId="43" fontId="34" fillId="0" borderId="38" xfId="21" applyNumberFormat="1" applyFont="1" applyFill="1" applyBorder="1" applyAlignment="1">
      <alignment vertical="top" wrapText="1"/>
    </xf>
    <xf numFmtId="43" fontId="34" fillId="0" borderId="38" xfId="21" applyNumberFormat="1" applyFont="1" applyFill="1" applyBorder="1" applyAlignment="1"/>
    <xf numFmtId="43" fontId="34" fillId="0" borderId="41" xfId="21" applyNumberFormat="1" applyFont="1" applyFill="1" applyBorder="1" applyAlignment="1">
      <alignment vertical="top" wrapText="1"/>
    </xf>
    <xf numFmtId="43" fontId="34" fillId="0" borderId="38" xfId="21" applyNumberFormat="1" applyFont="1" applyFill="1" applyBorder="1" applyAlignment="1">
      <alignment horizontal="right" vertical="top" wrapText="1"/>
    </xf>
    <xf numFmtId="43" fontId="10" fillId="0" borderId="0" xfId="21" applyFont="1" applyFill="1" applyBorder="1" applyAlignment="1">
      <alignment vertical="top" wrapText="1"/>
    </xf>
    <xf numFmtId="43" fontId="4" fillId="0" borderId="0" xfId="21" applyFont="1" applyFill="1" applyBorder="1" applyAlignment="1">
      <alignment vertical="top" wrapText="1"/>
    </xf>
    <xf numFmtId="43" fontId="34" fillId="0" borderId="0" xfId="21" applyFont="1" applyFill="1" applyBorder="1" applyAlignment="1">
      <alignment vertical="top"/>
    </xf>
    <xf numFmtId="43" fontId="34" fillId="0" borderId="0" xfId="21" applyFont="1" applyFill="1" applyBorder="1" applyAlignment="1">
      <alignment vertical="top" wrapText="1"/>
    </xf>
    <xf numFmtId="49" fontId="8" fillId="2" borderId="0" xfId="16" applyNumberFormat="1" applyFont="1" applyFill="1" applyAlignment="1">
      <alignment horizontal="left"/>
    </xf>
    <xf numFmtId="49" fontId="8" fillId="2" borderId="12" xfId="16" applyNumberFormat="1" applyFont="1" applyFill="1" applyBorder="1" applyAlignment="1">
      <alignment horizontal="center" vertical="center" wrapText="1"/>
    </xf>
    <xf numFmtId="49" fontId="8" fillId="2" borderId="1" xfId="16" applyNumberFormat="1" applyFont="1" applyFill="1" applyBorder="1" applyAlignment="1">
      <alignment horizontal="center" vertical="center" wrapText="1"/>
    </xf>
    <xf numFmtId="0" fontId="9" fillId="2" borderId="0" xfId="16" applyFont="1" applyFill="1" applyBorder="1" applyAlignment="1">
      <alignment horizontal="left" wrapText="1"/>
    </xf>
    <xf numFmtId="0" fontId="8" fillId="2" borderId="0" xfId="16" applyFont="1" applyFill="1" applyBorder="1" applyAlignment="1">
      <alignment horizontal="left" wrapText="1"/>
    </xf>
    <xf numFmtId="49" fontId="8" fillId="0" borderId="65" xfId="0" applyNumberFormat="1" applyFont="1" applyFill="1" applyBorder="1" applyAlignment="1">
      <alignment horizontal="center" vertical="center" wrapText="1"/>
    </xf>
    <xf numFmtId="171" fontId="4" fillId="0" borderId="65" xfId="4" applyNumberFormat="1" applyFont="1" applyFill="1" applyBorder="1" applyAlignment="1">
      <alignment horizontal="right"/>
    </xf>
    <xf numFmtId="191" fontId="34" fillId="0" borderId="65" xfId="0" applyNumberFormat="1" applyFont="1" applyBorder="1"/>
    <xf numFmtId="174" fontId="8" fillId="0" borderId="65" xfId="0" applyNumberFormat="1" applyFont="1" applyFill="1" applyBorder="1" applyAlignment="1">
      <alignment horizontal="right"/>
    </xf>
    <xf numFmtId="171" fontId="7" fillId="0" borderId="65" xfId="4" applyNumberFormat="1" applyFont="1" applyFill="1" applyBorder="1"/>
    <xf numFmtId="171" fontId="6" fillId="0" borderId="65" xfId="21" applyNumberFormat="1" applyFont="1" applyFill="1" applyBorder="1"/>
    <xf numFmtId="171" fontId="40" fillId="0" borderId="65" xfId="21" applyNumberFormat="1" applyFont="1" applyFill="1" applyBorder="1"/>
    <xf numFmtId="171" fontId="6" fillId="0" borderId="65" xfId="4" applyNumberFormat="1" applyFont="1" applyFill="1" applyBorder="1"/>
    <xf numFmtId="0" fontId="34" fillId="0" borderId="58" xfId="0" applyNumberFormat="1" applyFont="1" applyFill="1" applyBorder="1" applyAlignment="1"/>
    <xf numFmtId="0" fontId="34" fillId="0" borderId="0" xfId="0" applyFont="1" applyFill="1" applyAlignment="1">
      <alignment vertical="center"/>
    </xf>
    <xf numFmtId="49" fontId="10" fillId="0" borderId="58" xfId="0" applyNumberFormat="1" applyFont="1" applyFill="1" applyBorder="1" applyAlignment="1">
      <alignment horizontal="center" vertical="center" wrapText="1"/>
    </xf>
    <xf numFmtId="49" fontId="10" fillId="0" borderId="58" xfId="0" applyNumberFormat="1" applyFont="1" applyFill="1" applyBorder="1" applyAlignment="1">
      <alignment horizontal="left" vertical="center"/>
    </xf>
    <xf numFmtId="191" fontId="10" fillId="0" borderId="58" xfId="21" applyNumberFormat="1" applyFont="1" applyFill="1" applyBorder="1" applyAlignment="1">
      <alignment horizontal="right" vertical="center"/>
    </xf>
    <xf numFmtId="191" fontId="10" fillId="0" borderId="58" xfId="21" applyNumberFormat="1" applyFont="1" applyFill="1" applyBorder="1" applyAlignment="1">
      <alignment vertical="top"/>
    </xf>
    <xf numFmtId="0" fontId="10" fillId="0" borderId="0" xfId="0" applyFont="1" applyFill="1" applyAlignment="1">
      <alignment vertical="center"/>
    </xf>
    <xf numFmtId="190" fontId="34" fillId="0" borderId="58" xfId="0" applyNumberFormat="1" applyFont="1" applyFill="1" applyBorder="1" applyAlignment="1">
      <alignment horizontal="left" vertical="top"/>
    </xf>
    <xf numFmtId="191" fontId="34" fillId="0" borderId="58" xfId="21" applyNumberFormat="1" applyFont="1" applyFill="1" applyBorder="1" applyAlignment="1">
      <alignment vertical="top"/>
    </xf>
    <xf numFmtId="17" fontId="34" fillId="0" borderId="58" xfId="16" applyNumberFormat="1" applyFont="1" applyFill="1" applyBorder="1" applyAlignment="1">
      <alignment horizontal="left"/>
    </xf>
    <xf numFmtId="49" fontId="34" fillId="0" borderId="58" xfId="0" applyNumberFormat="1" applyFont="1" applyFill="1" applyBorder="1" applyAlignment="1">
      <alignment horizontal="left"/>
    </xf>
    <xf numFmtId="49" fontId="34" fillId="0" borderId="58" xfId="0" applyNumberFormat="1" applyFont="1" applyFill="1" applyBorder="1" applyAlignment="1">
      <alignment horizontal="left" vertical="center"/>
    </xf>
    <xf numFmtId="191" fontId="34" fillId="0" borderId="58" xfId="21" applyNumberFormat="1" applyFont="1" applyFill="1" applyBorder="1"/>
    <xf numFmtId="191" fontId="34" fillId="0" borderId="58" xfId="21" applyNumberFormat="1" applyFont="1" applyFill="1" applyBorder="1" applyAlignment="1">
      <alignment horizontal="left" vertical="top" wrapText="1"/>
    </xf>
    <xf numFmtId="0" fontId="10" fillId="0" borderId="0" xfId="0" applyNumberFormat="1" applyFont="1" applyFill="1" applyBorder="1" applyAlignment="1">
      <alignment horizontal="left" wrapText="1"/>
    </xf>
    <xf numFmtId="0" fontId="34" fillId="0" borderId="0" xfId="0" applyNumberFormat="1" applyFont="1" applyFill="1" applyBorder="1" applyAlignment="1">
      <alignment horizontal="left"/>
    </xf>
    <xf numFmtId="0" fontId="5" fillId="0" borderId="0" xfId="16" applyFont="1" applyFill="1" applyAlignment="1">
      <alignment vertical="center"/>
    </xf>
    <xf numFmtId="3" fontId="5" fillId="0" borderId="0" xfId="16" applyNumberFormat="1" applyFont="1" applyFill="1" applyAlignment="1">
      <alignment vertical="center"/>
    </xf>
    <xf numFmtId="0" fontId="5" fillId="0" borderId="65" xfId="3" applyFont="1" applyFill="1" applyBorder="1" applyAlignment="1">
      <alignment vertical="top" wrapText="1"/>
    </xf>
    <xf numFmtId="0" fontId="5" fillId="0" borderId="65" xfId="0" applyFont="1" applyFill="1" applyBorder="1" applyAlignment="1">
      <alignment vertical="top" wrapText="1"/>
    </xf>
    <xf numFmtId="0" fontId="5" fillId="0" borderId="0" xfId="16" applyFont="1" applyFill="1" applyAlignment="1">
      <alignment vertical="top"/>
    </xf>
    <xf numFmtId="0" fontId="5" fillId="0" borderId="65" xfId="3" applyFont="1" applyFill="1" applyBorder="1" applyAlignment="1">
      <alignment vertical="center"/>
    </xf>
    <xf numFmtId="0" fontId="5" fillId="0" borderId="65" xfId="3" applyFont="1" applyFill="1" applyBorder="1" applyAlignment="1">
      <alignment vertical="center" wrapText="1"/>
    </xf>
    <xf numFmtId="3" fontId="5" fillId="0" borderId="65" xfId="3" applyNumberFormat="1" applyFont="1" applyFill="1" applyBorder="1" applyAlignment="1">
      <alignment vertical="center"/>
    </xf>
    <xf numFmtId="0" fontId="5" fillId="0" borderId="69" xfId="3" applyFont="1" applyFill="1" applyBorder="1" applyAlignment="1">
      <alignment vertical="center"/>
    </xf>
    <xf numFmtId="0" fontId="5" fillId="0" borderId="65" xfId="0" applyFont="1" applyFill="1" applyBorder="1" applyAlignment="1">
      <alignment vertical="center"/>
    </xf>
    <xf numFmtId="0" fontId="4" fillId="0" borderId="65" xfId="0" applyFont="1" applyFill="1" applyBorder="1" applyAlignment="1">
      <alignment vertical="center"/>
    </xf>
    <xf numFmtId="0" fontId="5" fillId="0" borderId="65" xfId="16" applyFont="1" applyFill="1" applyBorder="1" applyAlignment="1">
      <alignment vertical="center"/>
    </xf>
    <xf numFmtId="3" fontId="4" fillId="0" borderId="66" xfId="16" applyNumberFormat="1" applyFont="1" applyFill="1" applyBorder="1" applyAlignment="1">
      <alignment vertical="center"/>
    </xf>
    <xf numFmtId="3" fontId="4" fillId="0" borderId="64" xfId="16" applyNumberFormat="1" applyFont="1" applyFill="1" applyBorder="1" applyAlignment="1">
      <alignment vertical="center"/>
    </xf>
    <xf numFmtId="0" fontId="5" fillId="0" borderId="58" xfId="0" applyFont="1" applyFill="1" applyBorder="1" applyAlignment="1">
      <alignment vertical="center"/>
    </xf>
    <xf numFmtId="0" fontId="4" fillId="0" borderId="58" xfId="0" applyFont="1" applyFill="1" applyBorder="1" applyAlignment="1">
      <alignment vertical="center"/>
    </xf>
    <xf numFmtId="0" fontId="4" fillId="0" borderId="58" xfId="16" applyFont="1" applyFill="1" applyBorder="1" applyAlignment="1">
      <alignment vertical="center"/>
    </xf>
    <xf numFmtId="0" fontId="4" fillId="0" borderId="0" xfId="16" applyFont="1" applyFill="1" applyAlignment="1">
      <alignment vertical="center"/>
    </xf>
    <xf numFmtId="0" fontId="4" fillId="0" borderId="58" xfId="3" applyFont="1" applyFill="1" applyBorder="1" applyAlignment="1">
      <alignment vertical="center"/>
    </xf>
    <xf numFmtId="0" fontId="4" fillId="0" borderId="58" xfId="3" applyFont="1" applyFill="1" applyBorder="1" applyAlignment="1">
      <alignment vertical="center" wrapText="1"/>
    </xf>
    <xf numFmtId="191" fontId="4" fillId="0" borderId="58" xfId="21" applyNumberFormat="1" applyFont="1" applyFill="1" applyBorder="1" applyAlignment="1">
      <alignment vertical="center"/>
    </xf>
    <xf numFmtId="191" fontId="4" fillId="0" borderId="69" xfId="21" applyNumberFormat="1" applyFont="1" applyFill="1" applyBorder="1" applyAlignment="1">
      <alignment vertical="center"/>
    </xf>
    <xf numFmtId="191" fontId="34" fillId="0" borderId="58" xfId="21" applyNumberFormat="1" applyFont="1" applyFill="1" applyBorder="1" applyAlignment="1">
      <alignment vertical="center"/>
    </xf>
    <xf numFmtId="0" fontId="5" fillId="0" borderId="58" xfId="3" applyFont="1" applyFill="1" applyBorder="1" applyAlignment="1">
      <alignment vertical="center" wrapText="1"/>
    </xf>
    <xf numFmtId="191" fontId="5" fillId="0" borderId="58" xfId="21" applyNumberFormat="1" applyFont="1" applyFill="1" applyBorder="1" applyAlignment="1">
      <alignment vertical="center"/>
    </xf>
    <xf numFmtId="191" fontId="5" fillId="0" borderId="69" xfId="21" applyNumberFormat="1" applyFont="1" applyFill="1" applyBorder="1" applyAlignment="1">
      <alignment vertical="center"/>
    </xf>
    <xf numFmtId="191" fontId="37" fillId="0" borderId="58" xfId="21" applyNumberFormat="1" applyFont="1" applyFill="1" applyBorder="1" applyAlignment="1">
      <alignment vertical="center"/>
    </xf>
    <xf numFmtId="1" fontId="4" fillId="0" borderId="58" xfId="3" applyNumberFormat="1" applyFont="1" applyFill="1" applyBorder="1" applyAlignment="1">
      <alignment vertical="center" wrapText="1"/>
    </xf>
    <xf numFmtId="0" fontId="5" fillId="0" borderId="58" xfId="3" applyFont="1" applyFill="1" applyBorder="1" applyAlignment="1">
      <alignment vertical="center"/>
    </xf>
    <xf numFmtId="191" fontId="14" fillId="0" borderId="58" xfId="21" applyNumberFormat="1" applyFont="1" applyFill="1" applyBorder="1" applyAlignment="1">
      <alignment vertical="center"/>
    </xf>
    <xf numFmtId="0" fontId="5" fillId="0" borderId="69" xfId="3" applyFont="1" applyFill="1" applyBorder="1" applyAlignment="1">
      <alignment vertical="center" wrapText="1"/>
    </xf>
    <xf numFmtId="0" fontId="4" fillId="0" borderId="0" xfId="3" applyFont="1" applyFill="1" applyBorder="1" applyAlignment="1">
      <alignment vertical="center"/>
    </xf>
    <xf numFmtId="3" fontId="4" fillId="0" borderId="0" xfId="16" applyNumberFormat="1" applyFont="1" applyFill="1" applyBorder="1" applyAlignment="1">
      <alignment vertical="center"/>
    </xf>
    <xf numFmtId="3" fontId="4" fillId="0" borderId="0" xfId="16" applyNumberFormat="1" applyFont="1" applyFill="1" applyAlignment="1">
      <alignment vertical="center"/>
    </xf>
    <xf numFmtId="0" fontId="4" fillId="0" borderId="0" xfId="0" applyNumberFormat="1" applyFont="1" applyFill="1" applyBorder="1" applyAlignment="1">
      <alignment horizontal="left"/>
    </xf>
    <xf numFmtId="0" fontId="9" fillId="2" borderId="0" xfId="0" applyFont="1" applyFill="1" applyAlignment="1">
      <alignment horizontal="left" vertical="center"/>
    </xf>
    <xf numFmtId="49" fontId="8" fillId="2" borderId="65" xfId="0" applyNumberFormat="1" applyFont="1" applyFill="1" applyBorder="1" applyAlignment="1">
      <alignment horizontal="left" vertical="center" wrapText="1"/>
    </xf>
    <xf numFmtId="49" fontId="8" fillId="2" borderId="65" xfId="0" applyNumberFormat="1" applyFont="1" applyFill="1" applyBorder="1" applyAlignment="1">
      <alignment horizontal="left"/>
    </xf>
    <xf numFmtId="43" fontId="8" fillId="2" borderId="65" xfId="21" applyFont="1" applyFill="1" applyBorder="1" applyAlignment="1">
      <alignment horizontal="left"/>
    </xf>
    <xf numFmtId="0" fontId="8" fillId="2" borderId="0" xfId="0" applyFont="1" applyFill="1" applyAlignment="1">
      <alignment horizontal="left" vertical="center"/>
    </xf>
    <xf numFmtId="191" fontId="8" fillId="2" borderId="65" xfId="21" applyNumberFormat="1" applyFont="1" applyFill="1" applyBorder="1" applyAlignment="1">
      <alignment horizontal="left"/>
    </xf>
    <xf numFmtId="190" fontId="9" fillId="0" borderId="65" xfId="0" applyNumberFormat="1" applyFont="1" applyFill="1" applyBorder="1" applyAlignment="1">
      <alignment horizontal="left" vertical="top"/>
    </xf>
    <xf numFmtId="43" fontId="9" fillId="2" borderId="65" xfId="21" applyFont="1" applyFill="1" applyBorder="1" applyAlignment="1">
      <alignment horizontal="left"/>
    </xf>
    <xf numFmtId="17" fontId="9" fillId="2" borderId="65" xfId="16" applyNumberFormat="1" applyFont="1" applyFill="1" applyBorder="1" applyAlignment="1">
      <alignment horizontal="left"/>
    </xf>
    <xf numFmtId="49" fontId="9" fillId="2" borderId="65" xfId="0" applyNumberFormat="1" applyFont="1" applyFill="1" applyBorder="1" applyAlignment="1">
      <alignment horizontal="left"/>
    </xf>
    <xf numFmtId="17" fontId="4" fillId="0" borderId="65" xfId="0" applyNumberFormat="1" applyFont="1" applyFill="1" applyBorder="1" applyAlignment="1">
      <alignment horizontal="left"/>
    </xf>
    <xf numFmtId="10" fontId="9" fillId="2" borderId="0" xfId="22" applyNumberFormat="1" applyFont="1" applyFill="1" applyAlignment="1">
      <alignment horizontal="left" vertical="center"/>
    </xf>
    <xf numFmtId="43" fontId="4" fillId="0" borderId="0" xfId="21" applyFont="1" applyFill="1" applyBorder="1" applyAlignment="1">
      <alignment horizontal="left"/>
    </xf>
    <xf numFmtId="191" fontId="4" fillId="0" borderId="0" xfId="21" applyNumberFormat="1" applyFont="1" applyFill="1" applyBorder="1" applyAlignment="1">
      <alignment horizontal="left"/>
    </xf>
    <xf numFmtId="191" fontId="9" fillId="2" borderId="65" xfId="21" applyNumberFormat="1" applyFont="1" applyFill="1" applyBorder="1" applyAlignment="1">
      <alignment horizontal="left"/>
    </xf>
    <xf numFmtId="49" fontId="85" fillId="2" borderId="0" xfId="0" applyNumberFormat="1" applyFont="1" applyFill="1" applyAlignment="1">
      <alignment vertical="top" wrapText="1"/>
    </xf>
    <xf numFmtId="174" fontId="4" fillId="0" borderId="0" xfId="0" applyNumberFormat="1" applyFont="1" applyFill="1" applyBorder="1" applyAlignment="1">
      <alignment horizontal="left"/>
    </xf>
    <xf numFmtId="193" fontId="4" fillId="0" borderId="0" xfId="0" applyNumberFormat="1" applyFont="1" applyFill="1" applyBorder="1" applyAlignment="1">
      <alignment horizontal="left"/>
    </xf>
    <xf numFmtId="3" fontId="4" fillId="0" borderId="0" xfId="0" applyNumberFormat="1" applyFont="1" applyFill="1" applyBorder="1" applyAlignment="1">
      <alignment horizontal="left"/>
    </xf>
    <xf numFmtId="0" fontId="4" fillId="5" borderId="0" xfId="0" applyNumberFormat="1" applyFont="1" applyFill="1" applyBorder="1" applyAlignment="1">
      <alignment horizontal="left"/>
    </xf>
    <xf numFmtId="0" fontId="9" fillId="2" borderId="0" xfId="0" applyFont="1" applyFill="1" applyAlignment="1">
      <alignment horizontal="center" vertical="center"/>
    </xf>
    <xf numFmtId="49" fontId="8" fillId="2" borderId="65" xfId="0" applyNumberFormat="1" applyFont="1" applyFill="1" applyBorder="1" applyAlignment="1">
      <alignment horizontal="center" vertical="center" wrapText="1"/>
    </xf>
    <xf numFmtId="191" fontId="8" fillId="2" borderId="63" xfId="21" applyNumberFormat="1" applyFont="1" applyFill="1" applyBorder="1" applyAlignment="1">
      <alignment horizontal="left"/>
    </xf>
    <xf numFmtId="191" fontId="8" fillId="2" borderId="66" xfId="21" applyNumberFormat="1" applyFont="1" applyFill="1" applyBorder="1" applyAlignment="1">
      <alignment horizontal="left"/>
    </xf>
    <xf numFmtId="174" fontId="8" fillId="2" borderId="0" xfId="0" applyNumberFormat="1" applyFont="1" applyFill="1" applyAlignment="1">
      <alignment horizontal="left" vertical="center"/>
    </xf>
    <xf numFmtId="49" fontId="8" fillId="5" borderId="65" xfId="0" applyNumberFormat="1" applyFont="1" applyFill="1" applyBorder="1" applyAlignment="1">
      <alignment horizontal="left"/>
    </xf>
    <xf numFmtId="191" fontId="10" fillId="0" borderId="65" xfId="21" applyNumberFormat="1" applyFont="1" applyBorder="1" applyAlignment="1">
      <alignment horizontal="left" wrapText="1"/>
    </xf>
    <xf numFmtId="0" fontId="8" fillId="5" borderId="0" xfId="0" applyFont="1" applyFill="1" applyAlignment="1">
      <alignment horizontal="left" vertical="center"/>
    </xf>
    <xf numFmtId="174" fontId="8" fillId="5" borderId="0" xfId="0" applyNumberFormat="1" applyFont="1" applyFill="1" applyAlignment="1">
      <alignment horizontal="left" vertical="center"/>
    </xf>
    <xf numFmtId="191" fontId="9" fillId="2" borderId="67" xfId="21" applyNumberFormat="1" applyFont="1" applyFill="1" applyBorder="1" applyAlignment="1">
      <alignment horizontal="left"/>
    </xf>
    <xf numFmtId="191" fontId="9" fillId="2" borderId="57" xfId="21" applyNumberFormat="1" applyFont="1" applyFill="1" applyBorder="1" applyAlignment="1">
      <alignment horizontal="left"/>
    </xf>
    <xf numFmtId="191" fontId="9" fillId="2" borderId="68" xfId="21" applyNumberFormat="1" applyFont="1" applyFill="1" applyBorder="1" applyAlignment="1">
      <alignment horizontal="left"/>
    </xf>
    <xf numFmtId="191" fontId="4" fillId="5" borderId="65" xfId="21" applyNumberFormat="1" applyFont="1" applyFill="1" applyBorder="1" applyAlignment="1">
      <alignment horizontal="left"/>
    </xf>
    <xf numFmtId="191" fontId="34" fillId="0" borderId="65" xfId="21" applyNumberFormat="1" applyFont="1" applyBorder="1" applyAlignment="1">
      <alignment horizontal="left" wrapText="1"/>
    </xf>
    <xf numFmtId="0" fontId="9" fillId="2" borderId="0" xfId="16" applyNumberFormat="1" applyFont="1" applyFill="1" applyBorder="1" applyAlignment="1">
      <alignment horizontal="left"/>
    </xf>
    <xf numFmtId="166" fontId="9" fillId="2" borderId="0" xfId="0" applyNumberFormat="1" applyFont="1" applyFill="1" applyBorder="1" applyAlignment="1">
      <alignment horizontal="left"/>
    </xf>
    <xf numFmtId="0" fontId="86" fillId="5" borderId="0" xfId="0" applyNumberFormat="1" applyFont="1" applyFill="1" applyBorder="1" applyAlignment="1">
      <alignment horizontal="left"/>
    </xf>
    <xf numFmtId="0" fontId="9" fillId="2" borderId="0" xfId="0" applyFont="1" applyFill="1" applyBorder="1" applyAlignment="1">
      <alignment horizontal="left" vertical="center"/>
    </xf>
    <xf numFmtId="49" fontId="8" fillId="5" borderId="0" xfId="0" applyNumberFormat="1" applyFont="1" applyFill="1" applyBorder="1" applyAlignment="1">
      <alignment vertical="top" wrapText="1"/>
    </xf>
    <xf numFmtId="0" fontId="4" fillId="5" borderId="0" xfId="0" applyNumberFormat="1" applyFont="1" applyFill="1" applyBorder="1" applyAlignment="1"/>
    <xf numFmtId="49" fontId="8" fillId="2" borderId="59" xfId="0" applyNumberFormat="1" applyFont="1" applyFill="1" applyBorder="1" applyAlignment="1">
      <alignment horizontal="center" vertical="center" wrapText="1"/>
    </xf>
    <xf numFmtId="49" fontId="8" fillId="2" borderId="57" xfId="0" applyNumberFormat="1" applyFont="1" applyFill="1" applyBorder="1" applyAlignment="1">
      <alignment horizontal="center" vertical="center" wrapText="1"/>
    </xf>
    <xf numFmtId="49" fontId="8" fillId="2" borderId="59" xfId="0" applyNumberFormat="1" applyFont="1" applyFill="1" applyBorder="1" applyAlignment="1">
      <alignment horizontal="left" vertical="top"/>
    </xf>
    <xf numFmtId="3" fontId="8" fillId="2" borderId="59" xfId="0" applyNumberFormat="1" applyFont="1" applyFill="1" applyBorder="1" applyAlignment="1">
      <alignment horizontal="center" vertical="top"/>
    </xf>
    <xf numFmtId="4" fontId="8" fillId="2" borderId="60" xfId="0" applyNumberFormat="1" applyFont="1" applyFill="1" applyBorder="1" applyAlignment="1">
      <alignment horizontal="center" vertical="top"/>
    </xf>
    <xf numFmtId="4" fontId="8" fillId="2" borderId="58" xfId="0" applyNumberFormat="1" applyFont="1" applyFill="1" applyBorder="1" applyAlignment="1">
      <alignment horizontal="center" vertical="top"/>
    </xf>
    <xf numFmtId="49" fontId="8" fillId="5" borderId="59" xfId="0" applyNumberFormat="1" applyFont="1" applyFill="1" applyBorder="1" applyAlignment="1">
      <alignment horizontal="left" vertical="top"/>
    </xf>
    <xf numFmtId="3" fontId="10" fillId="6" borderId="58" xfId="21" applyNumberFormat="1" applyFont="1" applyFill="1" applyBorder="1" applyAlignment="1">
      <alignment horizontal="center"/>
    </xf>
    <xf numFmtId="4" fontId="10" fillId="6" borderId="58" xfId="22" applyNumberFormat="1" applyFont="1" applyFill="1" applyBorder="1" applyAlignment="1">
      <alignment horizontal="center"/>
    </xf>
    <xf numFmtId="190" fontId="9" fillId="0" borderId="58" xfId="0" applyNumberFormat="1" applyFont="1" applyFill="1" applyBorder="1" applyAlignment="1">
      <alignment horizontal="left" vertical="top"/>
    </xf>
    <xf numFmtId="3" fontId="9" fillId="2" borderId="57" xfId="0" applyNumberFormat="1" applyFont="1" applyFill="1" applyBorder="1" applyAlignment="1">
      <alignment horizontal="center" vertical="top"/>
    </xf>
    <xf numFmtId="4" fontId="9" fillId="2" borderId="61" xfId="0" applyNumberFormat="1" applyFont="1" applyFill="1" applyBorder="1" applyAlignment="1">
      <alignment horizontal="center" vertical="top"/>
    </xf>
    <xf numFmtId="4" fontId="9" fillId="2" borderId="30" xfId="0" applyNumberFormat="1" applyFont="1" applyFill="1" applyBorder="1" applyAlignment="1">
      <alignment horizontal="center" vertical="top"/>
    </xf>
    <xf numFmtId="190" fontId="9" fillId="0" borderId="30" xfId="0" applyNumberFormat="1" applyFont="1" applyFill="1" applyBorder="1" applyAlignment="1">
      <alignment horizontal="left" vertical="top"/>
    </xf>
    <xf numFmtId="3" fontId="9" fillId="2" borderId="30" xfId="0" applyNumberFormat="1" applyFont="1" applyFill="1" applyBorder="1" applyAlignment="1">
      <alignment horizontal="center" vertical="top"/>
    </xf>
    <xf numFmtId="4" fontId="9" fillId="2" borderId="31" xfId="0" applyNumberFormat="1" applyFont="1" applyFill="1" applyBorder="1" applyAlignment="1">
      <alignment horizontal="center" vertical="top"/>
    </xf>
    <xf numFmtId="3" fontId="4" fillId="5" borderId="30" xfId="0" applyNumberFormat="1" applyFont="1" applyFill="1" applyBorder="1" applyAlignment="1">
      <alignment horizontal="center" vertical="top"/>
    </xf>
    <xf numFmtId="4" fontId="4" fillId="2" borderId="31" xfId="0" applyNumberFormat="1" applyFont="1" applyFill="1" applyBorder="1" applyAlignment="1">
      <alignment horizontal="center" vertical="top"/>
    </xf>
    <xf numFmtId="4" fontId="4" fillId="2" borderId="30" xfId="0" applyNumberFormat="1" applyFont="1" applyFill="1" applyBorder="1" applyAlignment="1">
      <alignment horizontal="center" vertical="top"/>
    </xf>
    <xf numFmtId="3" fontId="9" fillId="5" borderId="30" xfId="0" applyNumberFormat="1" applyFont="1" applyFill="1" applyBorder="1" applyAlignment="1">
      <alignment horizontal="center" vertical="top"/>
    </xf>
    <xf numFmtId="4" fontId="4" fillId="5" borderId="31" xfId="0" applyNumberFormat="1" applyFont="1" applyFill="1" applyBorder="1" applyAlignment="1">
      <alignment horizontal="center" vertical="top"/>
    </xf>
    <xf numFmtId="4" fontId="4" fillId="5" borderId="30" xfId="0" applyNumberFormat="1" applyFont="1" applyFill="1" applyBorder="1" applyAlignment="1">
      <alignment horizontal="center" vertical="top"/>
    </xf>
    <xf numFmtId="17" fontId="9" fillId="2" borderId="30" xfId="16" applyNumberFormat="1" applyFont="1" applyFill="1" applyBorder="1" applyAlignment="1">
      <alignment horizontal="left"/>
    </xf>
    <xf numFmtId="3" fontId="34" fillId="6" borderId="30" xfId="21" applyNumberFormat="1" applyFont="1" applyFill="1" applyBorder="1" applyAlignment="1">
      <alignment horizontal="center"/>
    </xf>
    <xf numFmtId="4" fontId="34" fillId="6" borderId="30" xfId="22" applyNumberFormat="1" applyFont="1" applyFill="1" applyBorder="1" applyAlignment="1">
      <alignment horizontal="center"/>
    </xf>
    <xf numFmtId="3" fontId="9" fillId="5" borderId="0" xfId="0" applyNumberFormat="1" applyFont="1" applyFill="1" applyBorder="1" applyAlignment="1">
      <alignment horizontal="center" vertical="top"/>
    </xf>
    <xf numFmtId="173" fontId="4" fillId="5" borderId="0" xfId="0" applyNumberFormat="1" applyFont="1" applyFill="1" applyBorder="1" applyAlignment="1">
      <alignment horizontal="center" vertical="top"/>
    </xf>
    <xf numFmtId="0" fontId="34" fillId="5" borderId="0" xfId="0" applyFont="1" applyFill="1" applyAlignment="1"/>
    <xf numFmtId="49" fontId="8" fillId="2" borderId="58" xfId="0" applyNumberFormat="1" applyFont="1" applyFill="1" applyBorder="1" applyAlignment="1">
      <alignment horizontal="left"/>
    </xf>
    <xf numFmtId="43" fontId="8" fillId="2" borderId="58" xfId="21" applyFont="1" applyFill="1" applyBorder="1" applyAlignment="1">
      <alignment horizontal="right"/>
    </xf>
    <xf numFmtId="174" fontId="34" fillId="0" borderId="0" xfId="0" applyNumberFormat="1" applyFont="1"/>
    <xf numFmtId="43" fontId="9" fillId="2" borderId="58" xfId="21" applyFont="1" applyFill="1" applyBorder="1" applyAlignment="1">
      <alignment horizontal="right"/>
    </xf>
    <xf numFmtId="17" fontId="9" fillId="2" borderId="58" xfId="16" applyNumberFormat="1" applyFont="1" applyFill="1" applyBorder="1" applyAlignment="1">
      <alignment horizontal="left"/>
    </xf>
    <xf numFmtId="43" fontId="34" fillId="0" borderId="0" xfId="21" applyFont="1"/>
    <xf numFmtId="3" fontId="9" fillId="2" borderId="0" xfId="0" applyNumberFormat="1" applyFont="1" applyFill="1" applyBorder="1" applyAlignment="1">
      <alignment horizontal="right"/>
    </xf>
    <xf numFmtId="0" fontId="88" fillId="0" borderId="0" xfId="0" applyFont="1"/>
    <xf numFmtId="1" fontId="88" fillId="0" borderId="0" xfId="0" applyNumberFormat="1" applyFont="1"/>
    <xf numFmtId="49" fontId="8" fillId="0" borderId="0" xfId="0" applyNumberFormat="1" applyFont="1" applyFill="1" applyBorder="1" applyAlignment="1">
      <alignment horizontal="left" vertical="top"/>
    </xf>
    <xf numFmtId="0" fontId="34" fillId="0" borderId="0" xfId="0" applyFont="1" applyBorder="1"/>
    <xf numFmtId="49" fontId="8" fillId="0" borderId="65" xfId="0" applyNumberFormat="1" applyFont="1" applyFill="1" applyBorder="1" applyAlignment="1">
      <alignment horizontal="left" wrapText="1"/>
    </xf>
    <xf numFmtId="0" fontId="34" fillId="0" borderId="0" xfId="0" applyFont="1" applyFill="1" applyBorder="1" applyAlignment="1">
      <alignment horizontal="left" wrapText="1"/>
    </xf>
    <xf numFmtId="49" fontId="8" fillId="0" borderId="65" xfId="0" applyNumberFormat="1" applyFont="1" applyFill="1" applyBorder="1" applyAlignment="1">
      <alignment horizontal="left" vertical="center" wrapText="1"/>
    </xf>
    <xf numFmtId="49" fontId="85" fillId="0" borderId="84" xfId="0" applyNumberFormat="1" applyFont="1" applyFill="1" applyBorder="1" applyAlignment="1">
      <alignment horizontal="center" vertical="center" wrapText="1"/>
    </xf>
    <xf numFmtId="49" fontId="8" fillId="0" borderId="84" xfId="0" applyNumberFormat="1" applyFont="1" applyFill="1" applyBorder="1" applyAlignment="1">
      <alignment horizontal="center" vertical="center" wrapText="1"/>
    </xf>
    <xf numFmtId="49" fontId="8" fillId="0" borderId="85" xfId="0" applyNumberFormat="1" applyFont="1" applyFill="1" applyBorder="1" applyAlignment="1">
      <alignment horizontal="center" vertical="center" wrapText="1"/>
    </xf>
    <xf numFmtId="49" fontId="9" fillId="0" borderId="65" xfId="0" applyNumberFormat="1" applyFont="1" applyFill="1" applyBorder="1" applyAlignment="1">
      <alignment horizontal="left" wrapText="1"/>
    </xf>
    <xf numFmtId="191" fontId="34" fillId="0" borderId="0" xfId="0" applyNumberFormat="1" applyFont="1"/>
    <xf numFmtId="174" fontId="85" fillId="0" borderId="84" xfId="0" applyNumberFormat="1" applyFont="1" applyFill="1" applyBorder="1" applyAlignment="1">
      <alignment horizontal="right"/>
    </xf>
    <xf numFmtId="171" fontId="34" fillId="0" borderId="65" xfId="4" applyNumberFormat="1" applyFont="1" applyBorder="1"/>
    <xf numFmtId="171" fontId="8" fillId="0" borderId="84" xfId="0" applyNumberFormat="1" applyFont="1" applyFill="1" applyBorder="1" applyAlignment="1">
      <alignment horizontal="right"/>
    </xf>
    <xf numFmtId="3" fontId="56" fillId="0" borderId="65" xfId="0" applyNumberFormat="1" applyFont="1" applyBorder="1" applyAlignment="1">
      <alignment horizontal="right" vertical="top"/>
    </xf>
    <xf numFmtId="171" fontId="58" fillId="0" borderId="65" xfId="21" applyNumberFormat="1" applyFont="1" applyFill="1" applyBorder="1"/>
    <xf numFmtId="171" fontId="41" fillId="0" borderId="65" xfId="21" applyNumberFormat="1" applyFont="1" applyFill="1" applyBorder="1"/>
    <xf numFmtId="174" fontId="4" fillId="0" borderId="0" xfId="0" applyNumberFormat="1" applyFont="1" applyFill="1" applyBorder="1" applyAlignment="1"/>
    <xf numFmtId="49" fontId="8" fillId="0" borderId="65" xfId="0" applyNumberFormat="1" applyFont="1" applyFill="1" applyBorder="1" applyAlignment="1">
      <alignment horizontal="left"/>
    </xf>
    <xf numFmtId="0" fontId="56" fillId="0" borderId="0" xfId="0" applyFont="1" applyFill="1" applyBorder="1" applyAlignment="1">
      <alignment horizontal="left" wrapText="1"/>
    </xf>
    <xf numFmtId="9" fontId="34" fillId="0" borderId="0" xfId="22" applyFont="1" applyFill="1" applyBorder="1" applyAlignment="1">
      <alignment horizontal="left" wrapText="1"/>
    </xf>
    <xf numFmtId="10" fontId="34" fillId="0" borderId="0" xfId="22" applyNumberFormat="1" applyFont="1" applyFill="1" applyBorder="1" applyAlignment="1">
      <alignment horizontal="left" wrapText="1"/>
    </xf>
    <xf numFmtId="0" fontId="34" fillId="0" borderId="0" xfId="0" applyFont="1" applyFill="1" applyBorder="1"/>
    <xf numFmtId="17" fontId="35" fillId="0" borderId="1" xfId="16" applyNumberFormat="1" applyFont="1" applyFill="1" applyBorder="1" applyAlignment="1">
      <alignment horizontal="center" vertical="center" wrapText="1"/>
    </xf>
    <xf numFmtId="0" fontId="89" fillId="2" borderId="0" xfId="16" applyFont="1" applyFill="1" applyAlignment="1">
      <alignment vertical="center"/>
    </xf>
    <xf numFmtId="166" fontId="9" fillId="0" borderId="65" xfId="26" applyNumberFormat="1" applyFont="1" applyFill="1" applyBorder="1" applyAlignment="1">
      <alignment horizontal="right" vertical="center"/>
    </xf>
    <xf numFmtId="0" fontId="9" fillId="0" borderId="65" xfId="26" applyFont="1" applyFill="1" applyBorder="1" applyAlignment="1">
      <alignment vertical="center"/>
    </xf>
    <xf numFmtId="49" fontId="9" fillId="0" borderId="65" xfId="26" applyNumberFormat="1" applyFont="1" applyFill="1" applyBorder="1" applyAlignment="1">
      <alignment horizontal="left" vertical="center"/>
    </xf>
    <xf numFmtId="0" fontId="4" fillId="0" borderId="65" xfId="26" applyFont="1" applyFill="1" applyBorder="1" applyAlignment="1">
      <alignment horizontal="right" vertical="center" wrapText="1"/>
    </xf>
    <xf numFmtId="191" fontId="4" fillId="0" borderId="65" xfId="29" applyNumberFormat="1" applyFont="1" applyFill="1" applyBorder="1" applyAlignment="1">
      <alignment horizontal="right" vertical="center" wrapText="1"/>
    </xf>
    <xf numFmtId="201" fontId="9" fillId="0" borderId="65" xfId="26" applyNumberFormat="1" applyFont="1" applyFill="1" applyBorder="1" applyAlignment="1">
      <alignment horizontal="right" vertical="center"/>
    </xf>
    <xf numFmtId="49" fontId="8" fillId="0" borderId="29" xfId="0" applyNumberFormat="1" applyFont="1" applyFill="1" applyBorder="1" applyAlignment="1">
      <alignment horizontal="left"/>
    </xf>
    <xf numFmtId="0" fontId="5" fillId="0" borderId="29" xfId="0" applyFont="1" applyFill="1" applyBorder="1" applyAlignment="1">
      <alignment horizontal="center" vertical="center" wrapText="1"/>
    </xf>
    <xf numFmtId="0" fontId="5" fillId="0" borderId="37" xfId="0" applyFont="1" applyFill="1" applyBorder="1" applyAlignment="1">
      <alignment horizontal="center" vertical="center" wrapText="1"/>
    </xf>
    <xf numFmtId="49" fontId="8" fillId="0" borderId="42" xfId="0" applyNumberFormat="1" applyFont="1" applyFill="1" applyBorder="1" applyAlignment="1">
      <alignment horizontal="center" vertical="center" wrapText="1"/>
    </xf>
    <xf numFmtId="49" fontId="8" fillId="0" borderId="43" xfId="0" applyNumberFormat="1" applyFont="1" applyFill="1" applyBorder="1" applyAlignment="1">
      <alignment horizontal="center" vertical="center" wrapText="1"/>
    </xf>
    <xf numFmtId="0" fontId="5" fillId="0" borderId="37"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9" xfId="0" applyFont="1" applyFill="1" applyBorder="1" applyAlignment="1">
      <alignment horizontal="center" vertical="center" wrapText="1"/>
    </xf>
    <xf numFmtId="0" fontId="5" fillId="0" borderId="0" xfId="0" applyFont="1" applyFill="1" applyAlignment="1">
      <alignment horizontal="left"/>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36" xfId="0" applyFont="1" applyFill="1" applyBorder="1" applyAlignment="1">
      <alignment horizontal="center" vertical="center" wrapText="1"/>
    </xf>
    <xf numFmtId="49" fontId="8" fillId="0" borderId="0" xfId="0" applyNumberFormat="1" applyFont="1" applyFill="1" applyBorder="1" applyAlignment="1">
      <alignment horizontal="left" vertical="top" wrapText="1"/>
    </xf>
    <xf numFmtId="49" fontId="8" fillId="0" borderId="10"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8" fillId="0" borderId="44" xfId="0" applyNumberFormat="1" applyFont="1" applyFill="1" applyBorder="1" applyAlignment="1">
      <alignment horizontal="center" vertical="center" wrapText="1"/>
    </xf>
    <xf numFmtId="199" fontId="8" fillId="0" borderId="29" xfId="0" applyNumberFormat="1" applyFont="1" applyFill="1" applyBorder="1" applyAlignment="1">
      <alignment horizontal="center" vertical="center" wrapText="1"/>
    </xf>
    <xf numFmtId="199" fontId="8" fillId="0" borderId="37" xfId="0" applyNumberFormat="1" applyFont="1" applyFill="1" applyBorder="1" applyAlignment="1">
      <alignment horizontal="center" vertical="center" wrapText="1"/>
    </xf>
    <xf numFmtId="199" fontId="8" fillId="0" borderId="16" xfId="0" applyNumberFormat="1" applyFont="1" applyFill="1" applyBorder="1" applyAlignment="1">
      <alignment horizontal="center" vertical="center" wrapText="1"/>
    </xf>
    <xf numFmtId="199" fontId="8" fillId="0" borderId="45" xfId="0" applyNumberFormat="1" applyFont="1" applyFill="1" applyBorder="1" applyAlignment="1">
      <alignment horizontal="center" vertical="center" wrapText="1"/>
    </xf>
    <xf numFmtId="199" fontId="8" fillId="0" borderId="10" xfId="0" applyNumberFormat="1" applyFont="1" applyFill="1" applyBorder="1" applyAlignment="1">
      <alignment horizontal="center" vertical="center" wrapText="1"/>
    </xf>
    <xf numFmtId="199" fontId="8" fillId="0" borderId="5"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Font="1" applyFill="1" applyBorder="1" applyAlignment="1">
      <alignment horizontal="center" vertical="center" wrapText="1"/>
    </xf>
    <xf numFmtId="49" fontId="9" fillId="0" borderId="0" xfId="0" applyNumberFormat="1" applyFont="1" applyFill="1" applyBorder="1" applyAlignment="1">
      <alignment horizontal="left"/>
    </xf>
    <xf numFmtId="49" fontId="9" fillId="0" borderId="0" xfId="0" applyNumberFormat="1" applyFont="1" applyFill="1" applyBorder="1" applyAlignment="1">
      <alignment horizontal="center"/>
    </xf>
    <xf numFmtId="49" fontId="8" fillId="0" borderId="0" xfId="0" applyNumberFormat="1" applyFont="1" applyFill="1" applyAlignment="1">
      <alignment horizontal="left"/>
    </xf>
    <xf numFmtId="49" fontId="8" fillId="0" borderId="6" xfId="0" applyNumberFormat="1" applyFont="1" applyFill="1" applyBorder="1" applyAlignment="1">
      <alignment horizontal="left" vertical="center"/>
    </xf>
    <xf numFmtId="49" fontId="8" fillId="2" borderId="10"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12" xfId="0" applyNumberFormat="1" applyFont="1" applyFill="1" applyBorder="1" applyAlignment="1">
      <alignment horizontal="center" wrapText="1"/>
    </xf>
    <xf numFmtId="49" fontId="8" fillId="2" borderId="14" xfId="0" applyNumberFormat="1" applyFont="1" applyFill="1" applyBorder="1" applyAlignment="1">
      <alignment horizontal="center" wrapText="1"/>
    </xf>
    <xf numFmtId="49" fontId="8" fillId="2" borderId="15" xfId="0" applyNumberFormat="1" applyFont="1" applyFill="1" applyBorder="1" applyAlignment="1">
      <alignment horizontal="center" wrapText="1"/>
    </xf>
    <xf numFmtId="49" fontId="8" fillId="2" borderId="12" xfId="0" applyNumberFormat="1" applyFont="1" applyFill="1" applyBorder="1" applyAlignment="1">
      <alignment horizontal="center"/>
    </xf>
    <xf numFmtId="49" fontId="8" fillId="2" borderId="15" xfId="0" applyNumberFormat="1" applyFont="1" applyFill="1" applyBorder="1" applyAlignment="1">
      <alignment horizontal="center"/>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0" borderId="0" xfId="0" applyNumberFormat="1" applyFont="1" applyFill="1" applyAlignment="1">
      <alignment horizontal="left" vertical="top"/>
    </xf>
    <xf numFmtId="0" fontId="5" fillId="0" borderId="0" xfId="0" applyNumberFormat="1" applyFont="1" applyFill="1" applyBorder="1" applyAlignment="1">
      <alignment horizontal="left" vertical="top"/>
    </xf>
    <xf numFmtId="0" fontId="10" fillId="0" borderId="29" xfId="0" applyFont="1" applyBorder="1" applyAlignment="1">
      <alignment horizontal="center" vertical="top"/>
    </xf>
    <xf numFmtId="0" fontId="10" fillId="0" borderId="29" xfId="0" applyFont="1" applyFill="1" applyBorder="1" applyAlignment="1">
      <alignment horizontal="center" vertical="top"/>
    </xf>
    <xf numFmtId="0" fontId="10" fillId="11" borderId="31" xfId="0" applyFont="1" applyFill="1" applyBorder="1" applyAlignment="1">
      <alignment horizontal="center" vertical="top"/>
    </xf>
    <xf numFmtId="0" fontId="33" fillId="11" borderId="34" xfId="0" applyNumberFormat="1" applyFont="1" applyFill="1" applyBorder="1" applyAlignment="1">
      <alignment horizontal="center" vertical="top"/>
    </xf>
    <xf numFmtId="0" fontId="33" fillId="11" borderId="42" xfId="0" applyNumberFormat="1" applyFont="1" applyFill="1" applyBorder="1" applyAlignment="1">
      <alignment horizontal="center" vertical="top"/>
    </xf>
    <xf numFmtId="191" fontId="10" fillId="11" borderId="29" xfId="21" applyNumberFormat="1" applyFont="1" applyFill="1" applyBorder="1" applyAlignment="1">
      <alignment horizontal="center" vertical="top"/>
    </xf>
    <xf numFmtId="0" fontId="4" fillId="11" borderId="29" xfId="0" applyNumberFormat="1" applyFont="1" applyFill="1" applyBorder="1" applyAlignment="1">
      <alignment horizontal="center" vertical="top"/>
    </xf>
    <xf numFmtId="191" fontId="10" fillId="11" borderId="31" xfId="21" applyNumberFormat="1" applyFont="1" applyFill="1" applyBorder="1" applyAlignment="1">
      <alignment horizontal="center" vertical="top"/>
    </xf>
    <xf numFmtId="0" fontId="4" fillId="11" borderId="33" xfId="0" applyNumberFormat="1" applyFont="1" applyFill="1" applyBorder="1" applyAlignment="1">
      <alignment horizontal="center" vertical="top"/>
    </xf>
    <xf numFmtId="0" fontId="4" fillId="11" borderId="46" xfId="0" applyNumberFormat="1" applyFont="1" applyFill="1" applyBorder="1" applyAlignment="1">
      <alignment horizontal="center" vertical="top"/>
    </xf>
    <xf numFmtId="49" fontId="8" fillId="0" borderId="34" xfId="0" applyNumberFormat="1" applyFont="1" applyFill="1" applyBorder="1" applyAlignment="1">
      <alignment horizontal="left" vertical="top"/>
    </xf>
    <xf numFmtId="0" fontId="33" fillId="0" borderId="34" xfId="0" applyNumberFormat="1" applyFont="1" applyFill="1" applyBorder="1" applyAlignment="1">
      <alignment horizontal="left" vertical="top"/>
    </xf>
    <xf numFmtId="0" fontId="4" fillId="0" borderId="0" xfId="0" applyNumberFormat="1" applyFont="1" applyFill="1" applyBorder="1" applyAlignment="1">
      <alignment horizontal="left" vertical="top"/>
    </xf>
    <xf numFmtId="49" fontId="8" fillId="0" borderId="29" xfId="0" applyNumberFormat="1" applyFont="1" applyFill="1" applyBorder="1" applyAlignment="1">
      <alignment horizontal="center" vertical="top"/>
    </xf>
    <xf numFmtId="49" fontId="8" fillId="0" borderId="49" xfId="0" applyNumberFormat="1" applyFont="1" applyFill="1" applyBorder="1" applyAlignment="1">
      <alignment horizontal="center" vertical="top"/>
    </xf>
    <xf numFmtId="49" fontId="8" fillId="0" borderId="50" xfId="0" applyNumberFormat="1" applyFont="1" applyFill="1" applyBorder="1" applyAlignment="1">
      <alignment horizontal="center" vertical="top"/>
    </xf>
    <xf numFmtId="49" fontId="8" fillId="0" borderId="51" xfId="0" applyNumberFormat="1" applyFont="1" applyFill="1" applyBorder="1" applyAlignment="1">
      <alignment horizontal="center" vertical="top"/>
    </xf>
    <xf numFmtId="0" fontId="9" fillId="0" borderId="34" xfId="0" applyFont="1" applyFill="1" applyBorder="1" applyAlignment="1">
      <alignment horizontal="left" vertical="top" wrapText="1"/>
    </xf>
    <xf numFmtId="0" fontId="9" fillId="0" borderId="34" xfId="0" applyFont="1" applyFill="1" applyBorder="1" applyAlignment="1">
      <alignment horizontal="left" vertical="top"/>
    </xf>
    <xf numFmtId="49" fontId="8" fillId="0" borderId="13" xfId="0" applyNumberFormat="1" applyFont="1" applyFill="1" applyBorder="1" applyAlignment="1">
      <alignment horizontal="center" vertical="top"/>
    </xf>
    <xf numFmtId="49" fontId="8" fillId="0" borderId="44" xfId="0" applyNumberFormat="1" applyFont="1" applyFill="1" applyBorder="1" applyAlignment="1">
      <alignment horizontal="center" vertical="top"/>
    </xf>
    <xf numFmtId="49" fontId="8" fillId="0" borderId="47" xfId="0" applyNumberFormat="1" applyFont="1" applyFill="1" applyBorder="1" applyAlignment="1">
      <alignment horizontal="center" vertical="top"/>
    </xf>
    <xf numFmtId="49" fontId="8" fillId="0" borderId="13" xfId="0" applyNumberFormat="1" applyFont="1" applyFill="1" applyBorder="1" applyAlignment="1">
      <alignment horizontal="center" vertical="top" wrapText="1"/>
    </xf>
    <xf numFmtId="49" fontId="8" fillId="0" borderId="16" xfId="0" applyNumberFormat="1" applyFont="1" applyFill="1" applyBorder="1" applyAlignment="1">
      <alignment horizontal="center" vertical="top"/>
    </xf>
    <xf numFmtId="49" fontId="8" fillId="0" borderId="45" xfId="0" applyNumberFormat="1" applyFont="1" applyFill="1" applyBorder="1" applyAlignment="1">
      <alignment horizontal="center" vertical="top"/>
    </xf>
    <xf numFmtId="49" fontId="8" fillId="0" borderId="48" xfId="0" applyNumberFormat="1" applyFont="1" applyFill="1" applyBorder="1" applyAlignment="1">
      <alignment horizontal="center" vertical="top"/>
    </xf>
    <xf numFmtId="49" fontId="8" fillId="0" borderId="12" xfId="0" applyNumberFormat="1" applyFont="1" applyFill="1" applyBorder="1" applyAlignment="1">
      <alignment horizontal="center" vertical="top"/>
    </xf>
    <xf numFmtId="49" fontId="8" fillId="0" borderId="14" xfId="0" applyNumberFormat="1" applyFont="1" applyFill="1" applyBorder="1" applyAlignment="1">
      <alignment horizontal="center" vertical="top"/>
    </xf>
    <xf numFmtId="49" fontId="8" fillId="0" borderId="15" xfId="0" applyNumberFormat="1" applyFont="1" applyFill="1" applyBorder="1" applyAlignment="1">
      <alignment horizontal="center" vertical="top"/>
    </xf>
    <xf numFmtId="49" fontId="8" fillId="0" borderId="8" xfId="0" applyNumberFormat="1" applyFont="1" applyFill="1" applyBorder="1" applyAlignment="1">
      <alignment horizontal="center" vertical="top"/>
    </xf>
    <xf numFmtId="49" fontId="9" fillId="0" borderId="0" xfId="0" applyNumberFormat="1" applyFont="1" applyFill="1" applyBorder="1" applyAlignment="1">
      <alignment horizontal="left" vertical="top"/>
    </xf>
    <xf numFmtId="49" fontId="8" fillId="0" borderId="33" xfId="0" applyNumberFormat="1" applyFont="1" applyFill="1" applyBorder="1" applyAlignment="1">
      <alignment horizontal="left" vertical="top"/>
    </xf>
    <xf numFmtId="49" fontId="8" fillId="0" borderId="29" xfId="0" applyNumberFormat="1" applyFont="1" applyFill="1" applyBorder="1" applyAlignment="1">
      <alignment horizontal="center" vertical="center"/>
    </xf>
    <xf numFmtId="0" fontId="5" fillId="0" borderId="29" xfId="0" applyNumberFormat="1" applyFont="1" applyFill="1" applyBorder="1" applyAlignment="1">
      <alignment horizontal="center" vertical="top"/>
    </xf>
    <xf numFmtId="0" fontId="3" fillId="0" borderId="29" xfId="0" applyNumberFormat="1" applyFont="1" applyFill="1" applyBorder="1" applyAlignment="1">
      <alignment horizontal="center" vertical="top"/>
    </xf>
    <xf numFmtId="49" fontId="81" fillId="0" borderId="0" xfId="0" applyNumberFormat="1" applyFont="1" applyFill="1" applyAlignment="1">
      <alignment horizontal="left"/>
    </xf>
    <xf numFmtId="49" fontId="81" fillId="0" borderId="29" xfId="0" applyNumberFormat="1" applyFont="1" applyFill="1" applyBorder="1" applyAlignment="1">
      <alignment horizontal="center" vertical="top" wrapText="1"/>
    </xf>
    <xf numFmtId="190" fontId="81" fillId="0" borderId="29" xfId="0" applyNumberFormat="1" applyFont="1" applyFill="1" applyBorder="1" applyAlignment="1">
      <alignment horizontal="center" vertical="top" wrapText="1"/>
    </xf>
    <xf numFmtId="49" fontId="83" fillId="0" borderId="34" xfId="0" applyNumberFormat="1" applyFont="1" applyFill="1" applyBorder="1" applyAlignment="1">
      <alignment horizontal="left" wrapText="1"/>
    </xf>
    <xf numFmtId="49" fontId="8" fillId="2" borderId="0" xfId="0" applyNumberFormat="1" applyFont="1" applyFill="1" applyAlignment="1">
      <alignment horizontal="left" vertical="top"/>
    </xf>
    <xf numFmtId="49" fontId="8" fillId="2" borderId="5"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18"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9" fillId="0" borderId="0" xfId="0" applyNumberFormat="1" applyFont="1" applyFill="1" applyBorder="1" applyAlignment="1">
      <alignment horizontal="left" vertical="center" wrapText="1"/>
    </xf>
    <xf numFmtId="0" fontId="9" fillId="0" borderId="0" xfId="0" applyFont="1" applyFill="1" applyBorder="1" applyAlignment="1">
      <alignment horizontal="left" vertical="center"/>
    </xf>
    <xf numFmtId="49" fontId="8" fillId="0" borderId="0" xfId="0" applyNumberFormat="1" applyFont="1" applyFill="1" applyBorder="1" applyAlignment="1">
      <alignment horizontal="left"/>
    </xf>
    <xf numFmtId="49" fontId="8" fillId="2" borderId="12"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0" fontId="8" fillId="0" borderId="34" xfId="0" applyFont="1" applyFill="1" applyBorder="1" applyAlignment="1">
      <alignment horizontal="left" vertical="top" wrapText="1"/>
    </xf>
    <xf numFmtId="49" fontId="8" fillId="0" borderId="0" xfId="0" applyNumberFormat="1" applyFont="1" applyFill="1" applyAlignment="1">
      <alignment horizontal="left" wrapText="1"/>
    </xf>
    <xf numFmtId="49" fontId="8" fillId="0" borderId="0" xfId="0" applyNumberFormat="1" applyFont="1" applyFill="1" applyAlignment="1">
      <alignment horizontal="left" vertical="top" wrapText="1"/>
    </xf>
    <xf numFmtId="49" fontId="8" fillId="2" borderId="0" xfId="16" applyNumberFormat="1" applyFont="1" applyFill="1" applyBorder="1" applyAlignment="1">
      <alignment horizontal="left"/>
    </xf>
    <xf numFmtId="49" fontId="8" fillId="2" borderId="0" xfId="16" applyNumberFormat="1" applyFont="1" applyFill="1" applyAlignment="1">
      <alignment horizontal="left"/>
    </xf>
    <xf numFmtId="49" fontId="8" fillId="2" borderId="0" xfId="16" applyNumberFormat="1" applyFont="1" applyFill="1" applyAlignment="1">
      <alignment horizontal="left" vertical="top" wrapText="1"/>
    </xf>
    <xf numFmtId="49" fontId="8" fillId="2" borderId="10" xfId="16" applyNumberFormat="1" applyFont="1" applyFill="1" applyBorder="1" applyAlignment="1">
      <alignment horizontal="center"/>
    </xf>
    <xf numFmtId="49" fontId="8" fillId="2" borderId="7" xfId="16" applyNumberFormat="1" applyFont="1" applyFill="1" applyBorder="1" applyAlignment="1">
      <alignment horizontal="center"/>
    </xf>
    <xf numFmtId="49" fontId="8" fillId="2" borderId="12" xfId="16" applyNumberFormat="1" applyFont="1" applyFill="1" applyBorder="1" applyAlignment="1">
      <alignment horizontal="center"/>
    </xf>
    <xf numFmtId="49" fontId="8" fillId="2" borderId="15" xfId="16" applyNumberFormat="1" applyFont="1" applyFill="1" applyBorder="1" applyAlignment="1">
      <alignment horizontal="center"/>
    </xf>
    <xf numFmtId="0" fontId="2" fillId="0" borderId="0" xfId="16" applyNumberFormat="1" applyFont="1" applyFill="1" applyBorder="1" applyAlignment="1"/>
    <xf numFmtId="49" fontId="8" fillId="2" borderId="0" xfId="16" applyNumberFormat="1" applyFont="1" applyFill="1" applyAlignment="1">
      <alignment horizontal="left" vertical="top"/>
    </xf>
    <xf numFmtId="49" fontId="8" fillId="2" borderId="10" xfId="16" applyNumberFormat="1" applyFont="1" applyFill="1" applyBorder="1" applyAlignment="1">
      <alignment horizontal="center" vertical="center"/>
    </xf>
    <xf numFmtId="49" fontId="8" fillId="2" borderId="5" xfId="16" applyNumberFormat="1" applyFont="1" applyFill="1" applyBorder="1" applyAlignment="1">
      <alignment horizontal="center" vertical="center"/>
    </xf>
    <xf numFmtId="49" fontId="8" fillId="2" borderId="14" xfId="16" applyNumberFormat="1" applyFont="1" applyFill="1" applyBorder="1" applyAlignment="1">
      <alignment horizontal="center"/>
    </xf>
    <xf numFmtId="49" fontId="8" fillId="2" borderId="2" xfId="16" applyNumberFormat="1" applyFont="1" applyFill="1" applyBorder="1" applyAlignment="1">
      <alignment horizontal="center"/>
    </xf>
    <xf numFmtId="0" fontId="4" fillId="0" borderId="3" xfId="16" applyNumberFormat="1" applyFont="1" applyFill="1" applyBorder="1" applyAlignment="1">
      <alignment horizontal="center"/>
    </xf>
    <xf numFmtId="49" fontId="8" fillId="2" borderId="10" xfId="16" applyNumberFormat="1" applyFont="1" applyFill="1" applyBorder="1" applyAlignment="1">
      <alignment horizontal="right"/>
    </xf>
    <xf numFmtId="49" fontId="8" fillId="2" borderId="7" xfId="16" applyNumberFormat="1" applyFont="1" applyFill="1" applyBorder="1" applyAlignment="1">
      <alignment horizontal="right"/>
    </xf>
    <xf numFmtId="49" fontId="8" fillId="2" borderId="13" xfId="16" applyNumberFormat="1" applyFont="1" applyFill="1" applyBorder="1" applyAlignment="1">
      <alignment horizontal="center" vertical="center"/>
    </xf>
    <xf numFmtId="49" fontId="8" fillId="2" borderId="16" xfId="16" applyNumberFormat="1" applyFont="1" applyFill="1" applyBorder="1" applyAlignment="1">
      <alignment horizontal="center" vertical="center"/>
    </xf>
    <xf numFmtId="49" fontId="8" fillId="2" borderId="18" xfId="16" applyNumberFormat="1" applyFont="1" applyFill="1" applyBorder="1" applyAlignment="1">
      <alignment horizontal="center" vertical="center"/>
    </xf>
    <xf numFmtId="49" fontId="8" fillId="2" borderId="19" xfId="16" applyNumberFormat="1" applyFont="1" applyFill="1" applyBorder="1" applyAlignment="1">
      <alignment horizontal="center" vertical="center"/>
    </xf>
    <xf numFmtId="49" fontId="8" fillId="2" borderId="12" xfId="16" applyNumberFormat="1" applyFont="1" applyFill="1" applyBorder="1" applyAlignment="1">
      <alignment horizontal="center" vertical="center"/>
    </xf>
    <xf numFmtId="49" fontId="8" fillId="2" borderId="15" xfId="16" applyNumberFormat="1" applyFont="1" applyFill="1" applyBorder="1" applyAlignment="1">
      <alignment horizontal="center" vertical="center"/>
    </xf>
    <xf numFmtId="49" fontId="8" fillId="2" borderId="12" xfId="16" applyNumberFormat="1" applyFont="1" applyFill="1" applyBorder="1" applyAlignment="1">
      <alignment horizontal="center" vertical="center" wrapText="1"/>
    </xf>
    <xf numFmtId="49" fontId="8" fillId="2" borderId="14" xfId="16" applyNumberFormat="1" applyFont="1" applyFill="1" applyBorder="1" applyAlignment="1">
      <alignment horizontal="center" vertical="center" wrapText="1"/>
    </xf>
    <xf numFmtId="49" fontId="8" fillId="2" borderId="15" xfId="16" applyNumberFormat="1" applyFont="1" applyFill="1" applyBorder="1" applyAlignment="1">
      <alignment horizontal="center" vertical="center" wrapText="1"/>
    </xf>
    <xf numFmtId="49" fontId="8" fillId="2" borderId="10" xfId="16" applyNumberFormat="1" applyFont="1" applyFill="1" applyBorder="1" applyAlignment="1">
      <alignment horizontal="center" vertical="center" wrapText="1"/>
    </xf>
    <xf numFmtId="49" fontId="8" fillId="2" borderId="7" xfId="16" applyNumberFormat="1" applyFont="1" applyFill="1" applyBorder="1" applyAlignment="1">
      <alignment horizontal="center" vertical="center" wrapText="1"/>
    </xf>
    <xf numFmtId="49" fontId="8" fillId="0" borderId="10" xfId="16" applyNumberFormat="1" applyFont="1" applyFill="1" applyBorder="1" applyAlignment="1">
      <alignment horizontal="center" vertical="center" wrapText="1"/>
    </xf>
    <xf numFmtId="49" fontId="8" fillId="0" borderId="7" xfId="16" applyNumberFormat="1" applyFont="1" applyFill="1" applyBorder="1" applyAlignment="1">
      <alignment horizontal="center" vertical="center" wrapText="1"/>
    </xf>
    <xf numFmtId="49" fontId="8" fillId="2" borderId="0" xfId="16" applyNumberFormat="1" applyFont="1" applyFill="1" applyAlignment="1">
      <alignment horizontal="left" wrapText="1"/>
    </xf>
    <xf numFmtId="49" fontId="8" fillId="2" borderId="22" xfId="16" applyNumberFormat="1" applyFont="1" applyFill="1" applyBorder="1" applyAlignment="1">
      <alignment horizontal="left" wrapText="1"/>
    </xf>
    <xf numFmtId="49" fontId="8" fillId="2" borderId="23" xfId="16" applyNumberFormat="1" applyFont="1" applyFill="1" applyBorder="1" applyAlignment="1">
      <alignment horizontal="left" wrapText="1"/>
    </xf>
    <xf numFmtId="49" fontId="8" fillId="2" borderId="24" xfId="16" applyNumberFormat="1" applyFont="1" applyFill="1" applyBorder="1" applyAlignment="1">
      <alignment horizontal="left" wrapText="1"/>
    </xf>
    <xf numFmtId="49" fontId="9" fillId="2" borderId="22" xfId="16" applyNumberFormat="1" applyFont="1" applyFill="1" applyBorder="1" applyAlignment="1">
      <alignment horizontal="left" wrapText="1"/>
    </xf>
    <xf numFmtId="49" fontId="9" fillId="2" borderId="23" xfId="16" applyNumberFormat="1" applyFont="1" applyFill="1" applyBorder="1" applyAlignment="1">
      <alignment horizontal="left" wrapText="1"/>
    </xf>
    <xf numFmtId="49" fontId="9" fillId="2" borderId="24" xfId="16" applyNumberFormat="1" applyFont="1" applyFill="1" applyBorder="1" applyAlignment="1">
      <alignment horizontal="left" wrapText="1"/>
    </xf>
    <xf numFmtId="49" fontId="8" fillId="2" borderId="22" xfId="16" applyNumberFormat="1" applyFont="1" applyFill="1" applyBorder="1" applyAlignment="1">
      <alignment horizontal="left" vertical="top" wrapText="1"/>
    </xf>
    <xf numFmtId="0" fontId="3" fillId="0" borderId="23" xfId="16" applyNumberFormat="1" applyFont="1" applyFill="1" applyBorder="1" applyAlignment="1">
      <alignment horizontal="left" vertical="top" wrapText="1"/>
    </xf>
    <xf numFmtId="0" fontId="3" fillId="0" borderId="24" xfId="16" applyNumberFormat="1" applyFont="1" applyFill="1" applyBorder="1" applyAlignment="1">
      <alignment horizontal="left" vertical="top" wrapText="1"/>
    </xf>
    <xf numFmtId="49" fontId="8" fillId="2" borderId="6" xfId="16" applyNumberFormat="1" applyFont="1" applyFill="1" applyBorder="1" applyAlignment="1">
      <alignment horizontal="left" vertical="top" wrapText="1"/>
    </xf>
    <xf numFmtId="0" fontId="2" fillId="0" borderId="6" xfId="16" applyNumberFormat="1" applyFont="1" applyFill="1" applyBorder="1" applyAlignment="1"/>
    <xf numFmtId="49" fontId="8" fillId="2" borderId="14" xfId="16" applyNumberFormat="1" applyFont="1" applyFill="1" applyBorder="1" applyAlignment="1">
      <alignment horizontal="center" vertical="center"/>
    </xf>
    <xf numFmtId="49" fontId="8" fillId="2" borderId="7" xfId="16" applyNumberFormat="1" applyFont="1" applyFill="1" applyBorder="1" applyAlignment="1">
      <alignment horizontal="center" vertical="center"/>
    </xf>
    <xf numFmtId="0" fontId="2" fillId="0" borderId="14" xfId="16" applyNumberFormat="1" applyFont="1" applyFill="1" applyBorder="1" applyAlignment="1">
      <alignment horizontal="center"/>
    </xf>
    <xf numFmtId="0" fontId="2" fillId="0" borderId="15" xfId="16" applyNumberFormat="1" applyFont="1" applyFill="1" applyBorder="1" applyAlignment="1">
      <alignment horizontal="center"/>
    </xf>
    <xf numFmtId="49" fontId="8" fillId="2" borderId="6" xfId="16" applyNumberFormat="1" applyFont="1" applyFill="1" applyBorder="1" applyAlignment="1">
      <alignment horizontal="left"/>
    </xf>
    <xf numFmtId="49" fontId="8" fillId="2" borderId="10" xfId="16" applyNumberFormat="1" applyFont="1" applyFill="1" applyBorder="1" applyAlignment="1">
      <alignment horizontal="center" vertical="top"/>
    </xf>
    <xf numFmtId="49" fontId="8" fillId="2" borderId="7" xfId="16" applyNumberFormat="1" applyFont="1" applyFill="1" applyBorder="1" applyAlignment="1">
      <alignment horizontal="center" vertical="top"/>
    </xf>
    <xf numFmtId="49" fontId="8" fillId="2" borderId="25" xfId="16" applyNumberFormat="1" applyFont="1" applyFill="1" applyBorder="1" applyAlignment="1">
      <alignment horizontal="left"/>
    </xf>
    <xf numFmtId="49" fontId="8" fillId="2" borderId="26" xfId="16" applyNumberFormat="1" applyFont="1" applyFill="1" applyBorder="1" applyAlignment="1">
      <alignment horizontal="left"/>
    </xf>
    <xf numFmtId="49" fontId="8" fillId="2" borderId="27" xfId="16" applyNumberFormat="1" applyFont="1" applyFill="1" applyBorder="1" applyAlignment="1">
      <alignment horizontal="left"/>
    </xf>
    <xf numFmtId="49" fontId="8" fillId="2" borderId="22" xfId="16" applyNumberFormat="1" applyFont="1" applyFill="1" applyBorder="1" applyAlignment="1">
      <alignment horizontal="left"/>
    </xf>
    <xf numFmtId="49" fontId="8" fillId="2" borderId="23" xfId="16" applyNumberFormat="1" applyFont="1" applyFill="1" applyBorder="1" applyAlignment="1">
      <alignment horizontal="left"/>
    </xf>
    <xf numFmtId="49" fontId="8" fillId="2" borderId="24" xfId="16" applyNumberFormat="1" applyFont="1" applyFill="1" applyBorder="1" applyAlignment="1">
      <alignment horizontal="left"/>
    </xf>
    <xf numFmtId="49" fontId="8" fillId="2" borderId="25" xfId="16" applyNumberFormat="1" applyFont="1" applyFill="1" applyBorder="1" applyAlignment="1">
      <alignment horizontal="left" vertical="top" wrapText="1"/>
    </xf>
    <xf numFmtId="49" fontId="8" fillId="2" borderId="26" xfId="16" applyNumberFormat="1" applyFont="1" applyFill="1" applyBorder="1" applyAlignment="1">
      <alignment horizontal="left" vertical="top" wrapText="1"/>
    </xf>
    <xf numFmtId="49" fontId="8" fillId="2" borderId="27" xfId="16" applyNumberFormat="1" applyFont="1" applyFill="1" applyBorder="1" applyAlignment="1">
      <alignment horizontal="left" vertical="top" wrapText="1"/>
    </xf>
    <xf numFmtId="49" fontId="5" fillId="0" borderId="0" xfId="16" applyNumberFormat="1" applyFont="1" applyFill="1" applyAlignment="1">
      <alignment horizontal="left" vertical="top"/>
    </xf>
    <xf numFmtId="49" fontId="9" fillId="2" borderId="0" xfId="16" applyNumberFormat="1" applyFont="1" applyFill="1" applyBorder="1" applyAlignment="1">
      <alignment horizontal="left" vertical="top" wrapText="1"/>
    </xf>
    <xf numFmtId="49" fontId="26" fillId="2" borderId="0" xfId="16" applyNumberFormat="1" applyFont="1" applyFill="1" applyAlignment="1">
      <alignment horizontal="left" vertical="top" wrapText="1"/>
    </xf>
    <xf numFmtId="49" fontId="26" fillId="2" borderId="0" xfId="16" applyNumberFormat="1" applyFont="1" applyFill="1" applyAlignment="1">
      <alignment horizontal="left" vertical="top"/>
    </xf>
    <xf numFmtId="49" fontId="27" fillId="2" borderId="0" xfId="16" applyNumberFormat="1" applyFont="1" applyFill="1" applyAlignment="1">
      <alignment horizontal="left" vertical="top" wrapText="1"/>
    </xf>
    <xf numFmtId="49" fontId="8" fillId="2" borderId="0" xfId="16" applyNumberFormat="1" applyFont="1" applyFill="1" applyAlignment="1">
      <alignment horizontal="left" vertical="center"/>
    </xf>
    <xf numFmtId="49" fontId="9" fillId="2" borderId="0" xfId="16" applyNumberFormat="1" applyFont="1" applyFill="1" applyAlignment="1">
      <alignment horizontal="left" vertical="center"/>
    </xf>
    <xf numFmtId="49" fontId="9" fillId="2" borderId="0" xfId="16" applyNumberFormat="1" applyFont="1" applyFill="1" applyAlignment="1">
      <alignment horizontal="left"/>
    </xf>
    <xf numFmtId="49" fontId="9" fillId="2" borderId="0" xfId="16" applyNumberFormat="1" applyFont="1" applyFill="1" applyAlignment="1">
      <alignment horizontal="left" wrapText="1"/>
    </xf>
    <xf numFmtId="49" fontId="8" fillId="2" borderId="6" xfId="16" applyNumberFormat="1" applyFont="1" applyFill="1" applyBorder="1" applyAlignment="1">
      <alignment horizontal="left" vertical="top"/>
    </xf>
    <xf numFmtId="49" fontId="8" fillId="0" borderId="18" xfId="16" applyNumberFormat="1" applyFont="1" applyFill="1" applyBorder="1" applyAlignment="1">
      <alignment horizontal="center"/>
    </xf>
    <xf numFmtId="49" fontId="8" fillId="0" borderId="6" xfId="16" applyNumberFormat="1" applyFont="1" applyFill="1" applyBorder="1" applyAlignment="1">
      <alignment horizontal="center"/>
    </xf>
    <xf numFmtId="49" fontId="8" fillId="0" borderId="19" xfId="16" applyNumberFormat="1" applyFont="1" applyFill="1" applyBorder="1" applyAlignment="1">
      <alignment horizontal="center"/>
    </xf>
    <xf numFmtId="49" fontId="8" fillId="2" borderId="0" xfId="16" applyNumberFormat="1" applyFont="1" applyFill="1" applyAlignment="1">
      <alignment horizontal="left" vertical="center" wrapText="1"/>
    </xf>
    <xf numFmtId="49" fontId="8" fillId="2" borderId="5" xfId="16" applyNumberFormat="1" applyFont="1" applyFill="1" applyBorder="1" applyAlignment="1">
      <alignment horizontal="center" vertical="center" wrapText="1"/>
    </xf>
    <xf numFmtId="49" fontId="8" fillId="2" borderId="8" xfId="16" applyNumberFormat="1" applyFont="1" applyFill="1" applyBorder="1" applyAlignment="1">
      <alignment horizontal="center" vertical="center"/>
    </xf>
    <xf numFmtId="49" fontId="8" fillId="2" borderId="6" xfId="16" applyNumberFormat="1" applyFont="1" applyFill="1" applyBorder="1" applyAlignment="1">
      <alignment horizontal="center" vertical="center"/>
    </xf>
    <xf numFmtId="49" fontId="8" fillId="2" borderId="1" xfId="16" applyNumberFormat="1" applyFont="1" applyFill="1" applyBorder="1" applyAlignment="1">
      <alignment horizontal="center" vertical="center" wrapText="1"/>
    </xf>
    <xf numFmtId="49" fontId="8" fillId="2" borderId="13" xfId="16" applyNumberFormat="1" applyFont="1" applyFill="1" applyBorder="1" applyAlignment="1">
      <alignment horizontal="center" vertical="center" wrapText="1"/>
    </xf>
    <xf numFmtId="49" fontId="8" fillId="2" borderId="16" xfId="16" applyNumberFormat="1" applyFont="1" applyFill="1" applyBorder="1" applyAlignment="1">
      <alignment horizontal="center" vertical="center" wrapText="1"/>
    </xf>
    <xf numFmtId="49" fontId="8" fillId="2" borderId="18" xfId="16" applyNumberFormat="1" applyFont="1" applyFill="1" applyBorder="1" applyAlignment="1">
      <alignment horizontal="center" vertical="center" wrapText="1"/>
    </xf>
    <xf numFmtId="49" fontId="8" fillId="2" borderId="19" xfId="16" applyNumberFormat="1" applyFont="1" applyFill="1" applyBorder="1" applyAlignment="1">
      <alignment horizontal="center" vertical="center" wrapText="1"/>
    </xf>
    <xf numFmtId="0" fontId="8" fillId="2" borderId="10" xfId="16" applyFont="1" applyFill="1" applyBorder="1" applyAlignment="1">
      <alignment horizontal="center" vertical="center" wrapText="1"/>
    </xf>
    <xf numFmtId="0" fontId="8" fillId="2" borderId="7" xfId="16" applyFont="1" applyFill="1" applyBorder="1" applyAlignment="1">
      <alignment horizontal="center" vertical="center" wrapText="1"/>
    </xf>
    <xf numFmtId="0" fontId="8" fillId="2" borderId="12" xfId="16" applyFont="1" applyFill="1" applyBorder="1" applyAlignment="1">
      <alignment horizontal="center" vertical="center" wrapText="1"/>
    </xf>
    <xf numFmtId="0" fontId="8" fillId="2" borderId="14" xfId="16" applyFont="1" applyFill="1" applyBorder="1" applyAlignment="1">
      <alignment horizontal="center" vertical="center" wrapText="1"/>
    </xf>
    <xf numFmtId="0" fontId="2" fillId="0" borderId="15" xfId="16" applyNumberFormat="1" applyFont="1" applyFill="1" applyBorder="1" applyAlignment="1">
      <alignment horizontal="center" vertical="center" wrapText="1"/>
    </xf>
    <xf numFmtId="0" fontId="8" fillId="2" borderId="15" xfId="16" applyFont="1" applyFill="1" applyBorder="1" applyAlignment="1">
      <alignment horizontal="center" vertical="center" wrapText="1"/>
    </xf>
    <xf numFmtId="0" fontId="4" fillId="0" borderId="14" xfId="16" applyNumberFormat="1" applyFont="1" applyFill="1" applyBorder="1" applyAlignment="1">
      <alignment horizontal="center"/>
    </xf>
    <xf numFmtId="49" fontId="8" fillId="2" borderId="5" xfId="16" applyNumberFormat="1" applyFont="1" applyFill="1" applyBorder="1" applyAlignment="1">
      <alignment horizontal="center" vertical="top"/>
    </xf>
    <xf numFmtId="49" fontId="8" fillId="2" borderId="10" xfId="16" applyNumberFormat="1" applyFont="1" applyFill="1" applyBorder="1" applyAlignment="1">
      <alignment horizontal="center" vertical="top" wrapText="1"/>
    </xf>
    <xf numFmtId="49" fontId="8" fillId="2" borderId="5" xfId="16" applyNumberFormat="1" applyFont="1" applyFill="1" applyBorder="1" applyAlignment="1">
      <alignment horizontal="center" vertical="top" wrapText="1"/>
    </xf>
    <xf numFmtId="49" fontId="8" fillId="2" borderId="7" xfId="16" applyNumberFormat="1" applyFont="1" applyFill="1" applyBorder="1" applyAlignment="1">
      <alignment horizontal="center" vertical="top" wrapText="1"/>
    </xf>
    <xf numFmtId="49" fontId="8" fillId="2" borderId="13" xfId="16" applyNumberFormat="1" applyFont="1" applyFill="1" applyBorder="1" applyAlignment="1">
      <alignment horizontal="center" vertical="top"/>
    </xf>
    <xf numFmtId="49" fontId="8" fillId="2" borderId="16" xfId="16" applyNumberFormat="1" applyFont="1" applyFill="1" applyBorder="1" applyAlignment="1">
      <alignment horizontal="center" vertical="top"/>
    </xf>
    <xf numFmtId="49" fontId="8" fillId="2" borderId="18" xfId="16" applyNumberFormat="1" applyFont="1" applyFill="1" applyBorder="1" applyAlignment="1">
      <alignment horizontal="center" vertical="top"/>
    </xf>
    <xf numFmtId="49" fontId="8" fillId="2" borderId="19" xfId="16" applyNumberFormat="1" applyFont="1" applyFill="1" applyBorder="1" applyAlignment="1">
      <alignment horizontal="center" vertical="top"/>
    </xf>
    <xf numFmtId="49" fontId="8" fillId="2" borderId="12" xfId="16" applyNumberFormat="1" applyFont="1" applyFill="1" applyBorder="1" applyAlignment="1">
      <alignment horizontal="center" vertical="top"/>
    </xf>
    <xf numFmtId="49" fontId="8" fillId="2" borderId="14" xfId="16" applyNumberFormat="1" applyFont="1" applyFill="1" applyBorder="1" applyAlignment="1">
      <alignment horizontal="center" vertical="top"/>
    </xf>
    <xf numFmtId="49" fontId="8" fillId="2" borderId="15" xfId="16" applyNumberFormat="1" applyFont="1" applyFill="1" applyBorder="1" applyAlignment="1">
      <alignment horizontal="center" vertical="top"/>
    </xf>
    <xf numFmtId="49" fontId="8" fillId="2" borderId="13" xfId="16" applyNumberFormat="1" applyFont="1" applyFill="1" applyBorder="1" applyAlignment="1">
      <alignment horizontal="center" vertical="top" wrapText="1"/>
    </xf>
    <xf numFmtId="49" fontId="8" fillId="2" borderId="16" xfId="16" applyNumberFormat="1" applyFont="1" applyFill="1" applyBorder="1" applyAlignment="1">
      <alignment horizontal="center" vertical="top" wrapText="1"/>
    </xf>
    <xf numFmtId="49" fontId="8" fillId="2" borderId="18" xfId="16" applyNumberFormat="1" applyFont="1" applyFill="1" applyBorder="1" applyAlignment="1">
      <alignment horizontal="center" vertical="top" wrapText="1"/>
    </xf>
    <xf numFmtId="49" fontId="8" fillId="2" borderId="19" xfId="16" applyNumberFormat="1" applyFont="1" applyFill="1" applyBorder="1" applyAlignment="1">
      <alignment horizontal="center" vertical="top" wrapText="1"/>
    </xf>
    <xf numFmtId="49" fontId="8" fillId="2" borderId="10" xfId="16" applyNumberFormat="1" applyFont="1" applyFill="1" applyBorder="1" applyAlignment="1">
      <alignment horizontal="center" wrapText="1"/>
    </xf>
    <xf numFmtId="0" fontId="2" fillId="0" borderId="7" xfId="16" applyNumberFormat="1" applyFont="1" applyFill="1" applyBorder="1" applyAlignment="1">
      <alignment horizontal="center" wrapText="1"/>
    </xf>
    <xf numFmtId="0" fontId="8" fillId="2" borderId="8" xfId="16" applyFont="1" applyFill="1" applyBorder="1" applyAlignment="1">
      <alignment horizontal="center" vertical="center" wrapText="1"/>
    </xf>
    <xf numFmtId="0" fontId="8" fillId="2" borderId="16" xfId="16" applyFont="1" applyFill="1" applyBorder="1" applyAlignment="1">
      <alignment horizontal="center" vertical="center" wrapText="1"/>
    </xf>
    <xf numFmtId="49" fontId="8" fillId="2" borderId="0" xfId="16" applyNumberFormat="1" applyFont="1" applyFill="1" applyAlignment="1">
      <alignment horizontal="center" vertical="center" wrapText="1"/>
    </xf>
    <xf numFmtId="0" fontId="8" fillId="2" borderId="12" xfId="16" applyFont="1" applyFill="1" applyBorder="1" applyAlignment="1">
      <alignment horizontal="center" wrapText="1"/>
    </xf>
    <xf numFmtId="0" fontId="8" fillId="2" borderId="14" xfId="16" applyFont="1" applyFill="1" applyBorder="1" applyAlignment="1">
      <alignment horizontal="center" wrapText="1"/>
    </xf>
    <xf numFmtId="0" fontId="8" fillId="2" borderId="15" xfId="16" applyFont="1" applyFill="1" applyBorder="1" applyAlignment="1">
      <alignment horizontal="center" wrapText="1"/>
    </xf>
    <xf numFmtId="49" fontId="8" fillId="2" borderId="13" xfId="16" applyNumberFormat="1" applyFont="1" applyFill="1" applyBorder="1" applyAlignment="1">
      <alignment horizontal="center"/>
    </xf>
    <xf numFmtId="0" fontId="2" fillId="0" borderId="8" xfId="16" applyNumberFormat="1" applyFont="1" applyFill="1" applyBorder="1" applyAlignment="1">
      <alignment horizontal="center"/>
    </xf>
    <xf numFmtId="0" fontId="2" fillId="0" borderId="16" xfId="16" applyNumberFormat="1" applyFont="1" applyFill="1" applyBorder="1" applyAlignment="1">
      <alignment horizontal="center"/>
    </xf>
    <xf numFmtId="49" fontId="8" fillId="2" borderId="0" xfId="16" applyNumberFormat="1" applyFont="1" applyFill="1" applyBorder="1" applyAlignment="1">
      <alignment horizontal="left" wrapText="1"/>
    </xf>
    <xf numFmtId="49" fontId="8" fillId="0" borderId="0" xfId="16" applyNumberFormat="1" applyFont="1" applyFill="1" applyAlignment="1">
      <alignment horizontal="left"/>
    </xf>
    <xf numFmtId="49" fontId="8" fillId="0" borderId="10" xfId="16" applyNumberFormat="1" applyFont="1" applyFill="1" applyBorder="1" applyAlignment="1">
      <alignment horizontal="center"/>
    </xf>
    <xf numFmtId="49" fontId="8" fillId="0" borderId="13" xfId="16" applyNumberFormat="1" applyFont="1" applyFill="1" applyBorder="1" applyAlignment="1">
      <alignment horizontal="center"/>
    </xf>
    <xf numFmtId="49" fontId="8" fillId="0" borderId="12" xfId="16" applyNumberFormat="1" applyFont="1" applyFill="1" applyBorder="1" applyAlignment="1">
      <alignment horizontal="center"/>
    </xf>
    <xf numFmtId="49" fontId="9" fillId="0" borderId="11" xfId="16" applyNumberFormat="1" applyFont="1" applyFill="1" applyBorder="1" applyAlignment="1">
      <alignment horizontal="left" wrapText="1"/>
    </xf>
    <xf numFmtId="49" fontId="8" fillId="2" borderId="18" xfId="16" applyNumberFormat="1" applyFont="1" applyFill="1" applyBorder="1" applyAlignment="1">
      <alignment horizontal="center"/>
    </xf>
    <xf numFmtId="49" fontId="8" fillId="5" borderId="6" xfId="0" applyNumberFormat="1" applyFont="1" applyFill="1" applyBorder="1" applyAlignment="1">
      <alignment horizontal="left" vertical="top" wrapText="1"/>
    </xf>
    <xf numFmtId="49" fontId="8" fillId="2" borderId="0" xfId="0" applyNumberFormat="1" applyFont="1" applyFill="1" applyBorder="1" applyAlignment="1">
      <alignment horizontal="left" wrapText="1"/>
    </xf>
    <xf numFmtId="49" fontId="8" fillId="2" borderId="0" xfId="0" applyNumberFormat="1" applyFont="1" applyFill="1" applyAlignment="1">
      <alignment horizontal="left" wrapText="1"/>
    </xf>
    <xf numFmtId="0" fontId="9" fillId="2" borderId="0" xfId="0" applyFont="1" applyFill="1" applyAlignment="1">
      <alignment horizontal="left" wrapText="1"/>
    </xf>
    <xf numFmtId="49" fontId="9" fillId="2" borderId="0" xfId="0" applyNumberFormat="1" applyFont="1" applyFill="1" applyAlignment="1">
      <alignment horizontal="left" wrapText="1"/>
    </xf>
    <xf numFmtId="49" fontId="5" fillId="2" borderId="0" xfId="0" applyNumberFormat="1" applyFont="1" applyFill="1" applyAlignment="1">
      <alignment horizontal="left" wrapText="1"/>
    </xf>
    <xf numFmtId="49" fontId="8" fillId="2" borderId="30" xfId="0" applyNumberFormat="1" applyFont="1" applyFill="1" applyBorder="1" applyAlignment="1">
      <alignment horizontal="center" vertical="center" wrapText="1"/>
    </xf>
    <xf numFmtId="49" fontId="8"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64" xfId="0" applyFont="1" applyFill="1" applyBorder="1" applyAlignment="1">
      <alignment horizontal="center" vertical="center" wrapText="1"/>
    </xf>
    <xf numFmtId="49" fontId="8" fillId="2" borderId="64" xfId="0" applyNumberFormat="1" applyFont="1" applyFill="1" applyBorder="1" applyAlignment="1">
      <alignment horizontal="center" vertical="center" wrapText="1"/>
    </xf>
    <xf numFmtId="49" fontId="8" fillId="2" borderId="63" xfId="0" applyNumberFormat="1" applyFont="1" applyFill="1" applyBorder="1" applyAlignment="1">
      <alignment horizontal="center" vertical="center"/>
    </xf>
    <xf numFmtId="49" fontId="8" fillId="5" borderId="0" xfId="0" applyNumberFormat="1" applyFont="1" applyFill="1" applyAlignment="1">
      <alignment horizontal="left" vertical="top" wrapText="1"/>
    </xf>
    <xf numFmtId="49" fontId="8" fillId="5" borderId="0" xfId="0" applyNumberFormat="1" applyFont="1" applyFill="1" applyAlignment="1">
      <alignment horizontal="left" vertical="top"/>
    </xf>
    <xf numFmtId="49" fontId="8" fillId="2" borderId="30" xfId="0" applyNumberFormat="1" applyFont="1" applyFill="1" applyBorder="1" applyAlignment="1">
      <alignment horizontal="left" vertical="center" wrapText="1"/>
    </xf>
    <xf numFmtId="49" fontId="8" fillId="2" borderId="65" xfId="0" applyNumberFormat="1" applyFont="1" applyFill="1" applyBorder="1" applyAlignment="1">
      <alignment horizontal="left" vertical="center" wrapText="1"/>
    </xf>
    <xf numFmtId="0" fontId="5" fillId="5" borderId="69" xfId="0" applyFont="1" applyFill="1" applyBorder="1" applyAlignment="1">
      <alignment horizontal="left" vertical="center" wrapText="1"/>
    </xf>
    <xf numFmtId="0" fontId="5" fillId="5" borderId="70" xfId="0" applyFont="1" applyFill="1" applyBorder="1" applyAlignment="1">
      <alignment horizontal="left" vertical="center" wrapText="1"/>
    </xf>
    <xf numFmtId="0" fontId="5" fillId="5" borderId="71" xfId="0" applyFont="1" applyFill="1" applyBorder="1" applyAlignment="1">
      <alignment horizontal="left" vertical="center" wrapText="1"/>
    </xf>
    <xf numFmtId="0" fontId="5" fillId="0" borderId="65" xfId="0" applyFont="1" applyFill="1" applyBorder="1" applyAlignment="1">
      <alignment horizontal="center" vertical="center" wrapText="1"/>
    </xf>
    <xf numFmtId="0" fontId="33" fillId="0" borderId="65" xfId="0" applyNumberFormat="1" applyFont="1" applyFill="1" applyBorder="1" applyAlignment="1"/>
    <xf numFmtId="0" fontId="5" fillId="0" borderId="65" xfId="0" applyNumberFormat="1" applyFont="1" applyFill="1" applyBorder="1" applyAlignment="1">
      <alignment horizontal="center"/>
    </xf>
    <xf numFmtId="49" fontId="85" fillId="2" borderId="72" xfId="0" applyNumberFormat="1" applyFont="1" applyFill="1" applyBorder="1" applyAlignment="1">
      <alignment horizontal="left" wrapText="1"/>
    </xf>
    <xf numFmtId="0" fontId="85" fillId="2" borderId="0" xfId="0" applyFont="1" applyFill="1" applyAlignment="1">
      <alignment horizontal="left" vertical="top" wrapText="1"/>
    </xf>
    <xf numFmtId="49" fontId="8" fillId="2" borderId="69" xfId="0" applyNumberFormat="1" applyFont="1" applyFill="1" applyBorder="1" applyAlignment="1">
      <alignment horizontal="left" wrapText="1"/>
    </xf>
    <xf numFmtId="49" fontId="8" fillId="2" borderId="70" xfId="0" applyNumberFormat="1" applyFont="1" applyFill="1" applyBorder="1" applyAlignment="1">
      <alignment horizontal="left" wrapText="1"/>
    </xf>
    <xf numFmtId="49" fontId="8" fillId="2" borderId="71" xfId="0" applyNumberFormat="1" applyFont="1" applyFill="1" applyBorder="1" applyAlignment="1">
      <alignment horizontal="left" wrapText="1"/>
    </xf>
    <xf numFmtId="49" fontId="8" fillId="2" borderId="65" xfId="0" applyNumberFormat="1" applyFont="1" applyFill="1" applyBorder="1" applyAlignment="1">
      <alignment horizontal="left" vertical="center"/>
    </xf>
    <xf numFmtId="0" fontId="8" fillId="2" borderId="65" xfId="0" applyFont="1" applyFill="1" applyBorder="1" applyAlignment="1">
      <alignment horizontal="left" vertical="center" wrapText="1"/>
    </xf>
    <xf numFmtId="0" fontId="4" fillId="0" borderId="0" xfId="3" applyFont="1" applyFill="1" applyBorder="1" applyAlignment="1">
      <alignment vertical="center" wrapText="1"/>
    </xf>
    <xf numFmtId="0" fontId="4" fillId="0" borderId="0" xfId="16" applyFont="1" applyFill="1" applyAlignment="1">
      <alignment vertical="center" wrapText="1"/>
    </xf>
    <xf numFmtId="0" fontId="4" fillId="0" borderId="0" xfId="16" applyFont="1" applyFill="1" applyAlignment="1">
      <alignment vertical="center"/>
    </xf>
    <xf numFmtId="49" fontId="5" fillId="0" borderId="33" xfId="16" applyNumberFormat="1" applyFont="1" applyFill="1" applyBorder="1" applyAlignment="1">
      <alignment vertical="center" wrapText="1"/>
    </xf>
    <xf numFmtId="0" fontId="5" fillId="0" borderId="65" xfId="3" applyFont="1" applyFill="1" applyBorder="1" applyAlignment="1">
      <alignment vertical="center" wrapText="1"/>
    </xf>
    <xf numFmtId="0" fontId="5" fillId="0" borderId="65" xfId="3" applyFont="1" applyFill="1" applyBorder="1" applyAlignment="1">
      <alignment vertical="center"/>
    </xf>
    <xf numFmtId="0" fontId="5" fillId="0" borderId="65" xfId="16" applyFont="1" applyFill="1" applyBorder="1" applyAlignment="1">
      <alignment horizontal="center" vertical="center" wrapText="1"/>
    </xf>
    <xf numFmtId="190" fontId="5" fillId="0" borderId="69" xfId="16" applyNumberFormat="1" applyFont="1" applyFill="1" applyBorder="1" applyAlignment="1">
      <alignment horizontal="center" vertical="center"/>
    </xf>
    <xf numFmtId="190" fontId="5" fillId="0" borderId="70" xfId="16" applyNumberFormat="1" applyFont="1" applyFill="1" applyBorder="1" applyAlignment="1">
      <alignment horizontal="center" vertical="center"/>
    </xf>
    <xf numFmtId="0" fontId="10" fillId="0" borderId="0" xfId="0" applyNumberFormat="1" applyFont="1" applyFill="1" applyBorder="1" applyAlignment="1">
      <alignment horizontal="left" wrapText="1"/>
    </xf>
    <xf numFmtId="49" fontId="10" fillId="0" borderId="58" xfId="0" applyNumberFormat="1" applyFont="1" applyFill="1" applyBorder="1" applyAlignment="1">
      <alignment horizontal="left" vertical="center" wrapText="1"/>
    </xf>
    <xf numFmtId="49" fontId="10" fillId="0" borderId="58" xfId="0" applyNumberFormat="1" applyFont="1" applyFill="1" applyBorder="1" applyAlignment="1">
      <alignment horizontal="left" vertical="center"/>
    </xf>
    <xf numFmtId="49" fontId="10" fillId="0" borderId="58" xfId="0" applyNumberFormat="1" applyFont="1" applyFill="1" applyBorder="1" applyAlignment="1">
      <alignment horizontal="center" vertical="center" wrapText="1"/>
    </xf>
    <xf numFmtId="49" fontId="10" fillId="0" borderId="58" xfId="0" applyNumberFormat="1" applyFont="1" applyFill="1" applyBorder="1" applyAlignment="1">
      <alignment horizontal="center" vertical="center"/>
    </xf>
    <xf numFmtId="0" fontId="10" fillId="0" borderId="72" xfId="0" applyNumberFormat="1" applyFont="1" applyFill="1" applyBorder="1" applyAlignment="1">
      <alignment horizontal="left" wrapText="1"/>
    </xf>
    <xf numFmtId="0" fontId="16" fillId="0" borderId="0" xfId="0" applyFont="1" applyFill="1" applyBorder="1" applyAlignment="1">
      <alignment horizontal="left"/>
    </xf>
    <xf numFmtId="0" fontId="14" fillId="5" borderId="0" xfId="0" applyFont="1" applyFill="1" applyBorder="1" applyAlignment="1">
      <alignment horizontal="left"/>
    </xf>
    <xf numFmtId="0" fontId="14" fillId="0" borderId="0" xfId="0" applyFont="1" applyFill="1" applyBorder="1" applyAlignment="1">
      <alignment horizontal="left"/>
    </xf>
    <xf numFmtId="49" fontId="8" fillId="0" borderId="80" xfId="0" applyNumberFormat="1" applyFont="1" applyFill="1" applyBorder="1" applyAlignment="1">
      <alignment horizontal="left" vertical="top" wrapText="1"/>
    </xf>
    <xf numFmtId="49" fontId="8" fillId="0" borderId="81" xfId="0" applyNumberFormat="1" applyFont="1" applyFill="1" applyBorder="1" applyAlignment="1">
      <alignment horizontal="left" vertical="top" wrapText="1"/>
    </xf>
    <xf numFmtId="49" fontId="8" fillId="0" borderId="82" xfId="0" applyNumberFormat="1" applyFont="1" applyFill="1" applyBorder="1" applyAlignment="1">
      <alignment horizontal="left" vertical="top" wrapText="1"/>
    </xf>
    <xf numFmtId="49" fontId="85" fillId="0" borderId="77" xfId="0" applyNumberFormat="1" applyFont="1" applyFill="1" applyBorder="1" applyAlignment="1">
      <alignment horizontal="center" vertical="center"/>
    </xf>
    <xf numFmtId="49" fontId="85" fillId="0" borderId="78" xfId="0" applyNumberFormat="1" applyFont="1" applyFill="1" applyBorder="1" applyAlignment="1">
      <alignment horizontal="center" vertical="center"/>
    </xf>
    <xf numFmtId="49" fontId="85" fillId="0" borderId="79" xfId="0" applyNumberFormat="1" applyFont="1" applyFill="1" applyBorder="1" applyAlignment="1">
      <alignment horizontal="center" vertical="center"/>
    </xf>
    <xf numFmtId="49" fontId="8" fillId="0" borderId="65" xfId="0" applyNumberFormat="1" applyFont="1" applyFill="1" applyBorder="1" applyAlignment="1">
      <alignment horizontal="center" vertical="center"/>
    </xf>
    <xf numFmtId="49" fontId="8" fillId="0" borderId="77" xfId="0" applyNumberFormat="1" applyFont="1" applyFill="1" applyBorder="1" applyAlignment="1">
      <alignment horizontal="center" vertical="center"/>
    </xf>
    <xf numFmtId="49" fontId="8" fillId="0" borderId="78" xfId="0" applyNumberFormat="1" applyFont="1" applyFill="1" applyBorder="1" applyAlignment="1">
      <alignment horizontal="center" vertical="center"/>
    </xf>
    <xf numFmtId="49" fontId="8" fillId="0" borderId="83" xfId="0" applyNumberFormat="1" applyFont="1" applyFill="1" applyBorder="1" applyAlignment="1">
      <alignment horizontal="center" vertical="center"/>
    </xf>
    <xf numFmtId="49" fontId="8" fillId="0" borderId="41" xfId="0" applyNumberFormat="1" applyFont="1" applyFill="1" applyBorder="1" applyAlignment="1">
      <alignment horizontal="center"/>
    </xf>
    <xf numFmtId="49" fontId="8" fillId="0" borderId="33" xfId="0" applyNumberFormat="1" applyFont="1" applyFill="1" applyBorder="1" applyAlignment="1">
      <alignment horizontal="center"/>
    </xf>
    <xf numFmtId="49" fontId="8" fillId="0" borderId="46" xfId="0" applyNumberFormat="1" applyFont="1" applyFill="1" applyBorder="1" applyAlignment="1">
      <alignment horizontal="center"/>
    </xf>
    <xf numFmtId="0" fontId="34" fillId="0" borderId="0" xfId="0" applyFont="1" applyFill="1" applyBorder="1" applyAlignment="1">
      <alignment horizontal="left" wrapText="1"/>
    </xf>
    <xf numFmtId="49" fontId="8" fillId="2" borderId="1" xfId="16" applyNumberFormat="1" applyFont="1" applyFill="1" applyBorder="1" applyAlignment="1">
      <alignment horizontal="center" vertical="center"/>
    </xf>
    <xf numFmtId="0" fontId="9" fillId="2" borderId="8" xfId="16" applyFont="1" applyFill="1" applyBorder="1" applyAlignment="1">
      <alignment horizontal="left" wrapText="1"/>
    </xf>
    <xf numFmtId="0" fontId="9" fillId="2" borderId="0" xfId="16" applyFont="1" applyFill="1" applyBorder="1" applyAlignment="1">
      <alignment horizontal="left" wrapText="1"/>
    </xf>
    <xf numFmtId="0" fontId="8" fillId="2" borderId="0" xfId="16" applyFont="1" applyFill="1" applyBorder="1" applyAlignment="1">
      <alignment horizontal="left" wrapText="1"/>
    </xf>
    <xf numFmtId="0" fontId="2" fillId="0" borderId="0" xfId="16" applyNumberFormat="1" applyFont="1" applyFill="1" applyBorder="1" applyAlignment="1">
      <alignment horizontal="left"/>
    </xf>
    <xf numFmtId="0" fontId="36" fillId="0" borderId="35" xfId="23" applyNumberFormat="1" applyFont="1" applyFill="1" applyBorder="1" applyAlignment="1">
      <alignment horizontal="left"/>
    </xf>
    <xf numFmtId="0" fontId="36" fillId="0" borderId="0" xfId="23" applyNumberFormat="1" applyFont="1" applyFill="1" applyBorder="1" applyAlignment="1">
      <alignment horizontal="left"/>
    </xf>
    <xf numFmtId="0" fontId="6" fillId="0" borderId="0" xfId="23" applyNumberFormat="1" applyFont="1" applyFill="1" applyBorder="1" applyAlignment="1">
      <alignment horizontal="left" vertical="top" wrapText="1"/>
    </xf>
    <xf numFmtId="0" fontId="35" fillId="5" borderId="29" xfId="5" applyNumberFormat="1" applyFont="1" applyFill="1" applyBorder="1" applyAlignment="1">
      <alignment horizontal="center" vertical="center"/>
    </xf>
    <xf numFmtId="0" fontId="6" fillId="5" borderId="29" xfId="5" applyNumberFormat="1" applyFont="1" applyFill="1" applyBorder="1" applyAlignment="1">
      <alignment horizontal="center" vertical="center"/>
    </xf>
    <xf numFmtId="0" fontId="35" fillId="5" borderId="29" xfId="5" applyNumberFormat="1" applyFont="1" applyFill="1" applyBorder="1" applyAlignment="1">
      <alignment horizontal="left" vertical="center" wrapText="1"/>
    </xf>
    <xf numFmtId="168" fontId="13" fillId="0" borderId="34" xfId="23" applyFont="1" applyBorder="1" applyAlignment="1">
      <alignment horizontal="left" vertical="top"/>
    </xf>
    <xf numFmtId="168" fontId="13" fillId="0" borderId="0" xfId="23" applyFont="1" applyAlignment="1">
      <alignment horizontal="left" vertical="top"/>
    </xf>
    <xf numFmtId="0" fontId="6" fillId="0" borderId="0" xfId="5" applyNumberFormat="1" applyFont="1" applyFill="1" applyBorder="1" applyAlignment="1">
      <alignment horizontal="left" vertical="top"/>
    </xf>
    <xf numFmtId="0" fontId="35" fillId="7" borderId="29" xfId="5" applyNumberFormat="1" applyFont="1" applyFill="1" applyBorder="1" applyAlignment="1">
      <alignment horizontal="center" vertical="top" wrapText="1"/>
    </xf>
    <xf numFmtId="0" fontId="35" fillId="7" borderId="31" xfId="5" applyNumberFormat="1" applyFont="1" applyFill="1" applyBorder="1" applyAlignment="1">
      <alignment horizontal="center" vertical="top"/>
    </xf>
    <xf numFmtId="0" fontId="35" fillId="7" borderId="36" xfId="5" applyNumberFormat="1" applyFont="1" applyFill="1" applyBorder="1" applyAlignment="1">
      <alignment horizontal="center" vertical="top"/>
    </xf>
    <xf numFmtId="0" fontId="35" fillId="7" borderId="32" xfId="5" applyNumberFormat="1" applyFont="1" applyFill="1" applyBorder="1" applyAlignment="1">
      <alignment horizontal="center" vertical="top"/>
    </xf>
    <xf numFmtId="0" fontId="40" fillId="5" borderId="0" xfId="5" applyNumberFormat="1" applyFont="1" applyFill="1" applyBorder="1" applyAlignment="1">
      <alignment horizontal="left" vertical="center"/>
    </xf>
    <xf numFmtId="0" fontId="37" fillId="9" borderId="37" xfId="9" applyFont="1" applyFill="1" applyBorder="1" applyAlignment="1">
      <alignment horizontal="center" vertical="center" wrapText="1"/>
    </xf>
    <xf numFmtId="0" fontId="37" fillId="9" borderId="38" xfId="9" applyFont="1" applyFill="1" applyBorder="1" applyAlignment="1">
      <alignment horizontal="center" vertical="center" wrapText="1"/>
    </xf>
    <xf numFmtId="0" fontId="35" fillId="0" borderId="31" xfId="5" applyNumberFormat="1" applyFont="1" applyBorder="1" applyAlignment="1">
      <alignment horizontal="center"/>
    </xf>
    <xf numFmtId="0" fontId="35" fillId="0" borderId="36" xfId="5" applyNumberFormat="1" applyFont="1" applyBorder="1" applyAlignment="1">
      <alignment horizontal="center"/>
    </xf>
    <xf numFmtId="0" fontId="35" fillId="0" borderId="32" xfId="5" applyNumberFormat="1" applyFont="1" applyBorder="1" applyAlignment="1">
      <alignment horizontal="center"/>
    </xf>
    <xf numFmtId="0" fontId="41" fillId="5" borderId="29" xfId="23" applyNumberFormat="1" applyFont="1" applyFill="1" applyBorder="1" applyAlignment="1">
      <alignment horizontal="center" vertical="center"/>
    </xf>
    <xf numFmtId="0" fontId="35" fillId="9" borderId="37" xfId="5" applyNumberFormat="1" applyFont="1" applyFill="1" applyBorder="1" applyAlignment="1">
      <alignment horizontal="center" vertical="center" wrapText="1"/>
    </xf>
    <xf numFmtId="0" fontId="35" fillId="9" borderId="38" xfId="5" applyNumberFormat="1" applyFont="1" applyFill="1" applyBorder="1" applyAlignment="1">
      <alignment horizontal="center" vertical="center" wrapText="1"/>
    </xf>
    <xf numFmtId="0" fontId="35" fillId="9" borderId="31" xfId="5" applyNumberFormat="1" applyFont="1" applyFill="1" applyBorder="1" applyAlignment="1">
      <alignment horizontal="center" vertical="center" wrapText="1"/>
    </xf>
    <xf numFmtId="0" fontId="35" fillId="9" borderId="32" xfId="5" applyNumberFormat="1" applyFont="1" applyFill="1" applyBorder="1" applyAlignment="1">
      <alignment horizontal="center" vertical="center" wrapText="1"/>
    </xf>
    <xf numFmtId="0" fontId="35" fillId="9" borderId="29" xfId="5" applyNumberFormat="1" applyFont="1" applyFill="1" applyBorder="1" applyAlignment="1">
      <alignment horizontal="center" vertical="center" wrapText="1"/>
    </xf>
    <xf numFmtId="0" fontId="44" fillId="0" borderId="29" xfId="23" applyNumberFormat="1" applyFont="1" applyBorder="1" applyAlignment="1">
      <alignment horizontal="center"/>
    </xf>
    <xf numFmtId="0" fontId="37" fillId="9" borderId="39" xfId="9" applyFont="1" applyFill="1" applyBorder="1" applyAlignment="1">
      <alignment horizontal="center" vertical="center" wrapText="1"/>
    </xf>
    <xf numFmtId="168" fontId="37" fillId="9" borderId="31" xfId="5" applyFont="1" applyFill="1" applyBorder="1" applyAlignment="1">
      <alignment horizontal="center" vertical="center" wrapText="1"/>
    </xf>
    <xf numFmtId="168" fontId="37" fillId="9" borderId="36" xfId="5" applyFont="1" applyFill="1" applyBorder="1" applyAlignment="1">
      <alignment horizontal="center" vertical="center" wrapText="1"/>
    </xf>
    <xf numFmtId="168" fontId="37" fillId="9" borderId="32" xfId="5" applyFont="1" applyFill="1" applyBorder="1" applyAlignment="1">
      <alignment horizontal="center" vertical="center" wrapText="1"/>
    </xf>
    <xf numFmtId="168" fontId="37" fillId="9" borderId="29" xfId="5" applyFont="1" applyFill="1" applyBorder="1" applyAlignment="1">
      <alignment horizontal="center" vertical="center" wrapText="1"/>
    </xf>
    <xf numFmtId="0" fontId="37" fillId="9" borderId="31" xfId="9" applyFont="1" applyFill="1" applyBorder="1" applyAlignment="1">
      <alignment horizontal="center" vertical="center"/>
    </xf>
    <xf numFmtId="0" fontId="37" fillId="9" borderId="32" xfId="9" applyFont="1" applyFill="1" applyBorder="1" applyAlignment="1">
      <alignment horizontal="center" vertical="center"/>
    </xf>
    <xf numFmtId="0" fontId="37" fillId="9" borderId="31" xfId="9" applyFont="1" applyFill="1" applyBorder="1" applyAlignment="1">
      <alignment horizontal="center" vertical="center" wrapText="1"/>
    </xf>
    <xf numFmtId="0" fontId="37" fillId="9" borderId="32" xfId="9" applyFont="1" applyFill="1" applyBorder="1" applyAlignment="1">
      <alignment horizontal="center" vertical="center" wrapText="1"/>
    </xf>
    <xf numFmtId="0" fontId="41" fillId="0" borderId="33" xfId="23" applyNumberFormat="1" applyFont="1" applyFill="1" applyBorder="1" applyAlignment="1">
      <alignment horizontal="left" vertical="center" wrapText="1"/>
    </xf>
    <xf numFmtId="0" fontId="44" fillId="9" borderId="36" xfId="5" applyNumberFormat="1" applyFont="1" applyFill="1" applyBorder="1" applyAlignment="1">
      <alignment horizontal="center"/>
    </xf>
    <xf numFmtId="0" fontId="44" fillId="9" borderId="32" xfId="5" applyNumberFormat="1" applyFont="1" applyFill="1" applyBorder="1" applyAlignment="1">
      <alignment horizontal="center"/>
    </xf>
    <xf numFmtId="0" fontId="44" fillId="9" borderId="31" xfId="5" applyNumberFormat="1" applyFont="1" applyFill="1" applyBorder="1" applyAlignment="1">
      <alignment horizontal="center"/>
    </xf>
    <xf numFmtId="0" fontId="45" fillId="9" borderId="31" xfId="9" applyFont="1" applyFill="1" applyBorder="1" applyAlignment="1">
      <alignment horizontal="center" vertical="center" wrapText="1"/>
    </xf>
    <xf numFmtId="0" fontId="45" fillId="9" borderId="32" xfId="9" applyFont="1" applyFill="1" applyBorder="1" applyAlignment="1">
      <alignment horizontal="center" vertical="center" wrapText="1"/>
    </xf>
    <xf numFmtId="0" fontId="6" fillId="5" borderId="29" xfId="5" applyNumberFormat="1" applyFont="1" applyFill="1" applyBorder="1" applyAlignment="1">
      <alignment horizontal="left" vertical="center"/>
    </xf>
    <xf numFmtId="0" fontId="41" fillId="5" borderId="36" xfId="23" applyNumberFormat="1" applyFont="1" applyFill="1" applyBorder="1" applyAlignment="1">
      <alignment horizontal="center" vertical="center"/>
    </xf>
    <xf numFmtId="0" fontId="37" fillId="9" borderId="29" xfId="9" applyFont="1" applyFill="1" applyBorder="1" applyAlignment="1">
      <alignment horizontal="center" vertical="center" wrapText="1"/>
    </xf>
    <xf numFmtId="0" fontId="37" fillId="9" borderId="29" xfId="9" applyFont="1" applyFill="1" applyBorder="1" applyAlignment="1">
      <alignment horizontal="center" vertical="center"/>
    </xf>
    <xf numFmtId="0" fontId="35" fillId="9" borderId="40" xfId="5" applyNumberFormat="1" applyFont="1" applyFill="1" applyBorder="1" applyAlignment="1">
      <alignment horizontal="center" vertical="center" wrapText="1"/>
    </xf>
    <xf numFmtId="0" fontId="35" fillId="9" borderId="41" xfId="5" applyNumberFormat="1" applyFont="1" applyFill="1" applyBorder="1" applyAlignment="1">
      <alignment horizontal="center" vertical="center" wrapText="1"/>
    </xf>
    <xf numFmtId="0" fontId="41" fillId="5" borderId="33" xfId="23" applyNumberFormat="1" applyFont="1" applyFill="1" applyBorder="1" applyAlignment="1">
      <alignment horizontal="left" vertical="top" wrapText="1"/>
    </xf>
    <xf numFmtId="0" fontId="48" fillId="5" borderId="36" xfId="23" applyNumberFormat="1" applyFont="1" applyFill="1" applyBorder="1" applyAlignment="1">
      <alignment horizontal="center" vertical="center"/>
    </xf>
    <xf numFmtId="0" fontId="44" fillId="9" borderId="29" xfId="5" applyNumberFormat="1" applyFont="1" applyFill="1" applyBorder="1" applyAlignment="1">
      <alignment horizontal="center" vertical="center" wrapText="1"/>
    </xf>
    <xf numFmtId="0" fontId="44" fillId="9" borderId="31" xfId="5" applyNumberFormat="1" applyFont="1" applyFill="1" applyBorder="1" applyAlignment="1">
      <alignment horizontal="center" vertical="center" wrapText="1"/>
    </xf>
    <xf numFmtId="0" fontId="44" fillId="9" borderId="32" xfId="5" applyNumberFormat="1" applyFont="1" applyFill="1" applyBorder="1" applyAlignment="1">
      <alignment horizontal="center" vertical="center" wrapText="1"/>
    </xf>
    <xf numFmtId="0" fontId="44" fillId="9" borderId="37" xfId="5" applyNumberFormat="1" applyFont="1" applyFill="1" applyBorder="1" applyAlignment="1">
      <alignment horizontal="center" vertical="center" wrapText="1"/>
    </xf>
    <xf numFmtId="0" fontId="44" fillId="9" borderId="38" xfId="5" applyNumberFormat="1" applyFont="1" applyFill="1" applyBorder="1" applyAlignment="1">
      <alignment horizontal="center" vertical="center" wrapText="1"/>
    </xf>
    <xf numFmtId="0" fontId="51" fillId="9" borderId="37" xfId="9" applyFont="1" applyFill="1" applyBorder="1" applyAlignment="1">
      <alignment horizontal="center" vertical="center" wrapText="1"/>
    </xf>
    <xf numFmtId="0" fontId="51" fillId="9" borderId="38" xfId="9" applyFont="1" applyFill="1" applyBorder="1" applyAlignment="1">
      <alignment horizontal="center" vertical="center" wrapText="1"/>
    </xf>
    <xf numFmtId="0" fontId="55" fillId="0" borderId="31" xfId="23" applyNumberFormat="1" applyFont="1" applyBorder="1" applyAlignment="1">
      <alignment horizontal="center"/>
    </xf>
    <xf numFmtId="0" fontId="55" fillId="0" borderId="36" xfId="23" applyNumberFormat="1" applyFont="1" applyBorder="1" applyAlignment="1">
      <alignment horizontal="center"/>
    </xf>
    <xf numFmtId="0" fontId="55" fillId="0" borderId="32" xfId="23" applyNumberFormat="1" applyFont="1" applyBorder="1" applyAlignment="1">
      <alignment horizontal="center"/>
    </xf>
    <xf numFmtId="0" fontId="51" fillId="9" borderId="39" xfId="9" applyFont="1" applyFill="1" applyBorder="1" applyAlignment="1">
      <alignment horizontal="center" vertical="center" wrapText="1"/>
    </xf>
    <xf numFmtId="168" fontId="51" fillId="9" borderId="31" xfId="5" applyFont="1" applyFill="1" applyBorder="1" applyAlignment="1">
      <alignment horizontal="center" vertical="center" wrapText="1"/>
    </xf>
    <xf numFmtId="168" fontId="51" fillId="9" borderId="36" xfId="5" applyFont="1" applyFill="1" applyBorder="1" applyAlignment="1">
      <alignment horizontal="center" vertical="center" wrapText="1"/>
    </xf>
    <xf numFmtId="168" fontId="51" fillId="9" borderId="32" xfId="5" applyFont="1" applyFill="1" applyBorder="1" applyAlignment="1">
      <alignment horizontal="center" vertical="center" wrapText="1"/>
    </xf>
    <xf numFmtId="0" fontId="51" fillId="9" borderId="31" xfId="9" applyFont="1" applyFill="1" applyBorder="1" applyAlignment="1">
      <alignment horizontal="center" vertical="center"/>
    </xf>
    <xf numFmtId="0" fontId="51" fillId="9" borderId="32" xfId="9" applyFont="1" applyFill="1" applyBorder="1" applyAlignment="1">
      <alignment horizontal="center" vertical="center"/>
    </xf>
    <xf numFmtId="190" fontId="21" fillId="0" borderId="31" xfId="5" applyNumberFormat="1" applyFont="1" applyFill="1" applyBorder="1" applyAlignment="1">
      <alignment horizontal="left" vertical="top" wrapText="1"/>
    </xf>
    <xf numFmtId="190" fontId="21" fillId="0" borderId="36" xfId="5" applyNumberFormat="1" applyFont="1" applyFill="1" applyBorder="1" applyAlignment="1">
      <alignment horizontal="left" vertical="top" wrapText="1"/>
    </xf>
    <xf numFmtId="190" fontId="21" fillId="0" borderId="39" xfId="5" applyNumberFormat="1" applyFont="1" applyFill="1" applyBorder="1" applyAlignment="1">
      <alignment horizontal="left" vertical="center" wrapText="1"/>
    </xf>
    <xf numFmtId="190" fontId="21" fillId="0" borderId="29" xfId="5" applyNumberFormat="1" applyFont="1" applyFill="1" applyBorder="1" applyAlignment="1">
      <alignment horizontal="left" vertical="center" wrapText="1"/>
    </xf>
    <xf numFmtId="190" fontId="21" fillId="0" borderId="31" xfId="5" applyNumberFormat="1" applyFont="1" applyFill="1" applyBorder="1" applyAlignment="1">
      <alignment horizontal="left" wrapText="1"/>
    </xf>
    <xf numFmtId="190" fontId="21" fillId="0" borderId="36" xfId="5" applyNumberFormat="1" applyFont="1" applyFill="1" applyBorder="1" applyAlignment="1">
      <alignment horizontal="left" wrapText="1"/>
    </xf>
    <xf numFmtId="168" fontId="44" fillId="0" borderId="41" xfId="23" applyFont="1" applyFill="1" applyBorder="1" applyAlignment="1">
      <alignment horizontal="left" vertical="top" wrapText="1"/>
    </xf>
    <xf numFmtId="168" fontId="44" fillId="0" borderId="33" xfId="23" applyFont="1" applyFill="1" applyBorder="1" applyAlignment="1">
      <alignment horizontal="left" vertical="top" wrapText="1"/>
    </xf>
    <xf numFmtId="168" fontId="57" fillId="0" borderId="31" xfId="5" applyFont="1" applyFill="1" applyBorder="1" applyAlignment="1">
      <alignment horizontal="center"/>
    </xf>
    <xf numFmtId="168" fontId="57" fillId="0" borderId="36" xfId="5" applyFont="1" applyFill="1" applyBorder="1" applyAlignment="1">
      <alignment horizontal="center"/>
    </xf>
    <xf numFmtId="168" fontId="44" fillId="0" borderId="31" xfId="23" applyFont="1" applyFill="1" applyBorder="1" applyAlignment="1">
      <alignment horizontal="center"/>
    </xf>
    <xf numFmtId="168" fontId="44" fillId="0" borderId="36" xfId="23" applyFont="1" applyFill="1" applyBorder="1" applyAlignment="1">
      <alignment horizontal="center"/>
    </xf>
    <xf numFmtId="190" fontId="21" fillId="0" borderId="40" xfId="5" applyNumberFormat="1" applyFont="1" applyFill="1" applyBorder="1" applyAlignment="1">
      <alignment horizontal="left" vertical="top" wrapText="1"/>
    </xf>
    <xf numFmtId="190" fontId="21" fillId="0" borderId="34" xfId="5" applyNumberFormat="1" applyFont="1" applyFill="1" applyBorder="1" applyAlignment="1">
      <alignment horizontal="left" vertical="top"/>
    </xf>
    <xf numFmtId="190" fontId="21" fillId="0" borderId="42" xfId="5" applyNumberFormat="1" applyFont="1" applyFill="1" applyBorder="1" applyAlignment="1">
      <alignment horizontal="left" vertical="top"/>
    </xf>
    <xf numFmtId="0" fontId="6" fillId="0" borderId="33" xfId="23" applyNumberFormat="1" applyFont="1" applyFill="1" applyBorder="1" applyAlignment="1">
      <alignment horizontal="left" vertical="top" wrapText="1"/>
    </xf>
    <xf numFmtId="0" fontId="60" fillId="9" borderId="37" xfId="5" applyNumberFormat="1" applyFont="1" applyFill="1" applyBorder="1" applyAlignment="1">
      <alignment horizontal="center" vertical="center" wrapText="1"/>
    </xf>
    <xf numFmtId="0" fontId="60" fillId="9" borderId="38" xfId="5" applyNumberFormat="1" applyFont="1" applyFill="1" applyBorder="1" applyAlignment="1">
      <alignment horizontal="center" vertical="center" wrapText="1"/>
    </xf>
    <xf numFmtId="0" fontId="35" fillId="9" borderId="31" xfId="23" applyNumberFormat="1" applyFont="1" applyFill="1" applyBorder="1" applyAlignment="1">
      <alignment horizontal="center" vertical="center" wrapText="1"/>
    </xf>
    <xf numFmtId="0" fontId="35" fillId="9" borderId="36" xfId="23" applyNumberFormat="1" applyFont="1" applyFill="1" applyBorder="1" applyAlignment="1">
      <alignment horizontal="center" vertical="center" wrapText="1"/>
    </xf>
    <xf numFmtId="0" fontId="35" fillId="9" borderId="32" xfId="23" applyNumberFormat="1" applyFont="1" applyFill="1" applyBorder="1" applyAlignment="1">
      <alignment horizontal="center" vertical="center" wrapText="1"/>
    </xf>
    <xf numFmtId="0" fontId="35" fillId="9" borderId="37" xfId="23" applyNumberFormat="1" applyFont="1" applyFill="1" applyBorder="1" applyAlignment="1">
      <alignment horizontal="center" vertical="center" wrapText="1"/>
    </xf>
    <xf numFmtId="0" fontId="35" fillId="9" borderId="38" xfId="23" applyNumberFormat="1" applyFont="1" applyFill="1" applyBorder="1" applyAlignment="1">
      <alignment horizontal="center" vertical="center" wrapText="1"/>
    </xf>
    <xf numFmtId="0" fontId="35" fillId="9" borderId="29" xfId="23" applyNumberFormat="1" applyFont="1" applyFill="1" applyBorder="1" applyAlignment="1">
      <alignment horizontal="center" vertical="center" wrapText="1"/>
    </xf>
    <xf numFmtId="168" fontId="14" fillId="0" borderId="37" xfId="23" applyFont="1" applyFill="1" applyBorder="1" applyAlignment="1">
      <alignment horizontal="center" vertical="center" wrapText="1"/>
    </xf>
    <xf numFmtId="168" fontId="14" fillId="0" borderId="39" xfId="23" applyFont="1" applyFill="1" applyBorder="1" applyAlignment="1">
      <alignment horizontal="center" vertical="center" wrapText="1"/>
    </xf>
    <xf numFmtId="168" fontId="14" fillId="0" borderId="38" xfId="23" applyFont="1" applyFill="1" applyBorder="1" applyAlignment="1">
      <alignment horizontal="center" vertical="center" wrapText="1"/>
    </xf>
    <xf numFmtId="171" fontId="14" fillId="0" borderId="37" xfId="23" applyNumberFormat="1" applyFont="1" applyFill="1" applyBorder="1" applyAlignment="1">
      <alignment horizontal="center" vertical="center" wrapText="1"/>
    </xf>
    <xf numFmtId="171" fontId="14" fillId="0" borderId="39" xfId="23" applyNumberFormat="1" applyFont="1" applyFill="1" applyBorder="1" applyAlignment="1">
      <alignment horizontal="center" vertical="center" wrapText="1"/>
    </xf>
    <xf numFmtId="171" fontId="14" fillId="0" borderId="38" xfId="23" applyNumberFormat="1" applyFont="1" applyFill="1" applyBorder="1" applyAlignment="1">
      <alignment horizontal="center" vertical="center" wrapText="1"/>
    </xf>
    <xf numFmtId="168" fontId="10" fillId="0" borderId="33" xfId="23" applyFont="1" applyFill="1" applyBorder="1" applyAlignment="1">
      <alignment horizontal="left" vertical="center" wrapText="1"/>
    </xf>
    <xf numFmtId="0" fontId="73" fillId="9" borderId="29" xfId="5" applyNumberFormat="1" applyFont="1" applyFill="1" applyBorder="1" applyAlignment="1">
      <alignment horizontal="center" vertical="center" wrapText="1"/>
    </xf>
    <xf numFmtId="0" fontId="73" fillId="9" borderId="37" xfId="5" applyNumberFormat="1" applyFont="1" applyFill="1" applyBorder="1" applyAlignment="1">
      <alignment horizontal="center" vertical="center" wrapText="1"/>
    </xf>
    <xf numFmtId="0" fontId="73" fillId="9" borderId="38" xfId="5" applyNumberFormat="1" applyFont="1" applyFill="1" applyBorder="1" applyAlignment="1">
      <alignment horizontal="center" vertical="center" wrapText="1"/>
    </xf>
    <xf numFmtId="0" fontId="74" fillId="9" borderId="37" xfId="5" applyNumberFormat="1" applyFont="1" applyFill="1" applyBorder="1" applyAlignment="1">
      <alignment horizontal="center" vertical="center" wrapText="1"/>
    </xf>
    <xf numFmtId="0" fontId="74" fillId="9" borderId="38" xfId="5" applyNumberFormat="1" applyFont="1" applyFill="1" applyBorder="1" applyAlignment="1">
      <alignment horizontal="center" vertical="center" wrapText="1"/>
    </xf>
    <xf numFmtId="168" fontId="76" fillId="0" borderId="39" xfId="23" applyFont="1" applyFill="1" applyBorder="1" applyAlignment="1">
      <alignment horizontal="center" vertical="center" wrapText="1"/>
    </xf>
    <xf numFmtId="168" fontId="76" fillId="0" borderId="38" xfId="23" applyFont="1" applyFill="1" applyBorder="1" applyAlignment="1">
      <alignment horizontal="center" vertical="center" wrapText="1"/>
    </xf>
    <xf numFmtId="171" fontId="76" fillId="0" borderId="37" xfId="23" applyNumberFormat="1" applyFont="1" applyFill="1" applyBorder="1" applyAlignment="1">
      <alignment horizontal="center" vertical="center" wrapText="1"/>
    </xf>
    <xf numFmtId="171" fontId="76" fillId="0" borderId="38" xfId="23" applyNumberFormat="1" applyFont="1" applyFill="1" applyBorder="1" applyAlignment="1">
      <alignment horizontal="center" vertical="center" wrapText="1"/>
    </xf>
    <xf numFmtId="171" fontId="76" fillId="0" borderId="39" xfId="23" applyNumberFormat="1" applyFont="1" applyFill="1" applyBorder="1" applyAlignment="1">
      <alignment horizontal="center" vertical="center" wrapText="1"/>
    </xf>
    <xf numFmtId="168" fontId="76" fillId="0" borderId="37" xfId="23" applyFont="1" applyFill="1" applyBorder="1" applyAlignment="1">
      <alignment horizontal="center" vertical="center" wrapText="1"/>
    </xf>
    <xf numFmtId="0" fontId="6" fillId="5" borderId="33" xfId="5" applyNumberFormat="1" applyFont="1" applyFill="1" applyBorder="1" applyAlignment="1">
      <alignment horizontal="left" vertical="top"/>
    </xf>
    <xf numFmtId="0" fontId="60" fillId="9" borderId="37" xfId="23" applyNumberFormat="1" applyFont="1" applyFill="1" applyBorder="1" applyAlignment="1">
      <alignment horizontal="center" vertical="center" wrapText="1"/>
    </xf>
    <xf numFmtId="0" fontId="60" fillId="9" borderId="38" xfId="23" applyNumberFormat="1" applyFont="1" applyFill="1" applyBorder="1" applyAlignment="1">
      <alignment horizontal="center" vertical="center" wrapText="1"/>
    </xf>
    <xf numFmtId="168" fontId="16" fillId="5" borderId="37" xfId="5" applyFont="1" applyFill="1" applyBorder="1" applyAlignment="1">
      <alignment horizontal="center" vertical="center" wrapText="1"/>
    </xf>
    <xf numFmtId="168" fontId="16" fillId="5" borderId="38" xfId="5" applyFont="1" applyFill="1" applyBorder="1" applyAlignment="1">
      <alignment horizontal="center" vertical="center" wrapText="1"/>
    </xf>
    <xf numFmtId="168" fontId="16" fillId="5" borderId="39" xfId="5" applyFont="1" applyFill="1" applyBorder="1" applyAlignment="1">
      <alignment horizontal="center" vertical="center" wrapText="1"/>
    </xf>
    <xf numFmtId="168" fontId="16" fillId="5" borderId="37" xfId="5" applyFont="1" applyFill="1" applyBorder="1" applyAlignment="1">
      <alignment horizontal="center" vertical="center"/>
    </xf>
    <xf numFmtId="168" fontId="16" fillId="5" borderId="39" xfId="5" applyFont="1" applyFill="1" applyBorder="1" applyAlignment="1">
      <alignment horizontal="center" vertical="center"/>
    </xf>
    <xf numFmtId="168" fontId="16" fillId="5" borderId="38" xfId="5" applyFont="1" applyFill="1" applyBorder="1" applyAlignment="1">
      <alignment horizontal="center" vertical="center"/>
    </xf>
    <xf numFmtId="43" fontId="10" fillId="0" borderId="65" xfId="21" applyFont="1" applyFill="1" applyBorder="1" applyAlignment="1">
      <alignment horizontal="left" vertical="top" wrapText="1"/>
    </xf>
    <xf numFmtId="0" fontId="5" fillId="0" borderId="0" xfId="0" applyFont="1" applyFill="1" applyAlignment="1"/>
    <xf numFmtId="0" fontId="6" fillId="0" borderId="72" xfId="0" applyFont="1" applyFill="1" applyBorder="1" applyAlignment="1">
      <alignment horizontal="left" vertical="top"/>
    </xf>
    <xf numFmtId="0" fontId="6" fillId="0" borderId="72" xfId="0" applyFont="1" applyFill="1" applyBorder="1" applyAlignment="1">
      <alignment vertical="top"/>
    </xf>
  </cellXfs>
  <cellStyles count="39">
    <cellStyle name="Comma" xfId="21" builtinId="3"/>
    <cellStyle name="Comma 16" xfId="4"/>
    <cellStyle name="Comma 16 2" xfId="35"/>
    <cellStyle name="Comma 18" xfId="14"/>
    <cellStyle name="Comma 18 2" xfId="33"/>
    <cellStyle name="Comma 2" xfId="1"/>
    <cellStyle name="Comma 2 124" xfId="10"/>
    <cellStyle name="Comma 2 124 2" xfId="13"/>
    <cellStyle name="Comma 2 124 2 2" xfId="32"/>
    <cellStyle name="Comma 2 124 3" xfId="29"/>
    <cellStyle name="Comma 2 3 86" xfId="11"/>
    <cellStyle name="Comma 2 3 86 2" xfId="30"/>
    <cellStyle name="Comma 3" xfId="38"/>
    <cellStyle name="Comma 3 101" xfId="12"/>
    <cellStyle name="Comma 4" xfId="27"/>
    <cellStyle name="Comma 7" xfId="18"/>
    <cellStyle name="Comma 7 2" xfId="34"/>
    <cellStyle name="Indian Comma" xfId="8"/>
    <cellStyle name="Normal" xfId="0" builtinId="0"/>
    <cellStyle name="Normal 12 3" xfId="2"/>
    <cellStyle name="Normal 12 3 3" xfId="16"/>
    <cellStyle name="Normal 12 3 3 2" xfId="28"/>
    <cellStyle name="Normal 2" xfId="5"/>
    <cellStyle name="Normal 2 134" xfId="23"/>
    <cellStyle name="Normal 2 18 2" xfId="17"/>
    <cellStyle name="Normal 2 2" xfId="26"/>
    <cellStyle name="Normal 23 2" xfId="19"/>
    <cellStyle name="Normal 3" xfId="31"/>
    <cellStyle name="Normal 3 144" xfId="9"/>
    <cellStyle name="Normal 4" xfId="25"/>
    <cellStyle name="Normal 41" xfId="15"/>
    <cellStyle name="Normal 42" xfId="36"/>
    <cellStyle name="Normal 5" xfId="7"/>
    <cellStyle name="Normal 5 10" xfId="24"/>
    <cellStyle name="Normal 6" xfId="37"/>
    <cellStyle name="Normal 7" xfId="3"/>
    <cellStyle name="Normal 8" xfId="6"/>
    <cellStyle name="Normal_tables-oct 4" xfId="20"/>
    <cellStyle name="Percent" xfId="22"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ld%20share%20folder/PNotes-ODIs/Monthly%20Reports%20Submitted/2022/Oct%2022/Reports%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Report 1 - FPI(D)"/>
      <sheetName val="FB -Report 2 - FPI Grp"/>
      <sheetName val="report 3"/>
      <sheetName val="Sheet1"/>
    </sheetNames>
    <sheetDataSet>
      <sheetData sheetId="0" refreshError="1"/>
      <sheetData sheetId="1" refreshError="1">
        <row r="42">
          <cell r="K42">
            <v>97784.44643641467</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7"/>
  <sheetViews>
    <sheetView zoomScaleNormal="100" workbookViewId="0">
      <selection activeCell="A15" sqref="A15"/>
    </sheetView>
  </sheetViews>
  <sheetFormatPr defaultRowHeight="15.75"/>
  <cols>
    <col min="1" max="1" width="109.85546875" style="6" customWidth="1"/>
    <col min="2" max="16384" width="9.140625" style="2"/>
  </cols>
  <sheetData>
    <row r="1" spans="1:1" ht="15.75" customHeight="1">
      <c r="A1" s="1" t="s">
        <v>41</v>
      </c>
    </row>
    <row r="2" spans="1:1" s="4" customFormat="1" ht="18.75" customHeight="1">
      <c r="A2" s="3" t="s">
        <v>42</v>
      </c>
    </row>
    <row r="3" spans="1:1" s="4" customFormat="1" ht="18" customHeight="1">
      <c r="A3" s="5" t="s">
        <v>20</v>
      </c>
    </row>
    <row r="4" spans="1:1" s="4" customFormat="1" ht="18" customHeight="1">
      <c r="A4" s="5" t="s">
        <v>1</v>
      </c>
    </row>
    <row r="5" spans="1:1" s="4" customFormat="1" ht="18" customHeight="1">
      <c r="A5" s="5" t="s">
        <v>43</v>
      </c>
    </row>
    <row r="6" spans="1:1" s="4" customFormat="1" ht="18" customHeight="1">
      <c r="A6" s="5" t="s">
        <v>44</v>
      </c>
    </row>
    <row r="7" spans="1:1" s="4" customFormat="1" ht="18" customHeight="1">
      <c r="A7" s="5" t="s">
        <v>45</v>
      </c>
    </row>
    <row r="8" spans="1:1" s="4" customFormat="1" ht="18" customHeight="1">
      <c r="A8" s="5" t="s">
        <v>46</v>
      </c>
    </row>
    <row r="9" spans="1:1" s="4" customFormat="1" ht="18" customHeight="1">
      <c r="A9" s="5" t="s">
        <v>47</v>
      </c>
    </row>
    <row r="10" spans="1:1" s="4" customFormat="1" ht="18" customHeight="1">
      <c r="A10" s="5" t="s">
        <v>48</v>
      </c>
    </row>
    <row r="11" spans="1:1" s="4" customFormat="1" ht="18" customHeight="1">
      <c r="A11" s="5" t="s">
        <v>49</v>
      </c>
    </row>
    <row r="12" spans="1:1" s="4" customFormat="1" ht="18" customHeight="1">
      <c r="A12" s="5" t="s">
        <v>50</v>
      </c>
    </row>
    <row r="13" spans="1:1" s="4" customFormat="1" ht="18" customHeight="1">
      <c r="A13" s="5" t="s">
        <v>51</v>
      </c>
    </row>
    <row r="14" spans="1:1" s="4" customFormat="1" ht="18" customHeight="1">
      <c r="A14" s="5" t="s">
        <v>52</v>
      </c>
    </row>
    <row r="15" spans="1:1" s="4" customFormat="1" ht="18" customHeight="1">
      <c r="A15" s="5" t="s">
        <v>53</v>
      </c>
    </row>
    <row r="16" spans="1:1" s="4" customFormat="1" ht="18" customHeight="1">
      <c r="A16" s="5" t="s">
        <v>54</v>
      </c>
    </row>
    <row r="17" spans="1:1" s="4" customFormat="1" ht="18" customHeight="1">
      <c r="A17" s="5" t="s">
        <v>55</v>
      </c>
    </row>
    <row r="18" spans="1:1" s="4" customFormat="1" ht="18" customHeight="1">
      <c r="A18" s="5" t="s">
        <v>56</v>
      </c>
    </row>
    <row r="19" spans="1:1" s="4" customFormat="1" ht="18" customHeight="1">
      <c r="A19" s="5" t="s">
        <v>57</v>
      </c>
    </row>
    <row r="20" spans="1:1" s="4" customFormat="1" ht="18" customHeight="1">
      <c r="A20" s="5" t="s">
        <v>58</v>
      </c>
    </row>
    <row r="21" spans="1:1" s="4" customFormat="1" ht="18" customHeight="1">
      <c r="A21" s="5" t="s">
        <v>59</v>
      </c>
    </row>
    <row r="22" spans="1:1" s="4" customFormat="1" ht="18" customHeight="1">
      <c r="A22" s="5" t="s">
        <v>60</v>
      </c>
    </row>
    <row r="23" spans="1:1" s="4" customFormat="1" ht="18" customHeight="1">
      <c r="A23" s="5" t="s">
        <v>61</v>
      </c>
    </row>
    <row r="24" spans="1:1" s="4" customFormat="1" ht="18" customHeight="1">
      <c r="A24" s="5" t="s">
        <v>62</v>
      </c>
    </row>
    <row r="25" spans="1:1" s="4" customFormat="1" ht="18" customHeight="1">
      <c r="A25" s="5" t="s">
        <v>63</v>
      </c>
    </row>
    <row r="26" spans="1:1" s="4" customFormat="1" ht="18" customHeight="1">
      <c r="A26" s="5" t="s">
        <v>64</v>
      </c>
    </row>
    <row r="27" spans="1:1" s="4" customFormat="1" ht="18" customHeight="1">
      <c r="A27" s="5" t="s">
        <v>65</v>
      </c>
    </row>
    <row r="28" spans="1:1" s="4" customFormat="1" ht="18" customHeight="1">
      <c r="A28" s="5" t="s">
        <v>66</v>
      </c>
    </row>
    <row r="29" spans="1:1" s="4" customFormat="1" ht="18" customHeight="1">
      <c r="A29" s="5" t="s">
        <v>67</v>
      </c>
    </row>
    <row r="30" spans="1:1" s="4" customFormat="1" ht="18" customHeight="1">
      <c r="A30" s="5" t="s">
        <v>68</v>
      </c>
    </row>
    <row r="31" spans="1:1" s="4" customFormat="1" ht="18" customHeight="1">
      <c r="A31" s="5" t="s">
        <v>69</v>
      </c>
    </row>
    <row r="32" spans="1:1" s="4" customFormat="1" ht="18" customHeight="1">
      <c r="A32" s="5" t="s">
        <v>70</v>
      </c>
    </row>
    <row r="33" spans="1:1" s="4" customFormat="1" ht="18" customHeight="1">
      <c r="A33" s="5" t="s">
        <v>71</v>
      </c>
    </row>
    <row r="34" spans="1:1" s="4" customFormat="1" ht="18" customHeight="1">
      <c r="A34" s="5" t="s">
        <v>72</v>
      </c>
    </row>
    <row r="35" spans="1:1" s="4" customFormat="1" ht="18" customHeight="1">
      <c r="A35" s="5" t="s">
        <v>73</v>
      </c>
    </row>
    <row r="36" spans="1:1" s="4" customFormat="1" ht="18" customHeight="1">
      <c r="A36" s="5" t="s">
        <v>74</v>
      </c>
    </row>
    <row r="37" spans="1:1" s="4" customFormat="1" ht="18" customHeight="1">
      <c r="A37" s="5" t="s">
        <v>75</v>
      </c>
    </row>
    <row r="38" spans="1:1" s="4" customFormat="1" ht="18" customHeight="1">
      <c r="A38" s="5" t="s">
        <v>76</v>
      </c>
    </row>
    <row r="39" spans="1:1" s="4" customFormat="1" ht="18" customHeight="1">
      <c r="A39" s="5" t="s">
        <v>77</v>
      </c>
    </row>
    <row r="40" spans="1:1" s="4" customFormat="1" ht="18" customHeight="1">
      <c r="A40" s="5" t="s">
        <v>78</v>
      </c>
    </row>
    <row r="41" spans="1:1" s="4" customFormat="1" ht="18" customHeight="1">
      <c r="A41" s="5" t="s">
        <v>79</v>
      </c>
    </row>
    <row r="42" spans="1:1" s="4" customFormat="1" ht="18" customHeight="1">
      <c r="A42" s="5" t="s">
        <v>80</v>
      </c>
    </row>
    <row r="43" spans="1:1" s="4" customFormat="1" ht="18" customHeight="1">
      <c r="A43" s="5" t="s">
        <v>81</v>
      </c>
    </row>
    <row r="44" spans="1:1" s="4" customFormat="1" ht="18" customHeight="1">
      <c r="A44" s="5" t="s">
        <v>82</v>
      </c>
    </row>
    <row r="45" spans="1:1" s="4" customFormat="1" ht="18" customHeight="1">
      <c r="A45" s="5" t="s">
        <v>83</v>
      </c>
    </row>
    <row r="46" spans="1:1" s="4" customFormat="1" ht="18" customHeight="1">
      <c r="A46" s="5" t="s">
        <v>84</v>
      </c>
    </row>
    <row r="47" spans="1:1" s="4" customFormat="1" ht="18" customHeight="1">
      <c r="A47" s="5" t="s">
        <v>85</v>
      </c>
    </row>
    <row r="48" spans="1:1" s="4" customFormat="1" ht="18" customHeight="1">
      <c r="A48" s="5" t="s">
        <v>86</v>
      </c>
    </row>
    <row r="49" spans="1:1" s="4" customFormat="1" ht="18" customHeight="1">
      <c r="A49" s="5" t="s">
        <v>87</v>
      </c>
    </row>
    <row r="50" spans="1:1" s="4" customFormat="1" ht="18" customHeight="1">
      <c r="A50" s="5" t="s">
        <v>88</v>
      </c>
    </row>
    <row r="51" spans="1:1" s="4" customFormat="1" ht="18" customHeight="1">
      <c r="A51" s="5" t="s">
        <v>89</v>
      </c>
    </row>
    <row r="52" spans="1:1" s="4" customFormat="1" ht="18" customHeight="1">
      <c r="A52" s="5" t="s">
        <v>90</v>
      </c>
    </row>
    <row r="53" spans="1:1" s="4" customFormat="1" ht="18" customHeight="1">
      <c r="A53" s="5" t="s">
        <v>91</v>
      </c>
    </row>
    <row r="54" spans="1:1" s="4" customFormat="1" ht="18" customHeight="1">
      <c r="A54" s="5" t="s">
        <v>92</v>
      </c>
    </row>
    <row r="55" spans="1:1" s="4" customFormat="1" ht="18" customHeight="1">
      <c r="A55" s="5" t="s">
        <v>93</v>
      </c>
    </row>
    <row r="56" spans="1:1" s="4" customFormat="1" ht="18" customHeight="1">
      <c r="A56" s="5" t="s">
        <v>37</v>
      </c>
    </row>
    <row r="57" spans="1:1" s="4" customFormat="1" ht="18" customHeight="1">
      <c r="A57" s="5" t="s">
        <v>94</v>
      </c>
    </row>
    <row r="58" spans="1:1" s="4" customFormat="1" ht="18" customHeight="1">
      <c r="A58" s="5" t="s">
        <v>39</v>
      </c>
    </row>
    <row r="59" spans="1:1" s="4" customFormat="1" ht="18" customHeight="1">
      <c r="A59" s="5" t="s">
        <v>95</v>
      </c>
    </row>
    <row r="60" spans="1:1" s="4" customFormat="1" ht="18" customHeight="1">
      <c r="A60" s="5" t="s">
        <v>96</v>
      </c>
    </row>
    <row r="61" spans="1:1" s="4" customFormat="1" ht="18" customHeight="1">
      <c r="A61" s="5" t="s">
        <v>97</v>
      </c>
    </row>
    <row r="62" spans="1:1" s="4" customFormat="1" ht="18" customHeight="1">
      <c r="A62" s="5" t="s">
        <v>98</v>
      </c>
    </row>
    <row r="63" spans="1:1" s="4" customFormat="1" ht="18" customHeight="1">
      <c r="A63" s="5" t="s">
        <v>99</v>
      </c>
    </row>
    <row r="64" spans="1:1" s="4" customFormat="1" ht="18" customHeight="1">
      <c r="A64" s="5" t="s">
        <v>100</v>
      </c>
    </row>
    <row r="65" spans="1:1" s="4" customFormat="1" ht="18" customHeight="1">
      <c r="A65" s="5" t="s">
        <v>101</v>
      </c>
    </row>
    <row r="66" spans="1:1" s="4" customFormat="1" ht="18" customHeight="1">
      <c r="A66" s="5" t="s">
        <v>102</v>
      </c>
    </row>
    <row r="67" spans="1:1" s="4" customFormat="1" ht="18" customHeight="1">
      <c r="A67" s="5" t="s">
        <v>103</v>
      </c>
    </row>
    <row r="68" spans="1:1" s="4" customFormat="1" ht="18" customHeight="1">
      <c r="A68" s="5" t="s">
        <v>104</v>
      </c>
    </row>
    <row r="69" spans="1:1" s="4" customFormat="1" ht="18" customHeight="1">
      <c r="A69" s="5" t="s">
        <v>105</v>
      </c>
    </row>
    <row r="70" spans="1:1" s="4" customFormat="1" ht="18" customHeight="1">
      <c r="A70" s="5" t="s">
        <v>106</v>
      </c>
    </row>
    <row r="71" spans="1:1" s="4" customFormat="1" ht="18" customHeight="1">
      <c r="A71" s="5" t="s">
        <v>107</v>
      </c>
    </row>
    <row r="72" spans="1:1" s="4" customFormat="1" ht="18" customHeight="1">
      <c r="A72" s="5" t="s">
        <v>108</v>
      </c>
    </row>
    <row r="73" spans="1:1" s="4" customFormat="1" ht="18" customHeight="1">
      <c r="A73" s="5" t="s">
        <v>109</v>
      </c>
    </row>
    <row r="74" spans="1:1" s="4" customFormat="1" ht="18" customHeight="1">
      <c r="A74" s="5" t="s">
        <v>110</v>
      </c>
    </row>
    <row r="75" spans="1:1" s="4" customFormat="1" ht="18" customHeight="1">
      <c r="A75" s="5" t="s">
        <v>111</v>
      </c>
    </row>
    <row r="76" spans="1:1" s="4" customFormat="1" ht="18" customHeight="1">
      <c r="A76" s="5" t="s">
        <v>112</v>
      </c>
    </row>
    <row r="77" spans="1:1" s="4" customFormat="1">
      <c r="A77" s="5" t="s">
        <v>113</v>
      </c>
    </row>
  </sheetData>
  <printOptions horizontalCentered="1"/>
  <pageMargins left="0.25" right="0.25" top="0.32" bottom="0.39" header="0.3" footer="0.3"/>
  <pageSetup paperSize="9" scale="57"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R30" sqref="R30"/>
    </sheetView>
  </sheetViews>
  <sheetFormatPr defaultRowHeight="15"/>
  <sheetData>
    <row r="1" spans="1:15">
      <c r="A1" s="1299" t="s">
        <v>50</v>
      </c>
      <c r="B1" s="1299"/>
      <c r="C1" s="1299"/>
      <c r="D1" s="1299"/>
      <c r="E1" s="1299"/>
      <c r="F1" s="1299"/>
      <c r="G1" s="1299"/>
      <c r="H1" s="1299"/>
      <c r="I1" s="1299"/>
      <c r="J1" s="1299"/>
      <c r="K1" s="1299"/>
      <c r="L1" s="1299"/>
      <c r="M1" s="1299"/>
      <c r="N1" s="1299"/>
      <c r="O1" s="921"/>
    </row>
    <row r="2" spans="1:15">
      <c r="A2" s="1256" t="s">
        <v>3</v>
      </c>
      <c r="B2" s="1311" t="s">
        <v>0</v>
      </c>
      <c r="C2" s="1312"/>
      <c r="D2" s="1311" t="s">
        <v>1250</v>
      </c>
      <c r="E2" s="1312"/>
      <c r="F2" s="1305" t="s">
        <v>1251</v>
      </c>
      <c r="G2" s="1307"/>
      <c r="H2" s="1311" t="s">
        <v>1252</v>
      </c>
      <c r="I2" s="1312"/>
      <c r="J2" s="1311" t="s">
        <v>1253</v>
      </c>
      <c r="K2" s="1312"/>
      <c r="L2" s="1311" t="s">
        <v>1254</v>
      </c>
      <c r="M2" s="1312"/>
      <c r="N2" s="1311" t="s">
        <v>1255</v>
      </c>
      <c r="O2" s="1312"/>
    </row>
    <row r="3" spans="1:15" ht="45">
      <c r="A3" s="1257"/>
      <c r="B3" s="939" t="s">
        <v>16</v>
      </c>
      <c r="C3" s="939" t="s">
        <v>17</v>
      </c>
      <c r="D3" s="939" t="s">
        <v>16</v>
      </c>
      <c r="E3" s="939" t="s">
        <v>17</v>
      </c>
      <c r="F3" s="939" t="s">
        <v>16</v>
      </c>
      <c r="G3" s="939" t="s">
        <v>17</v>
      </c>
      <c r="H3" s="939" t="s">
        <v>16</v>
      </c>
      <c r="I3" s="939" t="s">
        <v>17</v>
      </c>
      <c r="J3" s="939" t="s">
        <v>16</v>
      </c>
      <c r="K3" s="939" t="s">
        <v>17</v>
      </c>
      <c r="L3" s="939" t="s">
        <v>16</v>
      </c>
      <c r="M3" s="939" t="s">
        <v>17</v>
      </c>
      <c r="N3" s="939" t="s">
        <v>16</v>
      </c>
      <c r="O3" s="939" t="s">
        <v>17</v>
      </c>
    </row>
    <row r="4" spans="1:15">
      <c r="A4" s="692" t="s">
        <v>4</v>
      </c>
      <c r="B4" s="940">
        <v>164</v>
      </c>
      <c r="C4" s="940">
        <v>138894.23061851499</v>
      </c>
      <c r="D4" s="940">
        <v>33</v>
      </c>
      <c r="E4" s="940">
        <v>115.68064</v>
      </c>
      <c r="F4" s="940">
        <v>17</v>
      </c>
      <c r="G4" s="940">
        <v>131.492176</v>
      </c>
      <c r="H4" s="940">
        <v>49</v>
      </c>
      <c r="I4" s="940">
        <v>1315.5560740849999</v>
      </c>
      <c r="J4" s="940">
        <v>4</v>
      </c>
      <c r="K4" s="940">
        <v>270.690584</v>
      </c>
      <c r="L4" s="940">
        <v>14</v>
      </c>
      <c r="M4" s="940">
        <v>3671.7905339999998</v>
      </c>
      <c r="N4" s="940">
        <v>47</v>
      </c>
      <c r="O4" s="940">
        <v>133389.67721999998</v>
      </c>
    </row>
    <row r="5" spans="1:15">
      <c r="A5" s="692" t="s">
        <v>5</v>
      </c>
      <c r="B5" s="940">
        <f>SUM(B6:B17)</f>
        <v>238</v>
      </c>
      <c r="C5" s="940">
        <f t="shared" ref="C5:O5" si="0">SUM(C6:C17)</f>
        <v>65823.222790500004</v>
      </c>
      <c r="D5" s="940">
        <f t="shared" si="0"/>
        <v>22</v>
      </c>
      <c r="E5" s="940">
        <f t="shared" si="0"/>
        <v>75.134</v>
      </c>
      <c r="F5" s="940">
        <f t="shared" si="0"/>
        <v>37</v>
      </c>
      <c r="G5" s="940">
        <f t="shared" si="0"/>
        <v>280.11500000000001</v>
      </c>
      <c r="H5" s="940">
        <f t="shared" si="0"/>
        <v>117</v>
      </c>
      <c r="I5" s="940">
        <f t="shared" si="0"/>
        <v>3087.3290099000001</v>
      </c>
      <c r="J5" s="940">
        <f t="shared" si="0"/>
        <v>15</v>
      </c>
      <c r="K5" s="940">
        <f t="shared" si="0"/>
        <v>956.42131999999992</v>
      </c>
      <c r="L5" s="940">
        <f t="shared" si="0"/>
        <v>19</v>
      </c>
      <c r="M5" s="940">
        <f t="shared" si="0"/>
        <v>6114.4434606000013</v>
      </c>
      <c r="N5" s="940">
        <f t="shared" si="0"/>
        <v>28</v>
      </c>
      <c r="O5" s="940">
        <f t="shared" si="0"/>
        <v>55309.78</v>
      </c>
    </row>
    <row r="6" spans="1:15">
      <c r="A6" s="941">
        <v>44652</v>
      </c>
      <c r="B6" s="942">
        <v>15</v>
      </c>
      <c r="C6" s="942">
        <v>4957.42</v>
      </c>
      <c r="D6" s="942">
        <v>2</v>
      </c>
      <c r="E6" s="942">
        <v>4.17</v>
      </c>
      <c r="F6" s="942">
        <v>0</v>
      </c>
      <c r="G6" s="942">
        <v>0</v>
      </c>
      <c r="H6" s="942">
        <v>8</v>
      </c>
      <c r="I6" s="942">
        <v>207.72</v>
      </c>
      <c r="J6" s="942">
        <v>2</v>
      </c>
      <c r="K6" s="942">
        <v>115.5</v>
      </c>
      <c r="L6" s="942">
        <v>2</v>
      </c>
      <c r="M6" s="942">
        <v>330.03</v>
      </c>
      <c r="N6" s="942">
        <v>1</v>
      </c>
      <c r="O6" s="942">
        <v>4300</v>
      </c>
    </row>
    <row r="7" spans="1:15">
      <c r="A7" s="941">
        <v>44682</v>
      </c>
      <c r="B7" s="942">
        <f>D7+F7+H7+J7+L7+N7</f>
        <v>19</v>
      </c>
      <c r="C7" s="942">
        <f>E7+G7+I7+K7+M7+O7</f>
        <v>32319.1277806</v>
      </c>
      <c r="D7" s="942">
        <v>2</v>
      </c>
      <c r="E7" s="942">
        <v>4.6999999999999993</v>
      </c>
      <c r="F7" s="942">
        <v>2</v>
      </c>
      <c r="G7" s="942">
        <v>15.440000000000001</v>
      </c>
      <c r="H7" s="942">
        <v>4</v>
      </c>
      <c r="I7" s="942">
        <v>160.27000000000001</v>
      </c>
      <c r="J7" s="942">
        <v>1</v>
      </c>
      <c r="K7" s="942">
        <v>83.831320000000005</v>
      </c>
      <c r="L7" s="942">
        <v>4</v>
      </c>
      <c r="M7" s="942">
        <v>1780.4764606000001</v>
      </c>
      <c r="N7" s="942">
        <v>6</v>
      </c>
      <c r="O7" s="942">
        <v>30274.41</v>
      </c>
    </row>
    <row r="8" spans="1:15">
      <c r="A8" s="941">
        <v>44713</v>
      </c>
      <c r="B8" s="942">
        <v>12</v>
      </c>
      <c r="C8" s="942">
        <v>1468.84</v>
      </c>
      <c r="D8" s="942">
        <v>0</v>
      </c>
      <c r="E8" s="942">
        <v>0</v>
      </c>
      <c r="F8" s="942">
        <v>3</v>
      </c>
      <c r="G8" s="942">
        <v>22.81</v>
      </c>
      <c r="H8" s="942">
        <v>6</v>
      </c>
      <c r="I8" s="942">
        <v>148.91999999999999</v>
      </c>
      <c r="J8" s="942">
        <v>1</v>
      </c>
      <c r="K8" s="942">
        <v>76.28</v>
      </c>
      <c r="L8" s="942">
        <v>1</v>
      </c>
      <c r="M8" s="942">
        <v>412.79</v>
      </c>
      <c r="N8" s="942">
        <v>1</v>
      </c>
      <c r="O8" s="942">
        <v>808.04</v>
      </c>
    </row>
    <row r="9" spans="1:15">
      <c r="A9" s="941">
        <v>44743</v>
      </c>
      <c r="B9" s="942">
        <v>14</v>
      </c>
      <c r="C9" s="942">
        <v>280.76</v>
      </c>
      <c r="D9" s="942">
        <v>3</v>
      </c>
      <c r="E9" s="942">
        <v>7.52</v>
      </c>
      <c r="F9" s="942">
        <v>3</v>
      </c>
      <c r="G9" s="942">
        <v>24.28</v>
      </c>
      <c r="H9" s="942">
        <v>7</v>
      </c>
      <c r="I9" s="942">
        <v>183.38</v>
      </c>
      <c r="J9" s="942">
        <v>1</v>
      </c>
      <c r="K9" s="942">
        <v>65.58</v>
      </c>
      <c r="L9" s="942">
        <v>0</v>
      </c>
      <c r="M9" s="942">
        <v>0</v>
      </c>
      <c r="N9" s="942">
        <v>0</v>
      </c>
      <c r="O9" s="942">
        <v>0</v>
      </c>
    </row>
    <row r="10" spans="1:15">
      <c r="A10" s="941">
        <v>44774</v>
      </c>
      <c r="B10" s="928">
        <v>8</v>
      </c>
      <c r="C10" s="928">
        <v>945.05</v>
      </c>
      <c r="D10" s="928">
        <v>2</v>
      </c>
      <c r="E10" s="928">
        <v>6.32</v>
      </c>
      <c r="F10" s="928">
        <v>2</v>
      </c>
      <c r="G10" s="928">
        <v>13.1</v>
      </c>
      <c r="H10" s="928">
        <v>3</v>
      </c>
      <c r="I10" s="928">
        <v>85.5</v>
      </c>
      <c r="J10" s="928">
        <v>0</v>
      </c>
      <c r="K10" s="928">
        <v>0</v>
      </c>
      <c r="L10" s="928">
        <v>0</v>
      </c>
      <c r="M10" s="928">
        <v>0</v>
      </c>
      <c r="N10" s="928">
        <v>1</v>
      </c>
      <c r="O10" s="928">
        <v>840.13</v>
      </c>
    </row>
    <row r="11" spans="1:15">
      <c r="A11" s="941">
        <v>44805</v>
      </c>
      <c r="B11" s="928">
        <v>30</v>
      </c>
      <c r="C11" s="928">
        <f>SUM(E11,G11,I11,K11,M11,O11)</f>
        <v>2712.0446999999999</v>
      </c>
      <c r="D11" s="928">
        <v>4</v>
      </c>
      <c r="E11" s="928">
        <v>15.11</v>
      </c>
      <c r="F11" s="928">
        <v>6</v>
      </c>
      <c r="G11" s="928">
        <v>44.28</v>
      </c>
      <c r="H11" s="928">
        <v>16</v>
      </c>
      <c r="I11" s="928">
        <v>471.4547</v>
      </c>
      <c r="J11" s="928">
        <v>1</v>
      </c>
      <c r="K11" s="928">
        <v>56</v>
      </c>
      <c r="L11" s="928">
        <v>0</v>
      </c>
      <c r="M11" s="928">
        <v>0</v>
      </c>
      <c r="N11" s="928">
        <v>3</v>
      </c>
      <c r="O11" s="928">
        <v>2125.1999999999998</v>
      </c>
    </row>
    <row r="12" spans="1:15">
      <c r="A12" s="941">
        <v>44835</v>
      </c>
      <c r="B12" s="928">
        <v>25</v>
      </c>
      <c r="C12" s="928">
        <v>1418.8554251</v>
      </c>
      <c r="D12" s="928">
        <v>3</v>
      </c>
      <c r="E12" s="928">
        <v>11.46</v>
      </c>
      <c r="F12" s="928">
        <v>3</v>
      </c>
      <c r="G12" s="928">
        <v>25</v>
      </c>
      <c r="H12" s="928">
        <v>14</v>
      </c>
      <c r="I12" s="928">
        <v>387.09542510000006</v>
      </c>
      <c r="J12" s="928">
        <v>3</v>
      </c>
      <c r="K12" s="928">
        <v>185.92000000000002</v>
      </c>
      <c r="L12" s="928">
        <v>1</v>
      </c>
      <c r="M12" s="928">
        <v>309.38</v>
      </c>
      <c r="N12" s="928">
        <v>1</v>
      </c>
      <c r="O12" s="928">
        <v>500</v>
      </c>
    </row>
    <row r="13" spans="1:15">
      <c r="A13" s="941">
        <v>44866</v>
      </c>
      <c r="B13" s="928">
        <v>19</v>
      </c>
      <c r="C13" s="928">
        <v>11729.042000000001</v>
      </c>
      <c r="D13" s="928">
        <v>1</v>
      </c>
      <c r="E13" s="928">
        <v>4.37</v>
      </c>
      <c r="F13" s="928">
        <v>3</v>
      </c>
      <c r="G13" s="928">
        <v>21.93</v>
      </c>
      <c r="H13" s="928">
        <v>3</v>
      </c>
      <c r="I13" s="928">
        <v>64.262</v>
      </c>
      <c r="J13" s="928">
        <v>1</v>
      </c>
      <c r="K13" s="928">
        <v>64.64</v>
      </c>
      <c r="L13" s="928">
        <v>1</v>
      </c>
      <c r="M13" s="928">
        <v>399.8</v>
      </c>
      <c r="N13" s="928">
        <v>10</v>
      </c>
      <c r="O13" s="928">
        <v>11174.04</v>
      </c>
    </row>
    <row r="14" spans="1:15">
      <c r="A14" s="943">
        <v>44896</v>
      </c>
      <c r="B14" s="934">
        <v>21</v>
      </c>
      <c r="C14" s="934">
        <v>5235.1768848000002</v>
      </c>
      <c r="D14" s="934">
        <v>0</v>
      </c>
      <c r="E14" s="934">
        <v>0</v>
      </c>
      <c r="F14" s="934">
        <v>3</v>
      </c>
      <c r="G14" s="934">
        <v>26.786000000000001</v>
      </c>
      <c r="H14" s="934">
        <v>11</v>
      </c>
      <c r="I14" s="934">
        <v>288.6808848</v>
      </c>
      <c r="J14" s="934">
        <v>0</v>
      </c>
      <c r="K14" s="934">
        <v>0</v>
      </c>
      <c r="L14" s="934">
        <v>3</v>
      </c>
      <c r="M14" s="934">
        <v>1071.75</v>
      </c>
      <c r="N14" s="934">
        <v>4</v>
      </c>
      <c r="O14" s="934">
        <v>3847.96</v>
      </c>
    </row>
    <row r="15" spans="1:15">
      <c r="A15" s="943">
        <v>44927</v>
      </c>
      <c r="B15" s="934">
        <v>21</v>
      </c>
      <c r="C15" s="934">
        <v>1121.825</v>
      </c>
      <c r="D15" s="934">
        <v>0</v>
      </c>
      <c r="E15" s="934">
        <v>0</v>
      </c>
      <c r="F15" s="934">
        <v>4</v>
      </c>
      <c r="G15" s="934">
        <v>28.291</v>
      </c>
      <c r="H15" s="934">
        <v>13</v>
      </c>
      <c r="I15" s="934">
        <v>234.03700000000001</v>
      </c>
      <c r="J15" s="934">
        <v>1</v>
      </c>
      <c r="K15" s="934">
        <v>66.3</v>
      </c>
      <c r="L15" s="934">
        <v>3</v>
      </c>
      <c r="M15" s="934">
        <v>793.197</v>
      </c>
      <c r="N15" s="934">
        <v>0</v>
      </c>
      <c r="O15" s="934">
        <v>0</v>
      </c>
    </row>
    <row r="16" spans="1:15" ht="15.75">
      <c r="A16" s="944">
        <v>44958</v>
      </c>
      <c r="B16" s="945">
        <v>17</v>
      </c>
      <c r="C16" s="945">
        <v>570.02099999999996</v>
      </c>
      <c r="D16" s="945">
        <v>2</v>
      </c>
      <c r="E16" s="945">
        <v>9.4540000000000006</v>
      </c>
      <c r="F16" s="945">
        <v>2</v>
      </c>
      <c r="G16" s="945">
        <v>14.308</v>
      </c>
      <c r="H16" s="945">
        <v>11</v>
      </c>
      <c r="I16" s="945">
        <v>340.709</v>
      </c>
      <c r="J16" s="945">
        <v>1</v>
      </c>
      <c r="K16" s="945">
        <v>80.55</v>
      </c>
      <c r="L16" s="945">
        <v>1</v>
      </c>
      <c r="M16" s="945">
        <v>125</v>
      </c>
      <c r="N16" s="945">
        <v>0</v>
      </c>
      <c r="O16" s="945">
        <v>0</v>
      </c>
    </row>
    <row r="17" spans="1:15" ht="15.75">
      <c r="A17" s="944">
        <v>45016</v>
      </c>
      <c r="B17" s="945">
        <v>37</v>
      </c>
      <c r="C17" s="945">
        <v>3065.06</v>
      </c>
      <c r="D17" s="945">
        <v>3</v>
      </c>
      <c r="E17" s="945">
        <v>12.03</v>
      </c>
      <c r="F17" s="945">
        <v>6</v>
      </c>
      <c r="G17" s="945">
        <v>43.89</v>
      </c>
      <c r="H17" s="945">
        <v>21</v>
      </c>
      <c r="I17" s="945">
        <v>515.30000000000007</v>
      </c>
      <c r="J17" s="945">
        <v>3</v>
      </c>
      <c r="K17" s="945">
        <v>161.82</v>
      </c>
      <c r="L17" s="945">
        <v>3</v>
      </c>
      <c r="M17" s="945">
        <v>892.02</v>
      </c>
      <c r="N17" s="945">
        <v>1</v>
      </c>
      <c r="O17" s="945">
        <v>1440</v>
      </c>
    </row>
    <row r="18" spans="1:15">
      <c r="A18" s="1309" t="s">
        <v>1214</v>
      </c>
      <c r="B18" s="1309"/>
      <c r="C18" s="1309"/>
      <c r="D18" s="1309"/>
      <c r="E18" s="1309"/>
      <c r="F18" s="1309"/>
      <c r="G18" s="1309"/>
      <c r="H18" s="1309"/>
      <c r="I18" s="1309"/>
      <c r="J18" s="936"/>
      <c r="K18" s="936"/>
      <c r="L18" s="936"/>
      <c r="M18" s="936"/>
      <c r="N18" s="936"/>
      <c r="O18" s="936"/>
    </row>
    <row r="19" spans="1:15">
      <c r="A19" s="1310" t="s">
        <v>549</v>
      </c>
      <c r="B19" s="1310"/>
      <c r="C19" s="1310"/>
      <c r="D19" s="1310"/>
      <c r="E19" s="936"/>
      <c r="F19" s="936"/>
      <c r="G19" s="936"/>
      <c r="H19" s="936"/>
      <c r="I19" s="936"/>
      <c r="J19" s="936"/>
      <c r="K19" s="936"/>
      <c r="L19" s="936"/>
      <c r="M19" s="936"/>
      <c r="N19" s="936"/>
      <c r="O19" s="936"/>
    </row>
    <row r="20" spans="1:15">
      <c r="A20" s="1244" t="s">
        <v>607</v>
      </c>
      <c r="B20" s="1244"/>
      <c r="C20" s="938"/>
      <c r="D20" s="936"/>
      <c r="E20" s="936"/>
      <c r="F20" s="936"/>
      <c r="G20" s="936"/>
      <c r="H20" s="936"/>
      <c r="I20" s="936"/>
      <c r="J20" s="754"/>
      <c r="K20" s="754"/>
      <c r="L20" s="754"/>
      <c r="M20" s="754"/>
      <c r="N20" s="754"/>
      <c r="O20" s="754"/>
    </row>
  </sheetData>
  <mergeCells count="12">
    <mergeCell ref="A18:I18"/>
    <mergeCell ref="A19:D19"/>
    <mergeCell ref="A20:B20"/>
    <mergeCell ref="A1:N1"/>
    <mergeCell ref="A2:A3"/>
    <mergeCell ref="B2:C2"/>
    <mergeCell ref="D2:E2"/>
    <mergeCell ref="F2:G2"/>
    <mergeCell ref="H2:I2"/>
    <mergeCell ref="J2:K2"/>
    <mergeCell ref="L2:M2"/>
    <mergeCell ref="N2:O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R30" sqref="R30"/>
    </sheetView>
  </sheetViews>
  <sheetFormatPr defaultRowHeight="15"/>
  <sheetData>
    <row r="1" spans="1:11">
      <c r="A1" s="1299" t="s">
        <v>51</v>
      </c>
      <c r="B1" s="1299"/>
      <c r="C1" s="1299"/>
      <c r="D1" s="1299"/>
      <c r="E1" s="1299"/>
      <c r="F1" s="1299"/>
      <c r="G1" s="1299"/>
      <c r="H1" s="1299"/>
      <c r="I1" s="1299"/>
      <c r="J1" s="921"/>
      <c r="K1" s="921"/>
    </row>
    <row r="2" spans="1:11">
      <c r="A2" s="1256" t="s">
        <v>3</v>
      </c>
      <c r="B2" s="1305" t="s">
        <v>114</v>
      </c>
      <c r="C2" s="1307"/>
      <c r="D2" s="1305" t="s">
        <v>115</v>
      </c>
      <c r="E2" s="1307"/>
      <c r="F2" s="1305" t="s">
        <v>1256</v>
      </c>
      <c r="G2" s="1307"/>
      <c r="H2" s="1305" t="s">
        <v>116</v>
      </c>
      <c r="I2" s="1307"/>
      <c r="J2" s="1305" t="s">
        <v>0</v>
      </c>
      <c r="K2" s="1307"/>
    </row>
    <row r="3" spans="1:11" ht="45">
      <c r="A3" s="1257"/>
      <c r="B3" s="898" t="s">
        <v>16</v>
      </c>
      <c r="C3" s="898" t="s">
        <v>17</v>
      </c>
      <c r="D3" s="898" t="s">
        <v>16</v>
      </c>
      <c r="E3" s="898" t="s">
        <v>17</v>
      </c>
      <c r="F3" s="898" t="s">
        <v>16</v>
      </c>
      <c r="G3" s="898" t="s">
        <v>17</v>
      </c>
      <c r="H3" s="898" t="s">
        <v>16</v>
      </c>
      <c r="I3" s="898" t="s">
        <v>17</v>
      </c>
      <c r="J3" s="767" t="s">
        <v>16</v>
      </c>
      <c r="K3" s="898" t="s">
        <v>17</v>
      </c>
    </row>
    <row r="4" spans="1:11">
      <c r="A4" s="768" t="s">
        <v>4</v>
      </c>
      <c r="B4" s="774">
        <v>0</v>
      </c>
      <c r="C4" s="770">
        <v>0</v>
      </c>
      <c r="D4" s="774">
        <v>0</v>
      </c>
      <c r="E4" s="770">
        <v>0</v>
      </c>
      <c r="F4" s="769">
        <v>0</v>
      </c>
      <c r="G4" s="769">
        <v>0</v>
      </c>
      <c r="H4" s="774">
        <v>29</v>
      </c>
      <c r="I4" s="770">
        <v>31439.927873000001</v>
      </c>
      <c r="J4" s="769">
        <v>29</v>
      </c>
      <c r="K4" s="770">
        <v>31439.927873000001</v>
      </c>
    </row>
    <row r="5" spans="1:11">
      <c r="A5" s="768" t="s">
        <v>5</v>
      </c>
      <c r="B5" s="946">
        <f>SUM(B6:B17)</f>
        <v>0</v>
      </c>
      <c r="C5" s="946">
        <f t="shared" ref="C5:K5" si="0">SUM(C6:C17)</f>
        <v>0</v>
      </c>
      <c r="D5" s="946">
        <f t="shared" si="0"/>
        <v>0</v>
      </c>
      <c r="E5" s="946">
        <f t="shared" si="0"/>
        <v>0</v>
      </c>
      <c r="F5" s="946">
        <f t="shared" si="0"/>
        <v>0</v>
      </c>
      <c r="G5" s="946">
        <f t="shared" si="0"/>
        <v>0</v>
      </c>
      <c r="H5" s="946">
        <f t="shared" si="0"/>
        <v>11</v>
      </c>
      <c r="I5" s="946">
        <f t="shared" si="0"/>
        <v>8212.34</v>
      </c>
      <c r="J5" s="946">
        <f t="shared" si="0"/>
        <v>11</v>
      </c>
      <c r="K5" s="946">
        <f t="shared" si="0"/>
        <v>8212.3399348889998</v>
      </c>
    </row>
    <row r="6" spans="1:11">
      <c r="A6" s="775" t="s">
        <v>6</v>
      </c>
      <c r="B6" s="947">
        <v>0</v>
      </c>
      <c r="C6" s="777">
        <v>0</v>
      </c>
      <c r="D6" s="947">
        <v>0</v>
      </c>
      <c r="E6" s="777">
        <v>0</v>
      </c>
      <c r="F6" s="776">
        <v>0</v>
      </c>
      <c r="G6" s="776">
        <v>0</v>
      </c>
      <c r="H6" s="947">
        <v>2</v>
      </c>
      <c r="I6" s="777">
        <v>958.51</v>
      </c>
      <c r="J6" s="776">
        <v>2</v>
      </c>
      <c r="K6" s="777">
        <v>958.51</v>
      </c>
    </row>
    <row r="7" spans="1:11">
      <c r="A7" s="779" t="s">
        <v>7</v>
      </c>
      <c r="B7" s="948">
        <v>0</v>
      </c>
      <c r="C7" s="785">
        <v>0</v>
      </c>
      <c r="D7" s="948">
        <v>0</v>
      </c>
      <c r="E7" s="785">
        <v>0</v>
      </c>
      <c r="F7" s="784">
        <v>0</v>
      </c>
      <c r="G7" s="784">
        <v>0</v>
      </c>
      <c r="H7" s="784">
        <v>0</v>
      </c>
      <c r="I7" s="784">
        <v>0</v>
      </c>
      <c r="J7" s="784">
        <v>0</v>
      </c>
      <c r="K7" s="784">
        <v>0</v>
      </c>
    </row>
    <row r="8" spans="1:11">
      <c r="A8" s="779" t="s">
        <v>8</v>
      </c>
      <c r="B8" s="948">
        <v>0</v>
      </c>
      <c r="C8" s="785">
        <v>0</v>
      </c>
      <c r="D8" s="948">
        <v>0</v>
      </c>
      <c r="E8" s="785">
        <v>0</v>
      </c>
      <c r="F8" s="784">
        <v>0</v>
      </c>
      <c r="G8" s="784">
        <v>0</v>
      </c>
      <c r="H8" s="784">
        <v>1</v>
      </c>
      <c r="I8" s="784">
        <v>50</v>
      </c>
      <c r="J8" s="784">
        <v>1</v>
      </c>
      <c r="K8" s="784">
        <v>50</v>
      </c>
    </row>
    <row r="9" spans="1:11">
      <c r="A9" s="779" t="s">
        <v>9</v>
      </c>
      <c r="B9" s="948">
        <v>0</v>
      </c>
      <c r="C9" s="785">
        <v>0</v>
      </c>
      <c r="D9" s="948">
        <v>0</v>
      </c>
      <c r="E9" s="785">
        <v>0</v>
      </c>
      <c r="F9" s="784">
        <v>0</v>
      </c>
      <c r="G9" s="784">
        <v>0</v>
      </c>
      <c r="H9" s="784">
        <v>0</v>
      </c>
      <c r="I9" s="784">
        <v>0</v>
      </c>
      <c r="J9" s="784">
        <v>0</v>
      </c>
      <c r="K9" s="784">
        <v>0</v>
      </c>
    </row>
    <row r="10" spans="1:11">
      <c r="A10" s="949" t="s">
        <v>10</v>
      </c>
      <c r="B10" s="947">
        <v>0</v>
      </c>
      <c r="C10" s="777">
        <v>0</v>
      </c>
      <c r="D10" s="947">
        <v>0</v>
      </c>
      <c r="E10" s="777">
        <v>0</v>
      </c>
      <c r="F10" s="776">
        <v>0</v>
      </c>
      <c r="G10" s="776">
        <v>0</v>
      </c>
      <c r="H10" s="947">
        <v>1</v>
      </c>
      <c r="I10" s="777">
        <v>2000</v>
      </c>
      <c r="J10" s="776">
        <v>1</v>
      </c>
      <c r="K10" s="777">
        <v>2000</v>
      </c>
    </row>
    <row r="11" spans="1:11">
      <c r="A11" s="779" t="s">
        <v>11</v>
      </c>
      <c r="B11" s="931">
        <v>0</v>
      </c>
      <c r="C11" s="931">
        <v>0</v>
      </c>
      <c r="D11" s="931">
        <v>0</v>
      </c>
      <c r="E11" s="931">
        <v>0</v>
      </c>
      <c r="F11" s="931">
        <v>0</v>
      </c>
      <c r="G11" s="931">
        <v>0</v>
      </c>
      <c r="H11" s="950">
        <v>3</v>
      </c>
      <c r="I11" s="951">
        <v>606.9</v>
      </c>
      <c r="J11" s="789">
        <v>3</v>
      </c>
      <c r="K11" s="951">
        <v>606.9</v>
      </c>
    </row>
    <row r="12" spans="1:11">
      <c r="A12" s="779" t="s">
        <v>12</v>
      </c>
      <c r="B12" s="931">
        <v>0</v>
      </c>
      <c r="C12" s="931">
        <v>0</v>
      </c>
      <c r="D12" s="931">
        <v>0</v>
      </c>
      <c r="E12" s="931">
        <v>0</v>
      </c>
      <c r="F12" s="931">
        <v>0</v>
      </c>
      <c r="G12" s="931">
        <v>0</v>
      </c>
      <c r="H12" s="952">
        <v>1</v>
      </c>
      <c r="I12" s="952">
        <v>500</v>
      </c>
      <c r="J12" s="952">
        <v>1</v>
      </c>
      <c r="K12" s="952">
        <v>500</v>
      </c>
    </row>
    <row r="13" spans="1:11">
      <c r="A13" s="779" t="s">
        <v>13</v>
      </c>
      <c r="B13" s="931">
        <v>0</v>
      </c>
      <c r="C13" s="931">
        <v>0</v>
      </c>
      <c r="D13" s="931">
        <v>0</v>
      </c>
      <c r="E13" s="931">
        <v>0</v>
      </c>
      <c r="F13" s="931">
        <v>0</v>
      </c>
      <c r="G13" s="931">
        <v>0</v>
      </c>
      <c r="H13" s="931">
        <v>0</v>
      </c>
      <c r="I13" s="931">
        <v>0</v>
      </c>
      <c r="J13" s="931">
        <v>0</v>
      </c>
      <c r="K13" s="931">
        <v>0</v>
      </c>
    </row>
    <row r="14" spans="1:11">
      <c r="A14" s="943">
        <v>44896</v>
      </c>
      <c r="B14" s="953">
        <v>0</v>
      </c>
      <c r="C14" s="953">
        <v>0</v>
      </c>
      <c r="D14" s="953">
        <v>0</v>
      </c>
      <c r="E14" s="953">
        <v>0</v>
      </c>
      <c r="F14" s="953">
        <v>0</v>
      </c>
      <c r="G14" s="953">
        <v>0</v>
      </c>
      <c r="H14" s="953">
        <v>2</v>
      </c>
      <c r="I14" s="953">
        <v>3596.93</v>
      </c>
      <c r="J14" s="953">
        <v>2</v>
      </c>
      <c r="K14" s="953">
        <v>3596.93</v>
      </c>
    </row>
    <row r="15" spans="1:11">
      <c r="A15" s="943">
        <v>44927</v>
      </c>
      <c r="B15" s="954">
        <v>0</v>
      </c>
      <c r="C15" s="954">
        <v>0</v>
      </c>
      <c r="D15" s="954">
        <v>0</v>
      </c>
      <c r="E15" s="954">
        <v>0</v>
      </c>
      <c r="F15" s="954">
        <v>0</v>
      </c>
      <c r="G15" s="954">
        <v>0</v>
      </c>
      <c r="H15" s="954">
        <v>0</v>
      </c>
      <c r="I15" s="954">
        <v>0</v>
      </c>
      <c r="J15" s="954">
        <v>0</v>
      </c>
      <c r="K15" s="954">
        <v>0</v>
      </c>
    </row>
    <row r="16" spans="1:11">
      <c r="A16" s="895">
        <v>44958</v>
      </c>
      <c r="B16" s="954">
        <v>0</v>
      </c>
      <c r="C16" s="954">
        <v>0</v>
      </c>
      <c r="D16" s="954">
        <v>0</v>
      </c>
      <c r="E16" s="954">
        <v>0</v>
      </c>
      <c r="F16" s="954">
        <v>0</v>
      </c>
      <c r="G16" s="954">
        <v>0</v>
      </c>
      <c r="H16" s="954">
        <v>0</v>
      </c>
      <c r="I16" s="954">
        <v>0</v>
      </c>
      <c r="J16" s="954">
        <v>0</v>
      </c>
      <c r="K16" s="954">
        <v>0</v>
      </c>
    </row>
    <row r="17" spans="1:11">
      <c r="A17" s="895">
        <v>45016</v>
      </c>
      <c r="B17" s="954">
        <v>0</v>
      </c>
      <c r="C17" s="954">
        <v>0</v>
      </c>
      <c r="D17" s="954">
        <v>0</v>
      </c>
      <c r="E17" s="954">
        <v>0</v>
      </c>
      <c r="F17" s="954">
        <v>0</v>
      </c>
      <c r="G17" s="954">
        <v>0</v>
      </c>
      <c r="H17" s="954">
        <v>1</v>
      </c>
      <c r="I17" s="954">
        <v>500</v>
      </c>
      <c r="J17" s="954">
        <v>1</v>
      </c>
      <c r="K17" s="954">
        <v>499.99993488899997</v>
      </c>
    </row>
    <row r="18" spans="1:11">
      <c r="A18" s="1313" t="s">
        <v>1257</v>
      </c>
      <c r="B18" s="1313"/>
      <c r="C18" s="1313"/>
      <c r="D18" s="1313"/>
      <c r="E18" s="1313"/>
      <c r="F18" s="1313"/>
      <c r="G18" s="1313"/>
      <c r="H18" s="1313"/>
      <c r="I18" s="1313"/>
      <c r="J18" s="1313"/>
      <c r="K18" s="1313"/>
    </row>
    <row r="19" spans="1:11">
      <c r="A19" s="1314" t="s">
        <v>549</v>
      </c>
      <c r="B19" s="1314"/>
      <c r="C19" s="1314"/>
      <c r="D19" s="1314"/>
      <c r="E19" s="1314"/>
      <c r="F19" s="955"/>
      <c r="G19" s="955"/>
      <c r="H19" s="955"/>
      <c r="I19" s="955"/>
      <c r="J19" s="936"/>
      <c r="K19" s="936"/>
    </row>
    <row r="20" spans="1:11">
      <c r="A20" s="1315" t="s">
        <v>117</v>
      </c>
      <c r="B20" s="1315"/>
      <c r="C20" s="1315"/>
      <c r="D20" s="1315"/>
      <c r="E20" s="955"/>
      <c r="F20" s="955"/>
      <c r="G20" s="955"/>
      <c r="H20" s="955"/>
      <c r="I20" s="955"/>
      <c r="J20" s="936"/>
      <c r="K20" s="936"/>
    </row>
  </sheetData>
  <mergeCells count="10">
    <mergeCell ref="J2:K2"/>
    <mergeCell ref="A18:K18"/>
    <mergeCell ref="A19:E19"/>
    <mergeCell ref="A20:D20"/>
    <mergeCell ref="A1:I1"/>
    <mergeCell ref="A2:A3"/>
    <mergeCell ref="B2:C2"/>
    <mergeCell ref="D2:E2"/>
    <mergeCell ref="F2:G2"/>
    <mergeCell ref="H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R30" sqref="R30"/>
    </sheetView>
  </sheetViews>
  <sheetFormatPr defaultRowHeight="15"/>
  <cols>
    <col min="1" max="1" width="17.140625" customWidth="1"/>
  </cols>
  <sheetData>
    <row r="1" spans="1:11">
      <c r="A1" s="1299" t="s">
        <v>52</v>
      </c>
      <c r="B1" s="1299"/>
      <c r="C1" s="1299"/>
      <c r="D1" s="1299"/>
      <c r="E1" s="1299"/>
      <c r="F1" s="1299"/>
      <c r="G1" s="1299"/>
      <c r="H1" s="1299"/>
      <c r="I1" s="1299"/>
      <c r="J1" s="921"/>
      <c r="K1" s="921"/>
    </row>
    <row r="2" spans="1:11">
      <c r="A2" s="1246" t="s">
        <v>38</v>
      </c>
      <c r="B2" s="1305" t="s">
        <v>114</v>
      </c>
      <c r="C2" s="1307"/>
      <c r="D2" s="1305" t="s">
        <v>115</v>
      </c>
      <c r="E2" s="1307"/>
      <c r="F2" s="1305" t="s">
        <v>1256</v>
      </c>
      <c r="G2" s="1307"/>
      <c r="H2" s="1305" t="s">
        <v>1258</v>
      </c>
      <c r="I2" s="1307"/>
      <c r="J2" s="1305" t="s">
        <v>0</v>
      </c>
      <c r="K2" s="1307"/>
    </row>
    <row r="3" spans="1:11" ht="45">
      <c r="A3" s="1248"/>
      <c r="B3" s="956" t="s">
        <v>16</v>
      </c>
      <c r="C3" s="956" t="s">
        <v>17</v>
      </c>
      <c r="D3" s="956" t="s">
        <v>16</v>
      </c>
      <c r="E3" s="956" t="s">
        <v>17</v>
      </c>
      <c r="F3" s="956" t="s">
        <v>16</v>
      </c>
      <c r="G3" s="956" t="s">
        <v>17</v>
      </c>
      <c r="H3" s="956" t="s">
        <v>16</v>
      </c>
      <c r="I3" s="956" t="s">
        <v>17</v>
      </c>
      <c r="J3" s="956" t="s">
        <v>16</v>
      </c>
      <c r="K3" s="956" t="s">
        <v>17</v>
      </c>
    </row>
    <row r="4" spans="1:11">
      <c r="A4" s="957" t="s">
        <v>4</v>
      </c>
      <c r="B4" s="769">
        <v>160</v>
      </c>
      <c r="C4" s="771">
        <v>2732.29</v>
      </c>
      <c r="D4" s="769">
        <v>30</v>
      </c>
      <c r="E4" s="774">
        <v>268</v>
      </c>
      <c r="F4" s="769">
        <v>2</v>
      </c>
      <c r="G4" s="771">
        <v>2.7199999999999998</v>
      </c>
      <c r="H4" s="769">
        <v>157</v>
      </c>
      <c r="I4" s="774">
        <v>57692.590000000004</v>
      </c>
      <c r="J4" s="769">
        <v>349</v>
      </c>
      <c r="K4" s="771">
        <v>60695.439999999995</v>
      </c>
    </row>
    <row r="5" spans="1:11">
      <c r="A5" s="957" t="s">
        <v>5</v>
      </c>
      <c r="B5" s="771">
        <f>SUM(B6:B17)</f>
        <v>211</v>
      </c>
      <c r="C5" s="771">
        <f t="shared" ref="C5:K5" si="0">SUM(C6:C17)</f>
        <v>2735.32</v>
      </c>
      <c r="D5" s="771">
        <f t="shared" si="0"/>
        <v>35</v>
      </c>
      <c r="E5" s="771">
        <f t="shared" si="0"/>
        <v>374.58000000000004</v>
      </c>
      <c r="F5" s="771">
        <f t="shared" si="0"/>
        <v>7</v>
      </c>
      <c r="G5" s="771">
        <f t="shared" si="0"/>
        <v>25.490000000000002</v>
      </c>
      <c r="H5" s="771">
        <f t="shared" si="0"/>
        <v>201</v>
      </c>
      <c r="I5" s="771">
        <f t="shared" si="0"/>
        <v>80696.510000000009</v>
      </c>
      <c r="J5" s="771">
        <f t="shared" si="0"/>
        <v>454</v>
      </c>
      <c r="K5" s="771">
        <f t="shared" si="0"/>
        <v>83831.98</v>
      </c>
    </row>
    <row r="6" spans="1:11">
      <c r="A6" s="958" t="s">
        <v>6</v>
      </c>
      <c r="B6" s="778">
        <v>12</v>
      </c>
      <c r="C6" s="778">
        <v>73.28</v>
      </c>
      <c r="D6" s="778">
        <v>4</v>
      </c>
      <c r="E6" s="778">
        <v>6.45</v>
      </c>
      <c r="F6" s="778">
        <v>1</v>
      </c>
      <c r="G6" s="778">
        <v>3.1</v>
      </c>
      <c r="H6" s="778">
        <v>26</v>
      </c>
      <c r="I6" s="778">
        <v>13592.53</v>
      </c>
      <c r="J6" s="778">
        <v>43</v>
      </c>
      <c r="K6" s="778">
        <v>13675.36</v>
      </c>
    </row>
    <row r="7" spans="1:11">
      <c r="A7" s="783" t="s">
        <v>7</v>
      </c>
      <c r="B7" s="786">
        <v>20</v>
      </c>
      <c r="C7" s="786">
        <v>180.51</v>
      </c>
      <c r="D7" s="786">
        <v>5</v>
      </c>
      <c r="E7" s="786">
        <v>45.42</v>
      </c>
      <c r="F7" s="786">
        <v>0</v>
      </c>
      <c r="G7" s="786">
        <v>0</v>
      </c>
      <c r="H7" s="786">
        <v>15</v>
      </c>
      <c r="I7" s="786">
        <v>16926.11</v>
      </c>
      <c r="J7" s="786">
        <v>40</v>
      </c>
      <c r="K7" s="786">
        <v>17152.04</v>
      </c>
    </row>
    <row r="8" spans="1:11">
      <c r="A8" s="779" t="s">
        <v>8</v>
      </c>
      <c r="B8" s="786">
        <v>23</v>
      </c>
      <c r="C8" s="786">
        <v>256.43</v>
      </c>
      <c r="D8" s="786">
        <v>0</v>
      </c>
      <c r="E8" s="786">
        <v>0</v>
      </c>
      <c r="F8" s="786">
        <v>0</v>
      </c>
      <c r="G8" s="786">
        <v>0</v>
      </c>
      <c r="H8" s="786">
        <v>21</v>
      </c>
      <c r="I8" s="786">
        <v>4947.59</v>
      </c>
      <c r="J8" s="786">
        <v>44</v>
      </c>
      <c r="K8" s="786">
        <v>5204.0200000000004</v>
      </c>
    </row>
    <row r="9" spans="1:11">
      <c r="A9" s="779" t="s">
        <v>9</v>
      </c>
      <c r="B9" s="786">
        <v>18</v>
      </c>
      <c r="C9" s="786">
        <v>188.31</v>
      </c>
      <c r="D9" s="786">
        <v>1</v>
      </c>
      <c r="E9" s="786">
        <v>24</v>
      </c>
      <c r="F9" s="786">
        <v>0</v>
      </c>
      <c r="G9" s="786">
        <v>0</v>
      </c>
      <c r="H9" s="786">
        <v>16</v>
      </c>
      <c r="I9" s="786">
        <v>7022.76</v>
      </c>
      <c r="J9" s="786">
        <v>35</v>
      </c>
      <c r="K9" s="786">
        <v>7235.07</v>
      </c>
    </row>
    <row r="10" spans="1:11">
      <c r="A10" s="694" t="s">
        <v>10</v>
      </c>
      <c r="B10" s="959">
        <v>9</v>
      </c>
      <c r="C10" s="959">
        <v>53.19</v>
      </c>
      <c r="D10" s="959">
        <v>1</v>
      </c>
      <c r="E10" s="959">
        <v>6.62</v>
      </c>
      <c r="F10" s="959">
        <v>0</v>
      </c>
      <c r="G10" s="959">
        <v>0</v>
      </c>
      <c r="H10" s="959">
        <v>9</v>
      </c>
      <c r="I10" s="959">
        <v>4861.47</v>
      </c>
      <c r="J10" s="959">
        <v>19</v>
      </c>
      <c r="K10" s="959">
        <v>4921.2800000000007</v>
      </c>
    </row>
    <row r="11" spans="1:11">
      <c r="A11" s="694" t="s">
        <v>11</v>
      </c>
      <c r="B11" s="959">
        <v>9</v>
      </c>
      <c r="C11" s="959">
        <v>118.91</v>
      </c>
      <c r="D11" s="959">
        <v>4</v>
      </c>
      <c r="E11" s="959">
        <v>26.45</v>
      </c>
      <c r="F11" s="959">
        <v>1</v>
      </c>
      <c r="G11" s="959">
        <v>4.0999999999999996</v>
      </c>
      <c r="H11" s="959">
        <v>17</v>
      </c>
      <c r="I11" s="960">
        <v>3369.76</v>
      </c>
      <c r="J11" s="959">
        <v>31</v>
      </c>
      <c r="K11" s="959">
        <v>3519.2200000000003</v>
      </c>
    </row>
    <row r="12" spans="1:11">
      <c r="A12" s="694" t="s">
        <v>12</v>
      </c>
      <c r="B12" s="959">
        <v>16</v>
      </c>
      <c r="C12" s="959">
        <v>132.32</v>
      </c>
      <c r="D12" s="959">
        <v>3</v>
      </c>
      <c r="E12" s="959">
        <v>32.42</v>
      </c>
      <c r="F12" s="959">
        <v>1</v>
      </c>
      <c r="G12" s="959">
        <v>14.34</v>
      </c>
      <c r="H12" s="959">
        <v>15</v>
      </c>
      <c r="I12" s="959">
        <v>811.48</v>
      </c>
      <c r="J12" s="959">
        <v>35</v>
      </c>
      <c r="K12" s="959">
        <v>990.56000000000006</v>
      </c>
    </row>
    <row r="13" spans="1:11">
      <c r="A13" s="694" t="s">
        <v>13</v>
      </c>
      <c r="B13" s="959">
        <v>24</v>
      </c>
      <c r="C13" s="959">
        <v>373.37</v>
      </c>
      <c r="D13" s="959">
        <v>4</v>
      </c>
      <c r="E13" s="959">
        <v>48.88</v>
      </c>
      <c r="F13" s="959">
        <v>0</v>
      </c>
      <c r="G13" s="959">
        <v>0</v>
      </c>
      <c r="H13" s="959">
        <v>23</v>
      </c>
      <c r="I13" s="959">
        <v>1294.1500000000001</v>
      </c>
      <c r="J13" s="959">
        <v>51</v>
      </c>
      <c r="K13" s="959">
        <v>1716.4</v>
      </c>
    </row>
    <row r="14" spans="1:11">
      <c r="A14" s="943">
        <v>44896</v>
      </c>
      <c r="B14" s="961">
        <v>24</v>
      </c>
      <c r="C14" s="961">
        <v>430.84</v>
      </c>
      <c r="D14" s="961">
        <v>4</v>
      </c>
      <c r="E14" s="961">
        <v>52.24</v>
      </c>
      <c r="F14" s="961">
        <v>1</v>
      </c>
      <c r="G14" s="961">
        <v>1.5</v>
      </c>
      <c r="H14" s="961">
        <v>18</v>
      </c>
      <c r="I14" s="962">
        <v>6023.63</v>
      </c>
      <c r="J14" s="961">
        <v>47</v>
      </c>
      <c r="K14" s="962">
        <v>6508.21</v>
      </c>
    </row>
    <row r="15" spans="1:11">
      <c r="A15" s="943">
        <v>44927</v>
      </c>
      <c r="B15" s="961">
        <v>23</v>
      </c>
      <c r="C15" s="961">
        <v>391.41</v>
      </c>
      <c r="D15" s="961">
        <v>3</v>
      </c>
      <c r="E15" s="961">
        <v>65.959999999999994</v>
      </c>
      <c r="F15" s="961">
        <v>2</v>
      </c>
      <c r="G15" s="961">
        <v>1.85</v>
      </c>
      <c r="H15" s="961">
        <v>11</v>
      </c>
      <c r="I15" s="961">
        <v>369.79</v>
      </c>
      <c r="J15" s="961">
        <v>39</v>
      </c>
      <c r="K15" s="961">
        <v>829.01</v>
      </c>
    </row>
    <row r="16" spans="1:11">
      <c r="A16" s="895">
        <v>44958</v>
      </c>
      <c r="B16" s="961">
        <v>12</v>
      </c>
      <c r="C16" s="961">
        <v>193</v>
      </c>
      <c r="D16" s="961">
        <v>2</v>
      </c>
      <c r="E16" s="961">
        <v>37.6</v>
      </c>
      <c r="F16" s="961">
        <v>1</v>
      </c>
      <c r="G16" s="961">
        <v>0.6</v>
      </c>
      <c r="H16" s="961">
        <v>17</v>
      </c>
      <c r="I16" s="961">
        <v>20572.72</v>
      </c>
      <c r="J16" s="961">
        <v>32</v>
      </c>
      <c r="K16" s="961">
        <v>20804</v>
      </c>
    </row>
    <row r="17" spans="1:11">
      <c r="A17" s="895">
        <v>45016</v>
      </c>
      <c r="B17" s="961">
        <v>21</v>
      </c>
      <c r="C17" s="961">
        <v>343.75</v>
      </c>
      <c r="D17" s="961">
        <v>4</v>
      </c>
      <c r="E17" s="961">
        <v>28.54</v>
      </c>
      <c r="F17" s="961">
        <v>0</v>
      </c>
      <c r="G17" s="961">
        <v>0</v>
      </c>
      <c r="H17" s="961">
        <v>13</v>
      </c>
      <c r="I17" s="961">
        <v>904.52</v>
      </c>
      <c r="J17" s="961">
        <v>38</v>
      </c>
      <c r="K17" s="961">
        <v>1276.81</v>
      </c>
    </row>
    <row r="18" spans="1:11">
      <c r="A18" s="1310" t="s">
        <v>549</v>
      </c>
      <c r="B18" s="1310"/>
      <c r="C18" s="1310"/>
      <c r="D18" s="963"/>
      <c r="E18" s="936"/>
      <c r="F18" s="936"/>
      <c r="G18" s="936"/>
      <c r="H18" s="936"/>
      <c r="I18" s="936"/>
      <c r="J18" s="936"/>
      <c r="K18" s="936"/>
    </row>
    <row r="19" spans="1:11">
      <c r="A19" s="706" t="s">
        <v>1259</v>
      </c>
      <c r="B19" s="706"/>
      <c r="C19" s="706"/>
      <c r="D19" s="796"/>
      <c r="E19" s="936"/>
      <c r="F19" s="936"/>
      <c r="G19" s="936"/>
      <c r="H19" s="936"/>
      <c r="I19" s="936"/>
      <c r="J19" s="936"/>
      <c r="K19" s="936"/>
    </row>
    <row r="20" spans="1:11">
      <c r="A20" s="938" t="s">
        <v>117</v>
      </c>
      <c r="B20" s="938"/>
      <c r="C20" s="796"/>
      <c r="D20" s="964"/>
      <c r="E20" s="964"/>
      <c r="F20" s="964"/>
      <c r="G20" s="964"/>
      <c r="H20" s="964"/>
      <c r="I20" s="964"/>
      <c r="J20" s="964"/>
      <c r="K20" s="964"/>
    </row>
  </sheetData>
  <mergeCells count="8">
    <mergeCell ref="J2:K2"/>
    <mergeCell ref="A18:C18"/>
    <mergeCell ref="A1:I1"/>
    <mergeCell ref="A2:A3"/>
    <mergeCell ref="B2:C2"/>
    <mergeCell ref="D2:E2"/>
    <mergeCell ref="F2:G2"/>
    <mergeCell ref="H2:I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sqref="A1:I1"/>
    </sheetView>
  </sheetViews>
  <sheetFormatPr defaultColWidth="9.140625" defaultRowHeight="15"/>
  <cols>
    <col min="1" max="2" width="14.5703125" style="7" bestFit="1" customWidth="1"/>
    <col min="3" max="3" width="15.85546875" style="7" bestFit="1" customWidth="1"/>
    <col min="4" max="4" width="14.5703125" style="7" bestFit="1" customWidth="1"/>
    <col min="5" max="5" width="15.85546875" style="7" bestFit="1" customWidth="1"/>
    <col min="6" max="6" width="14.5703125" style="7" bestFit="1" customWidth="1"/>
    <col min="7" max="7" width="15.85546875" style="7" bestFit="1" customWidth="1"/>
    <col min="8" max="8" width="9.5703125" style="7" customWidth="1"/>
    <col min="9" max="9" width="15.85546875" style="7" bestFit="1" customWidth="1"/>
    <col min="10" max="10" width="8.5703125" style="7" customWidth="1"/>
    <col min="11" max="16384" width="9.140625" style="7"/>
  </cols>
  <sheetData>
    <row r="1" spans="1:11" ht="15.75" customHeight="1">
      <c r="A1" s="1318" t="s">
        <v>53</v>
      </c>
      <c r="B1" s="1318"/>
      <c r="C1" s="1318"/>
      <c r="D1" s="1318"/>
      <c r="E1" s="1318"/>
      <c r="F1" s="1318"/>
      <c r="G1" s="1318"/>
      <c r="H1" s="1318"/>
      <c r="I1" s="1318"/>
    </row>
    <row r="2" spans="1:11" s="8" customFormat="1" ht="18" customHeight="1">
      <c r="A2" s="1319" t="s">
        <v>38</v>
      </c>
      <c r="B2" s="1321" t="s">
        <v>115</v>
      </c>
      <c r="C2" s="1322"/>
      <c r="D2" s="1321" t="s">
        <v>114</v>
      </c>
      <c r="E2" s="1322"/>
      <c r="F2" s="1321" t="s">
        <v>116</v>
      </c>
      <c r="G2" s="1322"/>
      <c r="H2" s="1321" t="s">
        <v>0</v>
      </c>
      <c r="I2" s="1322"/>
    </row>
    <row r="3" spans="1:11" s="8" customFormat="1" ht="27" customHeight="1">
      <c r="A3" s="1320"/>
      <c r="B3" s="9" t="s">
        <v>16</v>
      </c>
      <c r="C3" s="9" t="s">
        <v>19</v>
      </c>
      <c r="D3" s="9" t="s">
        <v>16</v>
      </c>
      <c r="E3" s="9" t="s">
        <v>19</v>
      </c>
      <c r="F3" s="9" t="s">
        <v>16</v>
      </c>
      <c r="G3" s="9" t="s">
        <v>19</v>
      </c>
      <c r="H3" s="9" t="s">
        <v>16</v>
      </c>
      <c r="I3" s="9" t="s">
        <v>19</v>
      </c>
    </row>
    <row r="4" spans="1:11" s="14" customFormat="1" ht="18" customHeight="1">
      <c r="A4" s="10" t="s">
        <v>4</v>
      </c>
      <c r="B4" s="11">
        <v>327</v>
      </c>
      <c r="C4" s="12">
        <v>200017.08470000001</v>
      </c>
      <c r="D4" s="12">
        <v>998</v>
      </c>
      <c r="E4" s="12">
        <v>229126.88492840002</v>
      </c>
      <c r="F4" s="11">
        <v>80</v>
      </c>
      <c r="G4" s="12">
        <v>158894.26199999999</v>
      </c>
      <c r="H4" s="12">
        <v>1405</v>
      </c>
      <c r="I4" s="13">
        <v>588036.93162839999</v>
      </c>
    </row>
    <row r="5" spans="1:11" s="14" customFormat="1" ht="18" customHeight="1">
      <c r="A5" s="10" t="s">
        <v>5</v>
      </c>
      <c r="B5" s="403">
        <v>363</v>
      </c>
      <c r="C5" s="404">
        <v>223404.1629</v>
      </c>
      <c r="D5" s="404">
        <v>1018</v>
      </c>
      <c r="E5" s="404">
        <v>245127.7042137</v>
      </c>
      <c r="F5" s="404">
        <v>143</v>
      </c>
      <c r="G5" s="404">
        <v>285931.11589999998</v>
      </c>
      <c r="H5" s="404">
        <v>1524</v>
      </c>
      <c r="I5" s="404">
        <v>754466.80715349992</v>
      </c>
      <c r="J5" s="16"/>
    </row>
    <row r="6" spans="1:11" s="8" customFormat="1" ht="18" customHeight="1">
      <c r="A6" s="17" t="s">
        <v>6</v>
      </c>
      <c r="B6" s="18">
        <v>13</v>
      </c>
      <c r="C6" s="19">
        <v>3391.2</v>
      </c>
      <c r="D6" s="18">
        <v>54</v>
      </c>
      <c r="E6" s="19">
        <v>8474.61</v>
      </c>
      <c r="F6" s="18">
        <v>1</v>
      </c>
      <c r="G6" s="20">
        <v>2500</v>
      </c>
      <c r="H6" s="21">
        <v>68</v>
      </c>
      <c r="I6" s="20">
        <v>14365.81</v>
      </c>
    </row>
    <row r="7" spans="1:11" s="8" customFormat="1" ht="18" customHeight="1">
      <c r="A7" s="22" t="s">
        <v>7</v>
      </c>
      <c r="B7" s="23">
        <v>16</v>
      </c>
      <c r="C7" s="24">
        <v>4944.83</v>
      </c>
      <c r="D7" s="23">
        <v>49</v>
      </c>
      <c r="E7" s="24">
        <v>5107.04</v>
      </c>
      <c r="F7" s="23">
        <v>4</v>
      </c>
      <c r="G7" s="25">
        <v>7987.9</v>
      </c>
      <c r="H7" s="26">
        <v>69</v>
      </c>
      <c r="I7" s="25">
        <v>18039.77</v>
      </c>
    </row>
    <row r="8" spans="1:11" s="8" customFormat="1" ht="18" customHeight="1">
      <c r="A8" s="22" t="s">
        <v>8</v>
      </c>
      <c r="B8" s="23">
        <v>25</v>
      </c>
      <c r="C8" s="24">
        <v>13037.58</v>
      </c>
      <c r="D8" s="23">
        <v>90</v>
      </c>
      <c r="E8" s="24">
        <v>23446.14</v>
      </c>
      <c r="F8" s="23">
        <v>7</v>
      </c>
      <c r="G8" s="25">
        <v>8385.26</v>
      </c>
      <c r="H8" s="26">
        <v>122</v>
      </c>
      <c r="I8" s="25">
        <v>44869.24</v>
      </c>
    </row>
    <row r="9" spans="1:11" s="8" customFormat="1" ht="18" customHeight="1">
      <c r="A9" s="22" t="s">
        <v>9</v>
      </c>
      <c r="B9" s="23">
        <v>44</v>
      </c>
      <c r="C9" s="24">
        <v>27991.52</v>
      </c>
      <c r="D9" s="23">
        <v>79</v>
      </c>
      <c r="E9" s="24">
        <v>19510.740000000002</v>
      </c>
      <c r="F9" s="23">
        <v>9</v>
      </c>
      <c r="G9" s="25">
        <v>21365.62</v>
      </c>
      <c r="H9" s="26">
        <v>132</v>
      </c>
      <c r="I9" s="25">
        <v>68867.88</v>
      </c>
    </row>
    <row r="10" spans="1:11" s="8" customFormat="1" ht="18" customHeight="1">
      <c r="A10" s="22" t="s">
        <v>10</v>
      </c>
      <c r="B10" s="23">
        <v>32</v>
      </c>
      <c r="C10" s="24">
        <v>23862.38</v>
      </c>
      <c r="D10" s="23">
        <v>77</v>
      </c>
      <c r="E10" s="24">
        <v>13234.48</v>
      </c>
      <c r="F10" s="23">
        <v>8</v>
      </c>
      <c r="G10" s="25">
        <v>7782</v>
      </c>
      <c r="H10" s="26">
        <v>117</v>
      </c>
      <c r="I10" s="25">
        <v>44878.86</v>
      </c>
    </row>
    <row r="11" spans="1:11" s="8" customFormat="1" ht="18" customHeight="1">
      <c r="A11" s="22" t="s">
        <v>11</v>
      </c>
      <c r="B11" s="23">
        <v>33</v>
      </c>
      <c r="C11" s="24">
        <v>16749.198700000001</v>
      </c>
      <c r="D11" s="23">
        <v>131</v>
      </c>
      <c r="E11" s="24">
        <v>28420.8603535</v>
      </c>
      <c r="F11" s="23">
        <v>19</v>
      </c>
      <c r="G11" s="25">
        <v>37917.659700000004</v>
      </c>
      <c r="H11" s="26">
        <v>183</v>
      </c>
      <c r="I11" s="25">
        <v>83087.718753500012</v>
      </c>
    </row>
    <row r="12" spans="1:11" s="8" customFormat="1" ht="18" customHeight="1">
      <c r="A12" s="22" t="s">
        <v>12</v>
      </c>
      <c r="B12" s="23">
        <v>18</v>
      </c>
      <c r="C12" s="24">
        <v>8919.6288999999997</v>
      </c>
      <c r="D12" s="23">
        <v>91</v>
      </c>
      <c r="E12" s="24">
        <v>12552</v>
      </c>
      <c r="F12" s="23">
        <v>5</v>
      </c>
      <c r="G12" s="25">
        <v>13227.4</v>
      </c>
      <c r="H12" s="26">
        <v>114</v>
      </c>
      <c r="I12" s="25">
        <v>34699</v>
      </c>
    </row>
    <row r="13" spans="1:11" s="8" customFormat="1" ht="18" customHeight="1">
      <c r="A13" s="22" t="s">
        <v>13</v>
      </c>
      <c r="B13" s="23">
        <v>44</v>
      </c>
      <c r="C13" s="24">
        <v>26066.338299999999</v>
      </c>
      <c r="D13" s="23">
        <v>83</v>
      </c>
      <c r="E13" s="24">
        <v>25154.15</v>
      </c>
      <c r="F13" s="23">
        <v>13</v>
      </c>
      <c r="G13" s="25">
        <v>25342.85</v>
      </c>
      <c r="H13" s="26">
        <v>140</v>
      </c>
      <c r="I13" s="25">
        <v>76563.338300000003</v>
      </c>
      <c r="J13" s="27"/>
      <c r="K13" s="27"/>
    </row>
    <row r="14" spans="1:11" s="8" customFormat="1" ht="18" customHeight="1">
      <c r="A14" s="350" t="s">
        <v>544</v>
      </c>
      <c r="B14" s="351">
        <v>60</v>
      </c>
      <c r="C14" s="352">
        <v>41662.375999999997</v>
      </c>
      <c r="D14" s="351">
        <v>116</v>
      </c>
      <c r="E14" s="352">
        <v>32150.473800000003</v>
      </c>
      <c r="F14" s="351">
        <v>22</v>
      </c>
      <c r="G14" s="353">
        <v>62904.426200000002</v>
      </c>
      <c r="H14" s="354">
        <v>198</v>
      </c>
      <c r="I14" s="353">
        <v>136717.27600000001</v>
      </c>
      <c r="J14" s="27"/>
      <c r="K14" s="27"/>
    </row>
    <row r="15" spans="1:11" s="8" customFormat="1" ht="18" customHeight="1">
      <c r="A15" s="350" t="s">
        <v>547</v>
      </c>
      <c r="B15" s="351">
        <v>19</v>
      </c>
      <c r="C15" s="352">
        <v>14760</v>
      </c>
      <c r="D15" s="351">
        <v>88</v>
      </c>
      <c r="E15" s="352">
        <v>23173</v>
      </c>
      <c r="F15" s="351">
        <v>10</v>
      </c>
      <c r="G15" s="353">
        <v>27732</v>
      </c>
      <c r="H15" s="354">
        <v>117</v>
      </c>
      <c r="I15" s="353">
        <v>65666</v>
      </c>
      <c r="J15" s="27"/>
      <c r="K15" s="27"/>
    </row>
    <row r="16" spans="1:11" s="8" customFormat="1" ht="18" customHeight="1">
      <c r="A16" s="350" t="s">
        <v>546</v>
      </c>
      <c r="B16" s="351">
        <v>25</v>
      </c>
      <c r="C16" s="352">
        <v>19105.914100000002</v>
      </c>
      <c r="D16" s="351">
        <v>47</v>
      </c>
      <c r="E16" s="352">
        <v>15773</v>
      </c>
      <c r="F16" s="351">
        <v>20</v>
      </c>
      <c r="G16" s="353">
        <v>39874</v>
      </c>
      <c r="H16" s="354">
        <v>92</v>
      </c>
      <c r="I16" s="353">
        <v>74752.914099999995</v>
      </c>
      <c r="J16" s="27"/>
      <c r="K16" s="27"/>
    </row>
    <row r="17" spans="1:11" s="8" customFormat="1" ht="18" customHeight="1">
      <c r="A17" s="350" t="s">
        <v>548</v>
      </c>
      <c r="B17" s="351">
        <v>34</v>
      </c>
      <c r="C17" s="352">
        <v>22915</v>
      </c>
      <c r="D17" s="351">
        <v>113</v>
      </c>
      <c r="E17" s="352">
        <v>38132</v>
      </c>
      <c r="F17" s="351">
        <v>25</v>
      </c>
      <c r="G17" s="353">
        <v>30912</v>
      </c>
      <c r="H17" s="354">
        <v>172</v>
      </c>
      <c r="I17" s="353">
        <v>91959</v>
      </c>
      <c r="J17" s="27"/>
      <c r="K17" s="27"/>
    </row>
    <row r="18" spans="1:11" s="8" customFormat="1" ht="15" customHeight="1">
      <c r="A18" s="1316" t="s">
        <v>549</v>
      </c>
      <c r="B18" s="1316"/>
      <c r="C18" s="1316"/>
      <c r="E18" s="28"/>
      <c r="H18" s="27"/>
      <c r="I18" s="28"/>
    </row>
    <row r="19" spans="1:11" s="8" customFormat="1" ht="13.5" customHeight="1">
      <c r="A19" s="1317" t="s">
        <v>118</v>
      </c>
      <c r="B19" s="1317"/>
    </row>
    <row r="20" spans="1:11">
      <c r="C20" s="29"/>
      <c r="H20" s="30"/>
      <c r="I20" s="31"/>
    </row>
    <row r="22" spans="1:11" ht="0.75" customHeight="1"/>
    <row r="23" spans="1:11">
      <c r="B23" s="30"/>
      <c r="C23" s="30"/>
      <c r="D23" s="30"/>
      <c r="E23" s="30"/>
      <c r="F23" s="30"/>
      <c r="G23" s="30"/>
      <c r="H23" s="30"/>
      <c r="I23" s="30"/>
    </row>
  </sheetData>
  <mergeCells count="8">
    <mergeCell ref="A18:C18"/>
    <mergeCell ref="A19:B19"/>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
  <sheetViews>
    <sheetView zoomScaleNormal="100" workbookViewId="0">
      <selection activeCell="K17" sqref="K17"/>
    </sheetView>
  </sheetViews>
  <sheetFormatPr defaultColWidth="9.140625" defaultRowHeight="15"/>
  <cols>
    <col min="1" max="1" width="14.5703125" style="7" bestFit="1" customWidth="1"/>
    <col min="2" max="2" width="14.85546875" style="7" bestFit="1" customWidth="1"/>
    <col min="3" max="3" width="12.42578125" style="7" customWidth="1"/>
    <col min="4" max="4" width="9.42578125" style="7" customWidth="1"/>
    <col min="5" max="5" width="10.42578125" style="7" customWidth="1"/>
    <col min="6" max="6" width="8.85546875" style="7" bestFit="1" customWidth="1"/>
    <col min="7" max="7" width="8.5703125" style="7" customWidth="1"/>
    <col min="8" max="8" width="9.85546875" style="7" bestFit="1" customWidth="1"/>
    <col min="9" max="9" width="10.140625" style="7" customWidth="1"/>
    <col min="10" max="10" width="9.140625" style="7" customWidth="1"/>
    <col min="11" max="11" width="12.5703125" style="7" customWidth="1"/>
    <col min="12" max="17" width="9.140625" style="7"/>
    <col min="18" max="18" width="6" style="7" bestFit="1" customWidth="1"/>
    <col min="19" max="19" width="9.5703125" style="7" bestFit="1" customWidth="1"/>
    <col min="20" max="16384" width="9.140625" style="7"/>
  </cols>
  <sheetData>
    <row r="1" spans="1:22" ht="15" customHeight="1">
      <c r="A1" s="1324" t="s">
        <v>54</v>
      </c>
      <c r="B1" s="1324"/>
      <c r="C1" s="1324"/>
      <c r="D1" s="1324"/>
      <c r="E1" s="1324"/>
      <c r="F1" s="1324"/>
      <c r="G1" s="1324"/>
      <c r="H1" s="1324"/>
      <c r="I1" s="1324"/>
    </row>
    <row r="2" spans="1:22" s="8" customFormat="1" ht="18" customHeight="1">
      <c r="A2" s="1325" t="s">
        <v>3</v>
      </c>
      <c r="B2" s="1321" t="s">
        <v>21</v>
      </c>
      <c r="C2" s="1322"/>
      <c r="D2" s="1321" t="s">
        <v>22</v>
      </c>
      <c r="E2" s="1322"/>
      <c r="F2" s="1321" t="s">
        <v>23</v>
      </c>
      <c r="G2" s="1327"/>
      <c r="H2" s="1328" t="s">
        <v>0</v>
      </c>
      <c r="I2" s="1329"/>
    </row>
    <row r="3" spans="1:22" s="8" customFormat="1" ht="54.75" customHeight="1">
      <c r="A3" s="1326"/>
      <c r="B3" s="32" t="s">
        <v>119</v>
      </c>
      <c r="C3" s="32" t="s">
        <v>36</v>
      </c>
      <c r="D3" s="32" t="s">
        <v>119</v>
      </c>
      <c r="E3" s="32" t="s">
        <v>36</v>
      </c>
      <c r="F3" s="32" t="s">
        <v>119</v>
      </c>
      <c r="G3" s="32" t="s">
        <v>36</v>
      </c>
      <c r="H3" s="33" t="s">
        <v>119</v>
      </c>
      <c r="I3" s="32" t="s">
        <v>36</v>
      </c>
    </row>
    <row r="4" spans="1:22" s="14" customFormat="1" ht="18" customHeight="1">
      <c r="A4" s="34" t="s">
        <v>4</v>
      </c>
      <c r="B4" s="35">
        <v>72601</v>
      </c>
      <c r="C4" s="35">
        <v>170217</v>
      </c>
      <c r="D4" s="35">
        <v>63944</v>
      </c>
      <c r="E4" s="35">
        <v>1267415</v>
      </c>
      <c r="F4" s="36">
        <v>0</v>
      </c>
      <c r="G4" s="36">
        <v>0</v>
      </c>
      <c r="H4" s="35">
        <v>136545</v>
      </c>
      <c r="I4" s="35">
        <v>1437633</v>
      </c>
      <c r="K4" s="8"/>
      <c r="L4" s="8"/>
      <c r="M4" s="8"/>
      <c r="N4" s="8"/>
      <c r="O4" s="8"/>
      <c r="P4" s="8"/>
      <c r="Q4" s="8"/>
      <c r="R4" s="8"/>
      <c r="S4" s="8"/>
      <c r="T4" s="8"/>
      <c r="U4" s="8"/>
      <c r="V4" s="8"/>
    </row>
    <row r="5" spans="1:22" s="14" customFormat="1" ht="18" customHeight="1">
      <c r="A5" s="34" t="s">
        <v>5</v>
      </c>
      <c r="B5" s="37">
        <v>133306</v>
      </c>
      <c r="C5" s="37">
        <v>237448.77813668997</v>
      </c>
      <c r="D5" s="37">
        <v>69923</v>
      </c>
      <c r="E5" s="37">
        <v>1000933.0455886349</v>
      </c>
      <c r="F5" s="37">
        <v>0</v>
      </c>
      <c r="G5" s="37">
        <v>0</v>
      </c>
      <c r="H5" s="37">
        <v>203229</v>
      </c>
      <c r="I5" s="37">
        <v>1238381.8237253251</v>
      </c>
      <c r="K5" s="8"/>
      <c r="L5" s="8"/>
      <c r="M5" s="8"/>
      <c r="N5" s="8"/>
      <c r="O5" s="8"/>
      <c r="P5" s="8"/>
      <c r="Q5" s="8"/>
      <c r="R5" s="8"/>
      <c r="S5" s="8"/>
      <c r="T5" s="8"/>
      <c r="U5" s="8"/>
      <c r="V5" s="8"/>
    </row>
    <row r="6" spans="1:22" s="8" customFormat="1" ht="18" customHeight="1">
      <c r="A6" s="38">
        <v>44652</v>
      </c>
      <c r="B6" s="39">
        <v>7996</v>
      </c>
      <c r="C6" s="39">
        <v>15247</v>
      </c>
      <c r="D6" s="39">
        <v>5121</v>
      </c>
      <c r="E6" s="39">
        <v>70706</v>
      </c>
      <c r="F6" s="40">
        <v>0</v>
      </c>
      <c r="G6" s="40">
        <v>0</v>
      </c>
      <c r="H6" s="39">
        <v>13117</v>
      </c>
      <c r="I6" s="39">
        <v>85953</v>
      </c>
    </row>
    <row r="7" spans="1:22" s="8" customFormat="1" ht="18" customHeight="1">
      <c r="A7" s="38">
        <v>44682</v>
      </c>
      <c r="B7" s="39">
        <v>8182</v>
      </c>
      <c r="C7" s="39">
        <v>15595</v>
      </c>
      <c r="D7" s="39">
        <v>5171</v>
      </c>
      <c r="E7" s="39">
        <v>68049</v>
      </c>
      <c r="F7" s="40">
        <v>0</v>
      </c>
      <c r="G7" s="40">
        <v>0</v>
      </c>
      <c r="H7" s="39">
        <v>13353</v>
      </c>
      <c r="I7" s="39">
        <v>83644</v>
      </c>
    </row>
    <row r="8" spans="1:22" s="8" customFormat="1" ht="18" customHeight="1">
      <c r="A8" s="38">
        <v>44713</v>
      </c>
      <c r="B8" s="39">
        <v>10131</v>
      </c>
      <c r="C8" s="39">
        <v>17644</v>
      </c>
      <c r="D8" s="39">
        <v>6008</v>
      </c>
      <c r="E8" s="39">
        <v>74457</v>
      </c>
      <c r="F8" s="40">
        <v>0</v>
      </c>
      <c r="G8" s="40">
        <v>0</v>
      </c>
      <c r="H8" s="39">
        <v>16139</v>
      </c>
      <c r="I8" s="39">
        <v>92101</v>
      </c>
    </row>
    <row r="9" spans="1:22" s="8" customFormat="1" ht="18" customHeight="1">
      <c r="A9" s="38">
        <v>44743</v>
      </c>
      <c r="B9" s="39">
        <v>11023</v>
      </c>
      <c r="C9" s="39">
        <v>17733</v>
      </c>
      <c r="D9" s="39">
        <v>6299</v>
      </c>
      <c r="E9" s="39">
        <v>93326</v>
      </c>
      <c r="F9" s="40">
        <v>0</v>
      </c>
      <c r="G9" s="40">
        <v>0</v>
      </c>
      <c r="H9" s="39">
        <v>17322</v>
      </c>
      <c r="I9" s="39">
        <v>111059</v>
      </c>
    </row>
    <row r="10" spans="1:22" s="8" customFormat="1" ht="18" customHeight="1">
      <c r="A10" s="38">
        <v>44774</v>
      </c>
      <c r="B10" s="39">
        <v>10474</v>
      </c>
      <c r="C10" s="39">
        <v>17106</v>
      </c>
      <c r="D10" s="39">
        <v>5667</v>
      </c>
      <c r="E10" s="39">
        <v>100628</v>
      </c>
      <c r="F10" s="40">
        <v>0</v>
      </c>
      <c r="G10" s="40">
        <v>0</v>
      </c>
      <c r="H10" s="39">
        <v>16141</v>
      </c>
      <c r="I10" s="39">
        <v>117734</v>
      </c>
      <c r="J10" s="41"/>
      <c r="K10" s="41"/>
    </row>
    <row r="11" spans="1:22" s="8" customFormat="1" ht="18" customHeight="1">
      <c r="A11" s="38">
        <v>44805</v>
      </c>
      <c r="B11" s="39">
        <v>11939</v>
      </c>
      <c r="C11" s="39">
        <v>19250.8</v>
      </c>
      <c r="D11" s="39">
        <v>6566</v>
      </c>
      <c r="E11" s="39">
        <v>101132.24</v>
      </c>
      <c r="F11" s="40">
        <v>0</v>
      </c>
      <c r="G11" s="40">
        <v>0</v>
      </c>
      <c r="H11" s="39">
        <v>18505</v>
      </c>
      <c r="I11" s="39">
        <v>120383.04000000001</v>
      </c>
      <c r="J11" s="41"/>
      <c r="K11" s="41"/>
    </row>
    <row r="12" spans="1:22" s="8" customFormat="1" ht="18" customHeight="1">
      <c r="A12" s="38">
        <v>44835</v>
      </c>
      <c r="B12" s="39">
        <v>9242</v>
      </c>
      <c r="C12" s="39">
        <v>13893.94</v>
      </c>
      <c r="D12" s="39">
        <v>4731</v>
      </c>
      <c r="E12" s="39">
        <v>52255.44</v>
      </c>
      <c r="F12" s="40">
        <v>0</v>
      </c>
      <c r="G12" s="40">
        <v>0</v>
      </c>
      <c r="H12" s="39">
        <v>13973</v>
      </c>
      <c r="I12" s="39">
        <v>66149.38</v>
      </c>
      <c r="J12" s="41"/>
      <c r="K12" s="41"/>
    </row>
    <row r="13" spans="1:22" s="8" customFormat="1" ht="18" customHeight="1">
      <c r="A13" s="38">
        <v>44866</v>
      </c>
      <c r="B13" s="39">
        <v>12651</v>
      </c>
      <c r="C13" s="39">
        <v>19839.3</v>
      </c>
      <c r="D13" s="39">
        <v>6049</v>
      </c>
      <c r="E13" s="39">
        <v>81005.990000000005</v>
      </c>
      <c r="F13" s="40">
        <v>0</v>
      </c>
      <c r="G13" s="40">
        <v>0</v>
      </c>
      <c r="H13" s="39">
        <v>18700</v>
      </c>
      <c r="I13" s="39">
        <v>100845.29000000001</v>
      </c>
      <c r="J13" s="41"/>
      <c r="K13" s="41"/>
    </row>
    <row r="14" spans="1:22" s="8" customFormat="1" ht="18" customHeight="1">
      <c r="A14" s="355">
        <v>44896</v>
      </c>
      <c r="B14" s="356">
        <v>11642</v>
      </c>
      <c r="C14" s="356">
        <v>19403.122831185996</v>
      </c>
      <c r="D14" s="356">
        <v>7982</v>
      </c>
      <c r="E14" s="356">
        <v>101362.07999999999</v>
      </c>
      <c r="F14" s="357">
        <v>0</v>
      </c>
      <c r="G14" s="357">
        <v>0</v>
      </c>
      <c r="H14" s="356">
        <v>19624</v>
      </c>
      <c r="I14" s="356">
        <v>120765.20283118598</v>
      </c>
      <c r="J14" s="41"/>
      <c r="K14" s="41"/>
    </row>
    <row r="15" spans="1:22" s="8" customFormat="1" ht="18" customHeight="1">
      <c r="A15" s="355">
        <v>44927</v>
      </c>
      <c r="B15" s="356">
        <v>10611</v>
      </c>
      <c r="C15" s="356">
        <v>18371.261108238992</v>
      </c>
      <c r="D15" s="356">
        <v>2863</v>
      </c>
      <c r="E15" s="356">
        <v>31256.306999999997</v>
      </c>
      <c r="F15" s="357">
        <v>0</v>
      </c>
      <c r="G15" s="357">
        <v>0</v>
      </c>
      <c r="H15" s="356">
        <v>13474</v>
      </c>
      <c r="I15" s="356">
        <v>49627.568108238993</v>
      </c>
      <c r="J15" s="41"/>
      <c r="K15" s="41"/>
    </row>
    <row r="16" spans="1:22" s="8" customFormat="1" ht="18" customHeight="1">
      <c r="A16" s="355">
        <v>44958</v>
      </c>
      <c r="B16" s="356">
        <v>11509</v>
      </c>
      <c r="C16" s="356">
        <v>21647.77</v>
      </c>
      <c r="D16" s="356">
        <v>5666</v>
      </c>
      <c r="E16" s="356">
        <v>95182.8</v>
      </c>
      <c r="F16" s="357">
        <v>0</v>
      </c>
      <c r="G16" s="357">
        <v>0</v>
      </c>
      <c r="H16" s="356">
        <v>17175</v>
      </c>
      <c r="I16" s="356">
        <v>116830.57</v>
      </c>
      <c r="J16" s="41"/>
      <c r="K16" s="41"/>
    </row>
    <row r="17" spans="1:11" s="8" customFormat="1" ht="18" customHeight="1">
      <c r="A17" s="355">
        <v>44986</v>
      </c>
      <c r="B17" s="356">
        <v>17906</v>
      </c>
      <c r="C17" s="356">
        <v>41717.584197265001</v>
      </c>
      <c r="D17" s="356">
        <v>7800</v>
      </c>
      <c r="E17" s="356">
        <v>131572.18858863501</v>
      </c>
      <c r="F17" s="357">
        <v>0</v>
      </c>
      <c r="G17" s="357">
        <v>0</v>
      </c>
      <c r="H17" s="356">
        <v>25706</v>
      </c>
      <c r="I17" s="356">
        <v>173289.77278590002</v>
      </c>
      <c r="J17" s="41"/>
      <c r="K17" s="41"/>
    </row>
    <row r="18" spans="1:11" s="8" customFormat="1" ht="18" customHeight="1">
      <c r="A18" s="42" t="s">
        <v>120</v>
      </c>
      <c r="B18" s="43"/>
      <c r="C18" s="43"/>
      <c r="D18" s="43"/>
      <c r="E18" s="43"/>
      <c r="F18" s="44"/>
      <c r="G18" s="44"/>
      <c r="H18" s="43"/>
      <c r="I18" s="45"/>
    </row>
    <row r="19" spans="1:11" s="8" customFormat="1" ht="18.75" customHeight="1">
      <c r="A19" s="1316" t="s">
        <v>549</v>
      </c>
      <c r="B19" s="1316"/>
      <c r="C19" s="1323"/>
    </row>
    <row r="20" spans="1:11" s="8" customFormat="1" ht="18" customHeight="1">
      <c r="A20" s="1317" t="s">
        <v>117</v>
      </c>
      <c r="B20" s="1317"/>
    </row>
    <row r="21" spans="1:11">
      <c r="B21" s="30"/>
      <c r="C21" s="30"/>
      <c r="D21" s="30"/>
      <c r="E21" s="30"/>
      <c r="F21" s="30"/>
      <c r="G21" s="30"/>
      <c r="H21" s="30"/>
      <c r="I21" s="30"/>
    </row>
    <row r="22" spans="1:11">
      <c r="B22" s="29"/>
      <c r="C22" s="29"/>
      <c r="D22" s="29"/>
      <c r="E22" s="46"/>
      <c r="F22" s="29"/>
      <c r="G22" s="29"/>
      <c r="H22" s="29"/>
      <c r="I22" s="29"/>
    </row>
    <row r="23" spans="1:11">
      <c r="B23" s="47"/>
      <c r="C23" s="47"/>
      <c r="D23" s="47"/>
      <c r="E23" s="47"/>
      <c r="F23" s="47"/>
      <c r="G23" s="47"/>
      <c r="H23" s="47"/>
      <c r="I23" s="47"/>
    </row>
  </sheetData>
  <mergeCells count="8">
    <mergeCell ref="A19:C19"/>
    <mergeCell ref="A20:B20"/>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zoomScaleNormal="100" workbookViewId="0">
      <selection activeCell="M7" sqref="M7:M18"/>
    </sheetView>
  </sheetViews>
  <sheetFormatPr defaultColWidth="9.140625" defaultRowHeight="15"/>
  <cols>
    <col min="1" max="1" width="10.5703125" style="7" bestFit="1" customWidth="1"/>
    <col min="2" max="13" width="14.5703125" style="7" bestFit="1" customWidth="1"/>
    <col min="14" max="14" width="5.42578125" style="7" bestFit="1" customWidth="1"/>
    <col min="15" max="16384" width="9.140625" style="7"/>
  </cols>
  <sheetData>
    <row r="1" spans="1:15" ht="16.5" customHeight="1">
      <c r="A1" s="1324" t="s">
        <v>121</v>
      </c>
      <c r="B1" s="1324"/>
      <c r="C1" s="1324"/>
      <c r="D1" s="1324"/>
      <c r="E1" s="1324"/>
      <c r="F1" s="1324"/>
      <c r="G1" s="1324"/>
      <c r="H1" s="1324"/>
      <c r="I1" s="1324"/>
      <c r="J1" s="1324"/>
      <c r="K1" s="1324"/>
      <c r="L1" s="1324"/>
      <c r="M1" s="1324"/>
    </row>
    <row r="2" spans="1:15" s="8" customFormat="1" ht="18" customHeight="1">
      <c r="A2" s="1330" t="s">
        <v>122</v>
      </c>
      <c r="B2" s="1321" t="s">
        <v>123</v>
      </c>
      <c r="C2" s="1327"/>
      <c r="D2" s="1327"/>
      <c r="E2" s="1327"/>
      <c r="F2" s="1327"/>
      <c r="G2" s="1327"/>
      <c r="H2" s="1327"/>
      <c r="I2" s="1322"/>
      <c r="J2" s="1332" t="s">
        <v>124</v>
      </c>
      <c r="K2" s="1333"/>
      <c r="L2" s="1332" t="s">
        <v>0</v>
      </c>
      <c r="M2" s="1333"/>
    </row>
    <row r="3" spans="1:15" s="8" customFormat="1" ht="18" customHeight="1">
      <c r="A3" s="1331"/>
      <c r="B3" s="1321" t="s">
        <v>125</v>
      </c>
      <c r="C3" s="1322"/>
      <c r="D3" s="1321" t="s">
        <v>126</v>
      </c>
      <c r="E3" s="1322"/>
      <c r="F3" s="1321" t="s">
        <v>127</v>
      </c>
      <c r="G3" s="1322"/>
      <c r="H3" s="1321" t="s">
        <v>128</v>
      </c>
      <c r="I3" s="1322"/>
      <c r="J3" s="1334"/>
      <c r="K3" s="1335"/>
      <c r="L3" s="1334"/>
      <c r="M3" s="1335"/>
    </row>
    <row r="4" spans="1:15" s="8" customFormat="1" ht="27" customHeight="1">
      <c r="A4" s="10" t="s">
        <v>129</v>
      </c>
      <c r="B4" s="9" t="s">
        <v>16</v>
      </c>
      <c r="C4" s="9" t="s">
        <v>17</v>
      </c>
      <c r="D4" s="9" t="s">
        <v>16</v>
      </c>
      <c r="E4" s="9" t="s">
        <v>17</v>
      </c>
      <c r="F4" s="9" t="s">
        <v>16</v>
      </c>
      <c r="G4" s="9" t="s">
        <v>17</v>
      </c>
      <c r="H4" s="9" t="s">
        <v>16</v>
      </c>
      <c r="I4" s="9" t="s">
        <v>17</v>
      </c>
      <c r="J4" s="9" t="s">
        <v>16</v>
      </c>
      <c r="K4" s="9" t="s">
        <v>17</v>
      </c>
      <c r="L4" s="9" t="s">
        <v>16</v>
      </c>
      <c r="M4" s="9" t="s">
        <v>17</v>
      </c>
    </row>
    <row r="5" spans="1:15" s="14" customFormat="1" ht="18" customHeight="1">
      <c r="A5" s="10" t="s">
        <v>4</v>
      </c>
      <c r="B5" s="12">
        <v>278</v>
      </c>
      <c r="C5" s="48">
        <v>1797829.2400000002</v>
      </c>
      <c r="D5" s="12">
        <v>358</v>
      </c>
      <c r="E5" s="48">
        <v>347376.79</v>
      </c>
      <c r="F5" s="12">
        <v>297</v>
      </c>
      <c r="G5" s="12">
        <v>63824.909999999996</v>
      </c>
      <c r="H5" s="12">
        <v>236</v>
      </c>
      <c r="I5" s="12">
        <v>35894.17</v>
      </c>
      <c r="J5" s="12">
        <v>66</v>
      </c>
      <c r="K5" s="12">
        <v>10536.828999999989</v>
      </c>
      <c r="L5" s="49">
        <v>1235</v>
      </c>
      <c r="M5" s="48">
        <v>2255461.9189999998</v>
      </c>
    </row>
    <row r="6" spans="1:15" s="52" customFormat="1" ht="18" customHeight="1">
      <c r="A6" s="50" t="s">
        <v>5</v>
      </c>
      <c r="B6" s="12">
        <f>SUM(B7:B18)</f>
        <v>266</v>
      </c>
      <c r="C6" s="12">
        <f t="shared" ref="C6:M6" si="0">SUM(C7:C18)</f>
        <v>2019875.8160000001</v>
      </c>
      <c r="D6" s="12">
        <f t="shared" si="0"/>
        <v>409</v>
      </c>
      <c r="E6" s="12">
        <f t="shared" si="0"/>
        <v>372534.52</v>
      </c>
      <c r="F6" s="12">
        <f t="shared" si="0"/>
        <v>372</v>
      </c>
      <c r="G6" s="12">
        <f t="shared" si="0"/>
        <v>61654.900000000009</v>
      </c>
      <c r="H6" s="12">
        <f t="shared" si="0"/>
        <v>200</v>
      </c>
      <c r="I6" s="12">
        <f t="shared" si="0"/>
        <v>18194.870000000003</v>
      </c>
      <c r="J6" s="12">
        <f t="shared" si="0"/>
        <v>72</v>
      </c>
      <c r="K6" s="12">
        <f t="shared" si="0"/>
        <v>17535.12</v>
      </c>
      <c r="L6" s="12">
        <f t="shared" si="0"/>
        <v>1319</v>
      </c>
      <c r="M6" s="12">
        <f t="shared" si="0"/>
        <v>2489794.716</v>
      </c>
      <c r="N6" s="51"/>
      <c r="O6" s="51"/>
    </row>
    <row r="7" spans="1:15" s="8" customFormat="1" ht="18" customHeight="1">
      <c r="A7" s="17" t="s">
        <v>6</v>
      </c>
      <c r="B7" s="19">
        <v>12</v>
      </c>
      <c r="C7" s="20">
        <v>30385.81</v>
      </c>
      <c r="D7" s="19">
        <v>24</v>
      </c>
      <c r="E7" s="19">
        <v>36488.080000000002</v>
      </c>
      <c r="F7" s="19">
        <v>28</v>
      </c>
      <c r="G7" s="19">
        <v>4564.34</v>
      </c>
      <c r="H7" s="19">
        <v>13</v>
      </c>
      <c r="I7" s="19">
        <v>1788.57</v>
      </c>
      <c r="J7" s="19">
        <v>3</v>
      </c>
      <c r="K7" s="19">
        <v>141.80000000000001</v>
      </c>
      <c r="L7" s="19">
        <v>80</v>
      </c>
      <c r="M7" s="20">
        <v>73368.600000000006</v>
      </c>
      <c r="N7" s="28"/>
      <c r="O7" s="28"/>
    </row>
    <row r="8" spans="1:15" s="8" customFormat="1" ht="18" customHeight="1">
      <c r="A8" s="53" t="s">
        <v>7</v>
      </c>
      <c r="B8" s="54">
        <v>24</v>
      </c>
      <c r="C8" s="55">
        <v>266517.15999999997</v>
      </c>
      <c r="D8" s="54">
        <v>28</v>
      </c>
      <c r="E8" s="54">
        <v>32946.49</v>
      </c>
      <c r="F8" s="54">
        <v>22</v>
      </c>
      <c r="G8" s="54">
        <v>7604.02</v>
      </c>
      <c r="H8" s="54">
        <v>13</v>
      </c>
      <c r="I8" s="54">
        <v>2292.44</v>
      </c>
      <c r="J8" s="54">
        <v>5</v>
      </c>
      <c r="K8" s="54">
        <v>1591.88</v>
      </c>
      <c r="L8" s="54">
        <v>92</v>
      </c>
      <c r="M8" s="55">
        <v>310951.99</v>
      </c>
      <c r="N8" s="28"/>
      <c r="O8" s="28"/>
    </row>
    <row r="9" spans="1:15" s="8" customFormat="1" ht="18" customHeight="1">
      <c r="A9" s="53" t="s">
        <v>8</v>
      </c>
      <c r="B9" s="54">
        <v>11</v>
      </c>
      <c r="C9" s="55">
        <v>62576.67</v>
      </c>
      <c r="D9" s="54">
        <v>21</v>
      </c>
      <c r="E9" s="54">
        <v>38114.94</v>
      </c>
      <c r="F9" s="54">
        <v>31</v>
      </c>
      <c r="G9" s="54">
        <v>4032.33</v>
      </c>
      <c r="H9" s="54">
        <v>23</v>
      </c>
      <c r="I9" s="54">
        <v>1649.01</v>
      </c>
      <c r="J9" s="54">
        <v>7</v>
      </c>
      <c r="K9" s="54">
        <v>2486.4</v>
      </c>
      <c r="L9" s="54">
        <v>93</v>
      </c>
      <c r="M9" s="55">
        <v>108859.35</v>
      </c>
      <c r="N9" s="28"/>
      <c r="O9" s="28"/>
    </row>
    <row r="10" spans="1:15" s="8" customFormat="1" ht="18" customHeight="1">
      <c r="A10" s="53" t="s">
        <v>9</v>
      </c>
      <c r="B10" s="54">
        <v>16</v>
      </c>
      <c r="C10" s="55">
        <v>36661.160000000003</v>
      </c>
      <c r="D10" s="54">
        <v>24</v>
      </c>
      <c r="E10" s="54">
        <v>29444.15</v>
      </c>
      <c r="F10" s="54">
        <v>30</v>
      </c>
      <c r="G10" s="54">
        <v>2661.6</v>
      </c>
      <c r="H10" s="54">
        <v>11</v>
      </c>
      <c r="I10" s="54">
        <v>641.77</v>
      </c>
      <c r="J10" s="54">
        <v>3</v>
      </c>
      <c r="K10" s="54">
        <v>143.06</v>
      </c>
      <c r="L10" s="54">
        <v>84</v>
      </c>
      <c r="M10" s="55">
        <v>69551.740000000005</v>
      </c>
      <c r="N10" s="28"/>
      <c r="O10" s="28"/>
    </row>
    <row r="11" spans="1:15" s="8" customFormat="1" ht="18" customHeight="1">
      <c r="A11" s="53" t="s">
        <v>10</v>
      </c>
      <c r="B11" s="54">
        <v>25</v>
      </c>
      <c r="C11" s="55">
        <v>91529.279999999999</v>
      </c>
      <c r="D11" s="54">
        <v>30</v>
      </c>
      <c r="E11" s="54">
        <v>33173.82</v>
      </c>
      <c r="F11" s="54">
        <v>35</v>
      </c>
      <c r="G11" s="54">
        <v>3940.06</v>
      </c>
      <c r="H11" s="54">
        <v>17</v>
      </c>
      <c r="I11" s="54">
        <v>1344.77</v>
      </c>
      <c r="J11" s="54">
        <v>7</v>
      </c>
      <c r="K11" s="54">
        <v>5109.2</v>
      </c>
      <c r="L11" s="54">
        <v>114</v>
      </c>
      <c r="M11" s="55">
        <v>135097.1</v>
      </c>
      <c r="N11" s="28"/>
      <c r="O11" s="28"/>
    </row>
    <row r="12" spans="1:15" s="8" customFormat="1" ht="18" customHeight="1">
      <c r="A12" s="53" t="s">
        <v>11</v>
      </c>
      <c r="B12" s="54">
        <v>36</v>
      </c>
      <c r="C12" s="55">
        <v>11578</v>
      </c>
      <c r="D12" s="54">
        <v>46</v>
      </c>
      <c r="E12" s="54">
        <v>26656.35</v>
      </c>
      <c r="F12" s="54">
        <v>57</v>
      </c>
      <c r="G12" s="54">
        <v>8442.35</v>
      </c>
      <c r="H12" s="54">
        <v>31</v>
      </c>
      <c r="I12" s="54">
        <v>2845.28</v>
      </c>
      <c r="J12" s="54">
        <v>11</v>
      </c>
      <c r="K12" s="54">
        <v>3123.51</v>
      </c>
      <c r="L12" s="54">
        <v>181</v>
      </c>
      <c r="M12" s="55">
        <v>52645</v>
      </c>
      <c r="N12" s="28"/>
      <c r="O12" s="28"/>
    </row>
    <row r="13" spans="1:15" s="8" customFormat="1" ht="18" customHeight="1">
      <c r="A13" s="53" t="s">
        <v>12</v>
      </c>
      <c r="B13" s="54">
        <v>16</v>
      </c>
      <c r="C13" s="55">
        <v>65843.899999999994</v>
      </c>
      <c r="D13" s="54">
        <v>33</v>
      </c>
      <c r="E13" s="54">
        <v>8485.8799999999992</v>
      </c>
      <c r="F13" s="54">
        <v>42</v>
      </c>
      <c r="G13" s="54">
        <v>17678.93</v>
      </c>
      <c r="H13" s="54">
        <v>19</v>
      </c>
      <c r="I13" s="54">
        <v>1274</v>
      </c>
      <c r="J13" s="54">
        <v>5</v>
      </c>
      <c r="K13" s="54">
        <v>584.38</v>
      </c>
      <c r="L13" s="54">
        <v>115</v>
      </c>
      <c r="M13" s="55">
        <v>93867.1</v>
      </c>
      <c r="N13" s="28"/>
      <c r="O13" s="28"/>
    </row>
    <row r="14" spans="1:15" s="8" customFormat="1" ht="18" customHeight="1">
      <c r="A14" s="53" t="s">
        <v>13</v>
      </c>
      <c r="B14" s="54">
        <v>22</v>
      </c>
      <c r="C14" s="55">
        <v>233512.80599999998</v>
      </c>
      <c r="D14" s="54">
        <v>27</v>
      </c>
      <c r="E14" s="54">
        <v>29970.639999999999</v>
      </c>
      <c r="F14" s="54">
        <v>20</v>
      </c>
      <c r="G14" s="54">
        <v>2151.83</v>
      </c>
      <c r="H14" s="54">
        <v>16</v>
      </c>
      <c r="I14" s="54">
        <v>1195.6399999999999</v>
      </c>
      <c r="J14" s="54">
        <v>6</v>
      </c>
      <c r="K14" s="54">
        <v>1378.8</v>
      </c>
      <c r="L14" s="54">
        <v>91</v>
      </c>
      <c r="M14" s="55">
        <v>268209.71600000001</v>
      </c>
      <c r="N14" s="28"/>
      <c r="O14" s="28"/>
    </row>
    <row r="15" spans="1:15" s="8" customFormat="1" ht="18" customHeight="1">
      <c r="A15" s="350" t="s">
        <v>544</v>
      </c>
      <c r="B15" s="352">
        <v>10</v>
      </c>
      <c r="C15" s="353">
        <v>21535.77</v>
      </c>
      <c r="D15" s="352">
        <v>49</v>
      </c>
      <c r="E15" s="352">
        <v>24373.870000000003</v>
      </c>
      <c r="F15" s="352">
        <v>28</v>
      </c>
      <c r="G15" s="352">
        <v>2480.41</v>
      </c>
      <c r="H15" s="352">
        <v>9</v>
      </c>
      <c r="I15" s="352">
        <v>218.66</v>
      </c>
      <c r="J15" s="352">
        <v>9</v>
      </c>
      <c r="K15" s="352">
        <v>533.31999999999994</v>
      </c>
      <c r="L15" s="352">
        <v>105</v>
      </c>
      <c r="M15" s="353">
        <v>49142.03</v>
      </c>
      <c r="N15" s="28"/>
      <c r="O15" s="28"/>
    </row>
    <row r="16" spans="1:15" s="8" customFormat="1" ht="18" customHeight="1">
      <c r="A16" s="350" t="s">
        <v>547</v>
      </c>
      <c r="B16" s="352">
        <v>11</v>
      </c>
      <c r="C16" s="353">
        <v>50500</v>
      </c>
      <c r="D16" s="352">
        <v>25</v>
      </c>
      <c r="E16" s="352">
        <v>20838.580000000002</v>
      </c>
      <c r="F16" s="352">
        <v>12</v>
      </c>
      <c r="G16" s="352">
        <v>1952.49</v>
      </c>
      <c r="H16" s="352">
        <v>4</v>
      </c>
      <c r="I16" s="352">
        <v>323.02999999999997</v>
      </c>
      <c r="J16" s="352">
        <v>5</v>
      </c>
      <c r="K16" s="352">
        <v>1061.0999999999999</v>
      </c>
      <c r="L16" s="352">
        <v>57</v>
      </c>
      <c r="M16" s="353">
        <v>74675.199999999997</v>
      </c>
      <c r="N16" s="28"/>
      <c r="O16" s="28"/>
    </row>
    <row r="17" spans="1:15" s="8" customFormat="1" ht="18" customHeight="1">
      <c r="A17" s="350" t="s">
        <v>546</v>
      </c>
      <c r="B17" s="352">
        <v>31</v>
      </c>
      <c r="C17" s="353">
        <v>342059.65</v>
      </c>
      <c r="D17" s="352">
        <v>37</v>
      </c>
      <c r="E17" s="352">
        <v>45563.94</v>
      </c>
      <c r="F17" s="352">
        <v>16</v>
      </c>
      <c r="G17" s="352">
        <v>2141.04</v>
      </c>
      <c r="H17" s="352">
        <v>12</v>
      </c>
      <c r="I17" s="352">
        <v>537.46</v>
      </c>
      <c r="J17" s="352">
        <v>5</v>
      </c>
      <c r="K17" s="352">
        <v>746.92000000000007</v>
      </c>
      <c r="L17" s="352">
        <v>101</v>
      </c>
      <c r="M17" s="353">
        <v>391049.01</v>
      </c>
      <c r="N17" s="28"/>
      <c r="O17" s="28"/>
    </row>
    <row r="18" spans="1:15" s="8" customFormat="1" ht="18" customHeight="1">
      <c r="A18" s="350" t="s">
        <v>548</v>
      </c>
      <c r="B18" s="352">
        <v>52</v>
      </c>
      <c r="C18" s="353">
        <v>807175.61</v>
      </c>
      <c r="D18" s="352">
        <v>65</v>
      </c>
      <c r="E18" s="352">
        <v>46477.78</v>
      </c>
      <c r="F18" s="352">
        <v>51</v>
      </c>
      <c r="G18" s="352">
        <v>4005.5</v>
      </c>
      <c r="H18" s="352">
        <v>32</v>
      </c>
      <c r="I18" s="352">
        <v>4084.24</v>
      </c>
      <c r="J18" s="352">
        <v>6</v>
      </c>
      <c r="K18" s="352">
        <v>634.75</v>
      </c>
      <c r="L18" s="352">
        <v>206</v>
      </c>
      <c r="M18" s="353">
        <v>862377.88</v>
      </c>
      <c r="N18" s="28"/>
      <c r="O18" s="28"/>
    </row>
    <row r="19" spans="1:15" s="8" customFormat="1" ht="15" customHeight="1">
      <c r="A19" s="1317" t="s">
        <v>549</v>
      </c>
      <c r="B19" s="1317"/>
      <c r="C19" s="1317"/>
      <c r="D19" s="1317"/>
      <c r="E19" s="1317"/>
      <c r="F19" s="1317"/>
      <c r="G19" s="1317"/>
      <c r="H19" s="1317"/>
      <c r="I19" s="1317"/>
      <c r="J19" s="1317"/>
      <c r="K19" s="1317"/>
    </row>
    <row r="20" spans="1:15" s="8" customFormat="1" ht="15" customHeight="1">
      <c r="A20" s="56" t="s">
        <v>130</v>
      </c>
      <c r="B20" s="56"/>
      <c r="C20" s="56"/>
      <c r="D20" s="56"/>
      <c r="E20" s="56"/>
      <c r="F20" s="56"/>
      <c r="G20" s="56"/>
      <c r="H20" s="56"/>
      <c r="I20" s="56"/>
      <c r="J20" s="56"/>
      <c r="K20" s="56"/>
    </row>
    <row r="21" spans="1:15" s="8" customFormat="1" ht="13.5" customHeight="1">
      <c r="A21" s="1317" t="s">
        <v>131</v>
      </c>
      <c r="B21" s="1317"/>
      <c r="C21" s="1317"/>
      <c r="D21" s="1317"/>
      <c r="E21" s="1317"/>
      <c r="F21" s="1317"/>
    </row>
    <row r="22" spans="1:15">
      <c r="B22" s="29"/>
      <c r="C22" s="29"/>
      <c r="D22" s="29"/>
      <c r="E22" s="29"/>
      <c r="F22" s="29"/>
      <c r="G22" s="29"/>
      <c r="H22" s="29"/>
      <c r="I22" s="29"/>
      <c r="J22" s="29"/>
      <c r="K22" s="29"/>
      <c r="L22" s="29"/>
      <c r="M22" s="29"/>
    </row>
    <row r="23" spans="1:15">
      <c r="L23" s="29"/>
      <c r="M23" s="29"/>
    </row>
    <row r="31" spans="1:15">
      <c r="C31" s="57"/>
      <c r="D31" s="57"/>
      <c r="E31" s="57"/>
      <c r="F31" s="57"/>
      <c r="G31" s="57"/>
      <c r="H31" s="57"/>
      <c r="I31" s="57"/>
      <c r="J31" s="57"/>
      <c r="K31" s="57"/>
      <c r="L31" s="57"/>
      <c r="M31" s="57"/>
    </row>
  </sheetData>
  <mergeCells count="11">
    <mergeCell ref="A19:K19"/>
    <mergeCell ref="A21:F21"/>
    <mergeCell ref="A1:M1"/>
    <mergeCell ref="A2:A3"/>
    <mergeCell ref="B2:I2"/>
    <mergeCell ref="J2:K3"/>
    <mergeCell ref="L2:M3"/>
    <mergeCell ref="B3:C3"/>
    <mergeCell ref="D3:E3"/>
    <mergeCell ref="F3:G3"/>
    <mergeCell ref="H3: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Normal="100" workbookViewId="0">
      <selection activeCell="C16" sqref="C16"/>
    </sheetView>
  </sheetViews>
  <sheetFormatPr defaultColWidth="9.140625" defaultRowHeight="15"/>
  <cols>
    <col min="1" max="11" width="14.5703125" style="7" bestFit="1" customWidth="1"/>
    <col min="12" max="12" width="5.42578125" style="7" bestFit="1" customWidth="1"/>
    <col min="13" max="16384" width="9.140625" style="7"/>
  </cols>
  <sheetData>
    <row r="1" spans="1:11" ht="19.5" customHeight="1">
      <c r="A1" s="1324" t="s">
        <v>132</v>
      </c>
      <c r="B1" s="1324"/>
      <c r="C1" s="1324"/>
      <c r="D1" s="1324"/>
      <c r="E1" s="1324"/>
      <c r="F1" s="1324"/>
      <c r="G1" s="1324"/>
      <c r="H1" s="1324"/>
      <c r="I1" s="1324"/>
      <c r="J1" s="1324"/>
      <c r="K1" s="1324"/>
    </row>
    <row r="2" spans="1:11" s="8" customFormat="1" ht="18" customHeight="1">
      <c r="A2" s="58" t="s">
        <v>122</v>
      </c>
      <c r="B2" s="1336" t="s">
        <v>133</v>
      </c>
      <c r="C2" s="1337"/>
      <c r="D2" s="1336" t="s">
        <v>134</v>
      </c>
      <c r="E2" s="1337"/>
      <c r="F2" s="1336" t="s">
        <v>135</v>
      </c>
      <c r="G2" s="1337"/>
      <c r="H2" s="1321" t="s">
        <v>136</v>
      </c>
      <c r="I2" s="1322"/>
      <c r="J2" s="1336" t="s">
        <v>137</v>
      </c>
      <c r="K2" s="1337"/>
    </row>
    <row r="3" spans="1:11" s="8" customFormat="1" ht="27" customHeight="1">
      <c r="A3" s="10" t="s">
        <v>129</v>
      </c>
      <c r="B3" s="9" t="s">
        <v>16</v>
      </c>
      <c r="C3" s="9" t="s">
        <v>17</v>
      </c>
      <c r="D3" s="9" t="s">
        <v>16</v>
      </c>
      <c r="E3" s="9" t="s">
        <v>17</v>
      </c>
      <c r="F3" s="9" t="s">
        <v>16</v>
      </c>
      <c r="G3" s="9" t="s">
        <v>17</v>
      </c>
      <c r="H3" s="9" t="s">
        <v>16</v>
      </c>
      <c r="I3" s="9" t="s">
        <v>17</v>
      </c>
      <c r="J3" s="9" t="s">
        <v>16</v>
      </c>
      <c r="K3" s="9" t="s">
        <v>17</v>
      </c>
    </row>
    <row r="4" spans="1:11" s="14" customFormat="1" ht="18" customHeight="1">
      <c r="A4" s="10" t="s">
        <v>4</v>
      </c>
      <c r="B4" s="12">
        <v>500</v>
      </c>
      <c r="C4" s="48">
        <v>308101.435</v>
      </c>
      <c r="D4" s="59">
        <v>240</v>
      </c>
      <c r="E4" s="49">
        <v>86912.209999999992</v>
      </c>
      <c r="F4" s="12">
        <v>7617</v>
      </c>
      <c r="G4" s="60">
        <v>16440487.530000001</v>
      </c>
      <c r="H4" s="12">
        <v>157</v>
      </c>
      <c r="I4" s="49">
        <v>91791.199999999983</v>
      </c>
      <c r="J4" s="12">
        <v>1200</v>
      </c>
      <c r="K4" s="48">
        <v>553043.49800000002</v>
      </c>
    </row>
    <row r="5" spans="1:11" s="14" customFormat="1" ht="18" customHeight="1">
      <c r="A5" s="50" t="s">
        <v>5</v>
      </c>
      <c r="B5" s="12">
        <f>SUM(B6:B17)</f>
        <v>460</v>
      </c>
      <c r="C5" s="12">
        <f t="shared" ref="C5:K5" si="0">SUM(C6:C17)</f>
        <v>269687.23</v>
      </c>
      <c r="D5" s="12">
        <f t="shared" si="0"/>
        <v>251</v>
      </c>
      <c r="E5" s="12">
        <f t="shared" si="0"/>
        <v>107880.65</v>
      </c>
      <c r="F5" s="12">
        <f t="shared" si="0"/>
        <v>7153</v>
      </c>
      <c r="G5" s="12">
        <f t="shared" si="0"/>
        <v>18110492.603</v>
      </c>
      <c r="H5" s="12">
        <f t="shared" si="0"/>
        <v>135</v>
      </c>
      <c r="I5" s="12">
        <f t="shared" si="0"/>
        <v>34838.31</v>
      </c>
      <c r="J5" s="12">
        <f t="shared" si="0"/>
        <v>1041</v>
      </c>
      <c r="K5" s="12">
        <f t="shared" si="0"/>
        <v>454662.93260000006</v>
      </c>
    </row>
    <row r="6" spans="1:11" s="8" customFormat="1" ht="18" customHeight="1">
      <c r="A6" s="17" t="s">
        <v>6</v>
      </c>
      <c r="B6" s="61">
        <v>8</v>
      </c>
      <c r="C6" s="61">
        <v>2786.68</v>
      </c>
      <c r="D6" s="62">
        <v>4</v>
      </c>
      <c r="E6" s="61">
        <v>3730.5</v>
      </c>
      <c r="F6" s="61">
        <v>445</v>
      </c>
      <c r="G6" s="63">
        <v>1222231.72</v>
      </c>
      <c r="H6" s="61">
        <v>10</v>
      </c>
      <c r="I6" s="61">
        <v>1385</v>
      </c>
      <c r="J6" s="61">
        <v>83</v>
      </c>
      <c r="K6" s="20">
        <v>45730.27</v>
      </c>
    </row>
    <row r="7" spans="1:11" s="8" customFormat="1" ht="18" customHeight="1">
      <c r="A7" s="53" t="s">
        <v>7</v>
      </c>
      <c r="B7" s="64">
        <v>25</v>
      </c>
      <c r="C7" s="64">
        <v>3566.32</v>
      </c>
      <c r="D7" s="65">
        <v>8</v>
      </c>
      <c r="E7" s="64">
        <v>3203.4</v>
      </c>
      <c r="F7" s="64">
        <v>360</v>
      </c>
      <c r="G7" s="66">
        <v>1523730.06</v>
      </c>
      <c r="H7" s="64">
        <v>17</v>
      </c>
      <c r="I7" s="64">
        <v>14337.5</v>
      </c>
      <c r="J7" s="64">
        <v>89</v>
      </c>
      <c r="K7" s="55">
        <v>37907.467600000004</v>
      </c>
    </row>
    <row r="8" spans="1:11" s="8" customFormat="1" ht="18" customHeight="1">
      <c r="A8" s="53" t="s">
        <v>8</v>
      </c>
      <c r="B8" s="64">
        <v>61</v>
      </c>
      <c r="C8" s="64">
        <v>15227.29</v>
      </c>
      <c r="D8" s="65">
        <v>7</v>
      </c>
      <c r="E8" s="64">
        <v>1896.22</v>
      </c>
      <c r="F8" s="64">
        <v>400</v>
      </c>
      <c r="G8" s="66">
        <v>2313397.59</v>
      </c>
      <c r="H8" s="64">
        <v>4</v>
      </c>
      <c r="I8" s="64">
        <v>1464.3</v>
      </c>
      <c r="J8" s="64">
        <v>82</v>
      </c>
      <c r="K8" s="55">
        <v>17852.53</v>
      </c>
    </row>
    <row r="9" spans="1:11" s="8" customFormat="1" ht="18" customHeight="1">
      <c r="A9" s="53" t="s">
        <v>9</v>
      </c>
      <c r="B9" s="64">
        <v>30</v>
      </c>
      <c r="C9" s="64">
        <v>4346.47</v>
      </c>
      <c r="D9" s="65">
        <v>7</v>
      </c>
      <c r="E9" s="64">
        <v>625.57000000000005</v>
      </c>
      <c r="F9" s="64">
        <v>463</v>
      </c>
      <c r="G9" s="66">
        <v>561197.9</v>
      </c>
      <c r="H9" s="64">
        <v>2</v>
      </c>
      <c r="I9" s="64">
        <v>364</v>
      </c>
      <c r="J9" s="64">
        <v>91</v>
      </c>
      <c r="K9" s="55">
        <v>23084.84</v>
      </c>
    </row>
    <row r="10" spans="1:11" s="8" customFormat="1" ht="18" customHeight="1">
      <c r="A10" s="53" t="s">
        <v>10</v>
      </c>
      <c r="B10" s="64">
        <v>74</v>
      </c>
      <c r="C10" s="64">
        <v>53829.22</v>
      </c>
      <c r="D10" s="65">
        <v>62</v>
      </c>
      <c r="E10" s="64">
        <v>42127.18</v>
      </c>
      <c r="F10" s="64">
        <v>621</v>
      </c>
      <c r="G10" s="66">
        <v>1191796</v>
      </c>
      <c r="H10" s="64">
        <v>8</v>
      </c>
      <c r="I10" s="64">
        <v>3049.8</v>
      </c>
      <c r="J10" s="64">
        <v>134</v>
      </c>
      <c r="K10" s="55">
        <v>128462.3</v>
      </c>
    </row>
    <row r="11" spans="1:11" s="8" customFormat="1" ht="18" customHeight="1">
      <c r="A11" s="53" t="s">
        <v>11</v>
      </c>
      <c r="B11" s="64">
        <v>39</v>
      </c>
      <c r="C11" s="64">
        <v>116373</v>
      </c>
      <c r="D11" s="65">
        <v>48</v>
      </c>
      <c r="E11" s="64">
        <v>28791.35</v>
      </c>
      <c r="F11" s="64">
        <v>88</v>
      </c>
      <c r="G11" s="64">
        <v>20142.52</v>
      </c>
      <c r="H11" s="64">
        <v>31</v>
      </c>
      <c r="I11" s="64">
        <v>2765.28</v>
      </c>
      <c r="J11" s="64">
        <v>20</v>
      </c>
      <c r="K11" s="55">
        <v>6768.51</v>
      </c>
    </row>
    <row r="12" spans="1:11" s="8" customFormat="1" ht="18" customHeight="1">
      <c r="A12" s="53" t="s">
        <v>12</v>
      </c>
      <c r="B12" s="64">
        <v>76</v>
      </c>
      <c r="C12" s="64">
        <v>22332.78</v>
      </c>
      <c r="D12" s="65">
        <v>24</v>
      </c>
      <c r="E12" s="64">
        <v>8400.8700000000008</v>
      </c>
      <c r="F12" s="64">
        <v>584</v>
      </c>
      <c r="G12" s="64">
        <v>529154.23</v>
      </c>
      <c r="H12" s="64">
        <v>11</v>
      </c>
      <c r="I12" s="64">
        <v>243.44</v>
      </c>
      <c r="J12" s="64">
        <v>84</v>
      </c>
      <c r="K12" s="55">
        <v>14609</v>
      </c>
    </row>
    <row r="13" spans="1:11" s="8" customFormat="1" ht="18" customHeight="1">
      <c r="A13" s="53" t="s">
        <v>13</v>
      </c>
      <c r="B13" s="64">
        <v>30</v>
      </c>
      <c r="C13" s="64">
        <v>5939.35</v>
      </c>
      <c r="D13" s="65">
        <v>21</v>
      </c>
      <c r="E13" s="64">
        <v>6909.68</v>
      </c>
      <c r="F13" s="64">
        <v>571</v>
      </c>
      <c r="G13" s="64">
        <v>1275325.33</v>
      </c>
      <c r="H13" s="64">
        <v>8</v>
      </c>
      <c r="I13" s="64">
        <v>2337</v>
      </c>
      <c r="J13" s="64">
        <v>104</v>
      </c>
      <c r="K13" s="55">
        <v>28328.154999999999</v>
      </c>
    </row>
    <row r="14" spans="1:11" s="8" customFormat="1" ht="18" customHeight="1">
      <c r="A14" s="350" t="s">
        <v>544</v>
      </c>
      <c r="B14" s="358">
        <v>51</v>
      </c>
      <c r="C14" s="358">
        <v>10760.460000000001</v>
      </c>
      <c r="D14" s="359">
        <v>32</v>
      </c>
      <c r="E14" s="358">
        <v>4694.12</v>
      </c>
      <c r="F14" s="358">
        <v>854</v>
      </c>
      <c r="G14" s="358">
        <v>717278.7300000001</v>
      </c>
      <c r="H14" s="358">
        <v>17</v>
      </c>
      <c r="I14" s="358">
        <v>6077.88</v>
      </c>
      <c r="J14" s="358">
        <v>104</v>
      </c>
      <c r="K14" s="353">
        <v>24289.09</v>
      </c>
    </row>
    <row r="15" spans="1:11" s="8" customFormat="1" ht="18" customHeight="1">
      <c r="A15" s="350" t="s">
        <v>547</v>
      </c>
      <c r="B15" s="358">
        <v>18</v>
      </c>
      <c r="C15" s="358">
        <v>5236.3</v>
      </c>
      <c r="D15" s="359">
        <v>1</v>
      </c>
      <c r="E15" s="358">
        <v>19.5</v>
      </c>
      <c r="F15" s="358">
        <v>576</v>
      </c>
      <c r="G15" s="358">
        <v>992248.04299999983</v>
      </c>
      <c r="H15" s="358">
        <v>8</v>
      </c>
      <c r="I15" s="358">
        <v>385</v>
      </c>
      <c r="J15" s="358">
        <v>47</v>
      </c>
      <c r="K15" s="353">
        <v>20772.900000000001</v>
      </c>
    </row>
    <row r="16" spans="1:11" s="8" customFormat="1" ht="18" customHeight="1">
      <c r="A16" s="350" t="s">
        <v>546</v>
      </c>
      <c r="B16" s="358">
        <v>11</v>
      </c>
      <c r="C16" s="358">
        <v>2743.19</v>
      </c>
      <c r="D16" s="359">
        <v>10</v>
      </c>
      <c r="E16" s="358">
        <v>1175.44</v>
      </c>
      <c r="F16" s="358">
        <v>1095</v>
      </c>
      <c r="G16" s="358">
        <v>3340045.45</v>
      </c>
      <c r="H16" s="358">
        <v>16</v>
      </c>
      <c r="I16" s="358">
        <v>2152.0100000000002</v>
      </c>
      <c r="J16" s="358">
        <v>75</v>
      </c>
      <c r="K16" s="353">
        <v>59859.100000000006</v>
      </c>
    </row>
    <row r="17" spans="1:11" s="8" customFormat="1" ht="18" customHeight="1">
      <c r="A17" s="350" t="s">
        <v>548</v>
      </c>
      <c r="B17" s="358">
        <v>37</v>
      </c>
      <c r="C17" s="358">
        <v>26546.170000000002</v>
      </c>
      <c r="D17" s="359">
        <v>27</v>
      </c>
      <c r="E17" s="358">
        <v>6306.82</v>
      </c>
      <c r="F17" s="358">
        <v>1096</v>
      </c>
      <c r="G17" s="358">
        <v>4423945.0299999993</v>
      </c>
      <c r="H17" s="358">
        <v>3</v>
      </c>
      <c r="I17" s="358">
        <v>277.10000000000002</v>
      </c>
      <c r="J17" s="358">
        <v>128</v>
      </c>
      <c r="K17" s="353">
        <v>46998.77</v>
      </c>
    </row>
    <row r="18" spans="1:11" s="8" customFormat="1" ht="18" customHeight="1">
      <c r="A18" s="1317" t="s">
        <v>550</v>
      </c>
      <c r="B18" s="1317"/>
      <c r="C18" s="1317"/>
      <c r="D18" s="1317"/>
      <c r="E18" s="1317"/>
      <c r="F18" s="1317"/>
      <c r="G18" s="1317"/>
      <c r="H18" s="1317"/>
      <c r="I18" s="1317"/>
      <c r="J18" s="1317"/>
      <c r="K18" s="1317"/>
    </row>
    <row r="19" spans="1:11" s="8" customFormat="1" ht="18" customHeight="1">
      <c r="A19" s="56" t="s">
        <v>130</v>
      </c>
      <c r="B19" s="56"/>
      <c r="C19" s="56"/>
      <c r="D19" s="56"/>
      <c r="E19" s="56"/>
      <c r="F19" s="56"/>
      <c r="G19" s="56"/>
      <c r="H19" s="56"/>
      <c r="I19" s="56"/>
      <c r="J19" s="56"/>
      <c r="K19" s="56"/>
    </row>
    <row r="20" spans="1:11" s="8" customFormat="1" ht="19.5" customHeight="1">
      <c r="A20" s="1317" t="s">
        <v>131</v>
      </c>
      <c r="B20" s="1317"/>
      <c r="C20" s="1317"/>
      <c r="D20" s="1317"/>
      <c r="E20" s="1317"/>
      <c r="F20" s="1317"/>
      <c r="G20" s="1317"/>
      <c r="H20" s="1317"/>
      <c r="I20" s="1317"/>
      <c r="J20" s="1317"/>
      <c r="K20" s="1317"/>
    </row>
    <row r="21" spans="1:11">
      <c r="B21" s="29"/>
      <c r="C21" s="29"/>
      <c r="D21" s="29"/>
      <c r="E21" s="29"/>
      <c r="F21" s="29"/>
      <c r="G21" s="29"/>
      <c r="H21" s="29"/>
      <c r="I21" s="29"/>
      <c r="J21" s="29"/>
      <c r="K21" s="29"/>
    </row>
  </sheetData>
  <mergeCells count="8">
    <mergeCell ref="A18:K18"/>
    <mergeCell ref="A20:K20"/>
    <mergeCell ref="A1:K1"/>
    <mergeCell ref="B2:C2"/>
    <mergeCell ref="D2:E2"/>
    <mergeCell ref="F2:G2"/>
    <mergeCell ref="H2:I2"/>
    <mergeCell ref="J2:K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zoomScaleNormal="100" workbookViewId="0">
      <selection activeCell="D5" sqref="D5"/>
    </sheetView>
  </sheetViews>
  <sheetFormatPr defaultColWidth="9.140625" defaultRowHeight="15"/>
  <cols>
    <col min="1" max="1" width="17.5703125" style="7" customWidth="1"/>
    <col min="2" max="4" width="14.5703125" style="7" bestFit="1" customWidth="1"/>
    <col min="5" max="5" width="24.140625" style="7" bestFit="1" customWidth="1"/>
    <col min="6" max="6" width="4.5703125" style="7" bestFit="1" customWidth="1"/>
    <col min="7" max="16384" width="9.140625" style="7"/>
  </cols>
  <sheetData>
    <row r="1" spans="1:5" ht="16.5" customHeight="1">
      <c r="A1" s="1318" t="s">
        <v>138</v>
      </c>
      <c r="B1" s="1318"/>
      <c r="C1" s="1318"/>
      <c r="D1" s="1318"/>
      <c r="E1" s="1318"/>
    </row>
    <row r="2" spans="1:5" s="8" customFormat="1" ht="18" customHeight="1">
      <c r="A2" s="10" t="s">
        <v>139</v>
      </c>
      <c r="B2" s="67" t="s">
        <v>4</v>
      </c>
      <c r="C2" s="67" t="s">
        <v>5</v>
      </c>
      <c r="D2" s="67" t="s">
        <v>548</v>
      </c>
    </row>
    <row r="3" spans="1:5" s="8" customFormat="1" ht="18" customHeight="1">
      <c r="A3" s="10" t="s">
        <v>21</v>
      </c>
      <c r="B3" s="68">
        <v>1338225.3400000003</v>
      </c>
      <c r="C3" s="68">
        <v>1028864.8099999998</v>
      </c>
      <c r="D3" s="68">
        <v>77038.949999999983</v>
      </c>
      <c r="E3" s="69"/>
    </row>
    <row r="4" spans="1:5" s="8" customFormat="1" ht="18" customHeight="1">
      <c r="A4" s="10" t="s">
        <v>23</v>
      </c>
      <c r="B4" s="68">
        <v>42.965980315000003</v>
      </c>
      <c r="C4" s="70">
        <v>44.482059975000006</v>
      </c>
      <c r="D4" s="70">
        <v>4.8173705949999999</v>
      </c>
    </row>
    <row r="5" spans="1:5" s="8" customFormat="1" ht="18" customHeight="1">
      <c r="A5" s="10" t="s">
        <v>22</v>
      </c>
      <c r="B5" s="68">
        <v>16566257.369999999</v>
      </c>
      <c r="C5" s="68">
        <v>13305073.380000001</v>
      </c>
      <c r="D5" s="68">
        <v>1028582.53</v>
      </c>
    </row>
    <row r="6" spans="1:5" s="8" customFormat="1" ht="18" customHeight="1">
      <c r="A6" s="71"/>
      <c r="B6" s="72"/>
      <c r="C6" s="45"/>
      <c r="D6" s="45"/>
    </row>
    <row r="7" spans="1:5" s="8" customFormat="1" ht="18.75" customHeight="1">
      <c r="A7" s="1317" t="s">
        <v>550</v>
      </c>
      <c r="B7" s="1317"/>
      <c r="C7" s="1317"/>
      <c r="D7" s="1317"/>
    </row>
    <row r="8" spans="1:5" s="8" customFormat="1" ht="18.75" customHeight="1">
      <c r="A8" s="73" t="s">
        <v>140</v>
      </c>
      <c r="B8" s="56"/>
      <c r="C8" s="56"/>
      <c r="D8" s="56"/>
    </row>
    <row r="9" spans="1:5" s="8" customFormat="1" ht="18" customHeight="1">
      <c r="A9" s="56" t="s">
        <v>117</v>
      </c>
      <c r="B9" s="56"/>
      <c r="C9" s="56"/>
      <c r="D9" s="56"/>
    </row>
    <row r="10" spans="1:5" s="8" customFormat="1" ht="28.35" customHeight="1"/>
  </sheetData>
  <mergeCells count="2">
    <mergeCell ref="A1:E1"/>
    <mergeCell ref="A7:D7"/>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topLeftCell="C1" zoomScaleNormal="100" workbookViewId="0">
      <selection activeCell="M17" sqref="M17"/>
    </sheetView>
  </sheetViews>
  <sheetFormatPr defaultColWidth="9.140625" defaultRowHeight="15"/>
  <cols>
    <col min="1" max="12" width="14.5703125" style="7" bestFit="1" customWidth="1"/>
    <col min="13" max="13" width="14" style="7" bestFit="1" customWidth="1"/>
    <col min="14" max="16" width="14.5703125" style="7" bestFit="1" customWidth="1"/>
    <col min="17" max="17" width="0.42578125" style="7" bestFit="1" customWidth="1"/>
    <col min="18" max="18" width="4.5703125" style="7" bestFit="1" customWidth="1"/>
    <col min="19" max="16384" width="9.140625" style="7"/>
  </cols>
  <sheetData>
    <row r="1" spans="1:17" ht="18.75" customHeight="1">
      <c r="A1" s="1324" t="s">
        <v>141</v>
      </c>
      <c r="B1" s="1324"/>
      <c r="C1" s="1324"/>
      <c r="D1" s="1324"/>
      <c r="E1" s="1324"/>
      <c r="F1" s="1324"/>
      <c r="G1" s="1324"/>
      <c r="H1" s="1324"/>
      <c r="I1" s="1324"/>
      <c r="J1" s="1324"/>
      <c r="K1" s="1324"/>
      <c r="L1" s="1324"/>
      <c r="M1" s="1324"/>
      <c r="N1" s="1324"/>
      <c r="O1" s="1324"/>
      <c r="P1" s="1324"/>
      <c r="Q1" s="1324"/>
    </row>
    <row r="2" spans="1:17" s="8" customFormat="1" ht="18" customHeight="1">
      <c r="A2" s="1341" t="s">
        <v>3</v>
      </c>
      <c r="B2" s="1341" t="s">
        <v>142</v>
      </c>
      <c r="C2" s="1343" t="s">
        <v>143</v>
      </c>
      <c r="D2" s="1341" t="s">
        <v>144</v>
      </c>
      <c r="E2" s="1341" t="s">
        <v>145</v>
      </c>
      <c r="F2" s="1341" t="s">
        <v>146</v>
      </c>
      <c r="G2" s="1341" t="s">
        <v>147</v>
      </c>
      <c r="H2" s="1341" t="s">
        <v>148</v>
      </c>
      <c r="I2" s="1341" t="s">
        <v>149</v>
      </c>
      <c r="J2" s="1341" t="s">
        <v>150</v>
      </c>
      <c r="K2" s="1341" t="s">
        <v>151</v>
      </c>
      <c r="L2" s="1341" t="s">
        <v>152</v>
      </c>
      <c r="M2" s="1341" t="s">
        <v>153</v>
      </c>
      <c r="N2" s="1338" t="s">
        <v>154</v>
      </c>
      <c r="O2" s="1339"/>
      <c r="P2" s="1340"/>
    </row>
    <row r="3" spans="1:17" s="8" customFormat="1" ht="21.75" customHeight="1">
      <c r="A3" s="1342"/>
      <c r="B3" s="1342"/>
      <c r="C3" s="1344"/>
      <c r="D3" s="1342"/>
      <c r="E3" s="1342"/>
      <c r="F3" s="1342"/>
      <c r="G3" s="1342"/>
      <c r="H3" s="1342"/>
      <c r="I3" s="1342"/>
      <c r="J3" s="1342"/>
      <c r="K3" s="1342"/>
      <c r="L3" s="1342"/>
      <c r="M3" s="1342"/>
      <c r="N3" s="74" t="s">
        <v>30</v>
      </c>
      <c r="O3" s="74" t="s">
        <v>31</v>
      </c>
      <c r="P3" s="74" t="s">
        <v>32</v>
      </c>
    </row>
    <row r="4" spans="1:17" s="14" customFormat="1" ht="18" customHeight="1">
      <c r="A4" s="10" t="s">
        <v>4</v>
      </c>
      <c r="B4" s="12">
        <v>5350</v>
      </c>
      <c r="C4" s="12">
        <v>29</v>
      </c>
      <c r="D4" s="12">
        <v>4114</v>
      </c>
      <c r="E4" s="59">
        <v>248</v>
      </c>
      <c r="F4" s="12">
        <v>7948.6900000000014</v>
      </c>
      <c r="G4" s="48">
        <v>1622189.6400000001</v>
      </c>
      <c r="H4" s="48">
        <v>1338225.3400000003</v>
      </c>
      <c r="I4" s="12">
        <v>5396.0699193548398</v>
      </c>
      <c r="J4" s="12">
        <v>16835.797345222923</v>
      </c>
      <c r="K4" s="48">
        <v>1622196.6</v>
      </c>
      <c r="L4" s="48">
        <v>1338225.4000000001</v>
      </c>
      <c r="M4" s="60">
        <v>26406501.379999999</v>
      </c>
      <c r="N4" s="12">
        <v>62245.43</v>
      </c>
      <c r="O4" s="12">
        <v>47204.5</v>
      </c>
      <c r="P4" s="12">
        <v>58568.51</v>
      </c>
    </row>
    <row r="5" spans="1:17" s="14" customFormat="1" ht="18" customHeight="1">
      <c r="A5" s="10" t="s">
        <v>5</v>
      </c>
      <c r="B5" s="12">
        <v>5433</v>
      </c>
      <c r="C5" s="12">
        <v>28</v>
      </c>
      <c r="D5" s="49">
        <v>4159</v>
      </c>
      <c r="E5" s="12">
        <v>249</v>
      </c>
      <c r="F5" s="12">
        <v>6722.5</v>
      </c>
      <c r="G5" s="12">
        <v>1355202.28</v>
      </c>
      <c r="H5" s="12">
        <v>1028864.81</v>
      </c>
      <c r="I5" s="49">
        <v>4131.9871887549998</v>
      </c>
      <c r="J5" s="12">
        <v>15304.794496095001</v>
      </c>
      <c r="K5" s="12">
        <v>1355202.28</v>
      </c>
      <c r="L5" s="12">
        <v>1028864.71</v>
      </c>
      <c r="M5" s="12">
        <v>25819896</v>
      </c>
      <c r="N5" s="12">
        <v>63583.07</v>
      </c>
      <c r="O5" s="12">
        <v>50921.22</v>
      </c>
      <c r="P5" s="12">
        <v>58991.519999999997</v>
      </c>
    </row>
    <row r="6" spans="1:17" s="8" customFormat="1" ht="18" customHeight="1">
      <c r="A6" s="17" t="s">
        <v>6</v>
      </c>
      <c r="B6" s="19">
        <v>5358</v>
      </c>
      <c r="C6" s="19">
        <v>29</v>
      </c>
      <c r="D6" s="19">
        <v>3864</v>
      </c>
      <c r="E6" s="75">
        <v>19</v>
      </c>
      <c r="F6" s="19">
        <v>652.91999999999996</v>
      </c>
      <c r="G6" s="19">
        <v>132511.96</v>
      </c>
      <c r="H6" s="19">
        <v>100829.83</v>
      </c>
      <c r="I6" s="19">
        <v>5306.8331578950001</v>
      </c>
      <c r="J6" s="19">
        <v>15442.907247442001</v>
      </c>
      <c r="K6" s="19">
        <v>132511.96</v>
      </c>
      <c r="L6" s="19">
        <v>100829.83</v>
      </c>
      <c r="M6" s="76">
        <v>26697882.219999999</v>
      </c>
      <c r="N6" s="19">
        <v>60845.1</v>
      </c>
      <c r="O6" s="19">
        <v>56009.07</v>
      </c>
      <c r="P6" s="19">
        <v>57060.87</v>
      </c>
    </row>
    <row r="7" spans="1:17" s="8" customFormat="1" ht="18" customHeight="1">
      <c r="A7" s="22" t="s">
        <v>7</v>
      </c>
      <c r="B7" s="24">
        <v>5373</v>
      </c>
      <c r="C7" s="24">
        <v>29</v>
      </c>
      <c r="D7" s="24">
        <v>3847</v>
      </c>
      <c r="E7" s="77">
        <v>21</v>
      </c>
      <c r="F7" s="24">
        <v>639.83999999999992</v>
      </c>
      <c r="G7" s="24">
        <v>99476.770000000019</v>
      </c>
      <c r="H7" s="24">
        <v>88034.820000000022</v>
      </c>
      <c r="I7" s="24">
        <v>4192.1342857142863</v>
      </c>
      <c r="J7" s="24">
        <v>13758.880345086276</v>
      </c>
      <c r="K7" s="24">
        <v>99476.770000000019</v>
      </c>
      <c r="L7" s="24">
        <v>88034.800000000017</v>
      </c>
      <c r="M7" s="78">
        <v>25778368.280000001</v>
      </c>
      <c r="N7" s="24">
        <v>57184.21</v>
      </c>
      <c r="O7" s="24">
        <v>52632.480000000003</v>
      </c>
      <c r="P7" s="24">
        <v>55566.41</v>
      </c>
    </row>
    <row r="8" spans="1:17" s="8" customFormat="1" ht="18" customHeight="1">
      <c r="A8" s="22" t="s">
        <v>8</v>
      </c>
      <c r="B8" s="24">
        <v>5386</v>
      </c>
      <c r="C8" s="24">
        <v>29</v>
      </c>
      <c r="D8" s="24">
        <v>3852</v>
      </c>
      <c r="E8" s="77">
        <v>22</v>
      </c>
      <c r="F8" s="24">
        <v>531.33000000000004</v>
      </c>
      <c r="G8" s="24">
        <v>88862.950000000012</v>
      </c>
      <c r="H8" s="24">
        <v>62661.399999999987</v>
      </c>
      <c r="I8" s="24">
        <v>2848.2454545454539</v>
      </c>
      <c r="J8" s="24">
        <v>11793.311124912952</v>
      </c>
      <c r="K8" s="24">
        <v>88862.950000000012</v>
      </c>
      <c r="L8" s="24">
        <v>62661.389999999992</v>
      </c>
      <c r="M8" s="78">
        <v>24373732.879999999</v>
      </c>
      <c r="N8" s="24">
        <v>56432.65</v>
      </c>
      <c r="O8" s="24">
        <v>50921.22</v>
      </c>
      <c r="P8" s="24">
        <v>53018.94</v>
      </c>
    </row>
    <row r="9" spans="1:17" s="8" customFormat="1" ht="18" customHeight="1">
      <c r="A9" s="22" t="s">
        <v>9</v>
      </c>
      <c r="B9" s="24">
        <v>5357</v>
      </c>
      <c r="C9" s="24">
        <v>30</v>
      </c>
      <c r="D9" s="24">
        <v>3847</v>
      </c>
      <c r="E9" s="77">
        <v>21</v>
      </c>
      <c r="F9" s="24">
        <v>493.86</v>
      </c>
      <c r="G9" s="24">
        <v>83354.759999999995</v>
      </c>
      <c r="H9" s="24">
        <v>67679.539999999994</v>
      </c>
      <c r="I9" s="24">
        <v>3222.835238095</v>
      </c>
      <c r="J9" s="24">
        <v>13704.195520998001</v>
      </c>
      <c r="K9" s="24">
        <v>83354.759999999995</v>
      </c>
      <c r="L9" s="24">
        <v>67679.539999999994</v>
      </c>
      <c r="M9" s="78">
        <v>26658604.02</v>
      </c>
      <c r="N9" s="24">
        <v>57619.27</v>
      </c>
      <c r="O9" s="24">
        <v>52094.25</v>
      </c>
      <c r="P9" s="24">
        <v>57570.25</v>
      </c>
    </row>
    <row r="10" spans="1:17" s="8" customFormat="1" ht="18" customHeight="1">
      <c r="A10" s="22" t="s">
        <v>10</v>
      </c>
      <c r="B10" s="24">
        <v>5361</v>
      </c>
      <c r="C10" s="24">
        <v>29</v>
      </c>
      <c r="D10" s="24">
        <v>4001</v>
      </c>
      <c r="E10" s="77">
        <v>20</v>
      </c>
      <c r="F10" s="24">
        <v>582.39</v>
      </c>
      <c r="G10" s="24">
        <v>124972.68</v>
      </c>
      <c r="H10" s="24">
        <v>112791.31</v>
      </c>
      <c r="I10" s="24">
        <v>5639.5654999999997</v>
      </c>
      <c r="J10" s="24">
        <v>19366.972303783001</v>
      </c>
      <c r="K10" s="24">
        <v>124972.68</v>
      </c>
      <c r="L10" s="24">
        <v>112791.31</v>
      </c>
      <c r="M10" s="78">
        <v>28024621.829999998</v>
      </c>
      <c r="N10" s="24">
        <v>59599.78</v>
      </c>
      <c r="O10" s="24">
        <v>58245.49</v>
      </c>
      <c r="P10" s="24">
        <v>59537.07</v>
      </c>
    </row>
    <row r="11" spans="1:17" s="8" customFormat="1" ht="18" customHeight="1">
      <c r="A11" s="22" t="s">
        <v>11</v>
      </c>
      <c r="B11" s="24">
        <v>5383</v>
      </c>
      <c r="C11" s="24">
        <v>29</v>
      </c>
      <c r="D11" s="24">
        <v>3902</v>
      </c>
      <c r="E11" s="77">
        <v>22</v>
      </c>
      <c r="F11" s="24">
        <v>719.29</v>
      </c>
      <c r="G11" s="24">
        <v>144991.43</v>
      </c>
      <c r="H11" s="24">
        <v>118132.61</v>
      </c>
      <c r="I11" s="24">
        <v>5369.6640909090002</v>
      </c>
      <c r="J11" s="24">
        <v>16423.502342587999</v>
      </c>
      <c r="K11" s="24">
        <v>144991.43</v>
      </c>
      <c r="L11" s="24">
        <v>118132.61</v>
      </c>
      <c r="M11" s="78">
        <v>27184601.829999998</v>
      </c>
      <c r="N11" s="24">
        <v>57722.63</v>
      </c>
      <c r="O11" s="24">
        <v>56147.23</v>
      </c>
      <c r="P11" s="24">
        <v>57426.92</v>
      </c>
    </row>
    <row r="12" spans="1:17" s="8" customFormat="1" ht="18" customHeight="1">
      <c r="A12" s="22" t="s">
        <v>12</v>
      </c>
      <c r="B12" s="24">
        <v>5408</v>
      </c>
      <c r="C12" s="24">
        <v>29</v>
      </c>
      <c r="D12" s="24">
        <v>3895</v>
      </c>
      <c r="E12" s="77">
        <v>19</v>
      </c>
      <c r="F12" s="24">
        <v>454.51</v>
      </c>
      <c r="G12" s="24">
        <v>91365.24</v>
      </c>
      <c r="H12" s="24">
        <v>84060.98</v>
      </c>
      <c r="I12" s="24">
        <v>4424.2621052630002</v>
      </c>
      <c r="J12" s="24">
        <v>18494.858198940001</v>
      </c>
      <c r="K12" s="24">
        <v>91365.24</v>
      </c>
      <c r="L12" s="24">
        <v>84060.98</v>
      </c>
      <c r="M12" s="78">
        <v>27991936.920000002</v>
      </c>
      <c r="N12" s="24">
        <v>60786.7</v>
      </c>
      <c r="O12" s="24">
        <v>60246.96</v>
      </c>
      <c r="P12" s="24">
        <v>60746.59</v>
      </c>
    </row>
    <row r="13" spans="1:17" s="8" customFormat="1" ht="18" customHeight="1">
      <c r="A13" s="22" t="s">
        <v>13</v>
      </c>
      <c r="B13" s="24">
        <v>5414</v>
      </c>
      <c r="C13" s="24">
        <v>29</v>
      </c>
      <c r="D13" s="24">
        <v>3925</v>
      </c>
      <c r="E13" s="77">
        <v>21</v>
      </c>
      <c r="F13" s="24">
        <v>546.97</v>
      </c>
      <c r="G13" s="24">
        <v>110728.64</v>
      </c>
      <c r="H13" s="24">
        <v>91683.7</v>
      </c>
      <c r="I13" s="24">
        <v>4365.8904761909998</v>
      </c>
      <c r="J13" s="24">
        <v>16762.107611021002</v>
      </c>
      <c r="K13" s="24">
        <v>110728.64</v>
      </c>
      <c r="L13" s="24">
        <v>91683.7</v>
      </c>
      <c r="M13" s="78">
        <v>28850896.030000001</v>
      </c>
      <c r="N13" s="24">
        <v>63303.01</v>
      </c>
      <c r="O13" s="24">
        <v>62648.38</v>
      </c>
      <c r="P13" s="24">
        <v>63099.65</v>
      </c>
    </row>
    <row r="14" spans="1:17" s="8" customFormat="1" ht="18" customHeight="1">
      <c r="A14" s="350" t="s">
        <v>544</v>
      </c>
      <c r="B14" s="352">
        <v>5428</v>
      </c>
      <c r="C14" s="352">
        <v>29</v>
      </c>
      <c r="D14" s="352">
        <v>3948</v>
      </c>
      <c r="E14" s="360">
        <v>22</v>
      </c>
      <c r="F14" s="352">
        <v>616.47</v>
      </c>
      <c r="G14" s="352">
        <v>157810.66</v>
      </c>
      <c r="H14" s="352">
        <v>86789.37</v>
      </c>
      <c r="I14" s="352">
        <v>3944.9713636360002</v>
      </c>
      <c r="J14" s="352">
        <v>14078.441773322</v>
      </c>
      <c r="K14" s="352">
        <v>157810.66</v>
      </c>
      <c r="L14" s="352">
        <v>86789.34</v>
      </c>
      <c r="M14" s="361">
        <v>28238247.93</v>
      </c>
      <c r="N14" s="352">
        <v>63583.07</v>
      </c>
      <c r="O14" s="352">
        <v>59754.1</v>
      </c>
      <c r="P14" s="352">
        <v>60840.74</v>
      </c>
    </row>
    <row r="15" spans="1:17" s="8" customFormat="1" ht="18" customHeight="1">
      <c r="A15" s="350" t="s">
        <v>547</v>
      </c>
      <c r="B15" s="352">
        <v>5444</v>
      </c>
      <c r="C15" s="352">
        <v>29</v>
      </c>
      <c r="D15" s="352">
        <v>3952</v>
      </c>
      <c r="E15" s="360">
        <v>21</v>
      </c>
      <c r="F15" s="352">
        <v>491.48</v>
      </c>
      <c r="G15" s="352">
        <v>129989.2</v>
      </c>
      <c r="H15" s="352">
        <v>68103.360000000001</v>
      </c>
      <c r="I15" s="352">
        <v>3243.0171428570002</v>
      </c>
      <c r="J15" s="352">
        <v>13856.791731097999</v>
      </c>
      <c r="K15" s="352">
        <v>129989.2</v>
      </c>
      <c r="L15" s="352">
        <v>68103.360000000001</v>
      </c>
      <c r="M15" s="361">
        <v>27023159.98</v>
      </c>
      <c r="N15" s="352">
        <v>61343.96</v>
      </c>
      <c r="O15" s="352">
        <v>58699.199999999997</v>
      </c>
      <c r="P15" s="352">
        <v>59549.9</v>
      </c>
    </row>
    <row r="16" spans="1:17" s="8" customFormat="1" ht="18" customHeight="1">
      <c r="A16" s="350" t="s">
        <v>546</v>
      </c>
      <c r="B16" s="352">
        <v>5422</v>
      </c>
      <c r="C16" s="352">
        <v>28</v>
      </c>
      <c r="D16" s="352">
        <v>3954</v>
      </c>
      <c r="E16" s="360">
        <v>20</v>
      </c>
      <c r="F16" s="352">
        <v>516.13</v>
      </c>
      <c r="G16" s="352">
        <v>89342.12</v>
      </c>
      <c r="H16" s="352">
        <v>71058.94</v>
      </c>
      <c r="I16" s="352">
        <v>3552.9470000000001</v>
      </c>
      <c r="J16" s="352">
        <v>13767.643810668</v>
      </c>
      <c r="K16" s="352">
        <v>89342.12</v>
      </c>
      <c r="L16" s="352">
        <v>71058.94</v>
      </c>
      <c r="M16" s="361">
        <v>25772501.399999999</v>
      </c>
      <c r="N16" s="352">
        <v>61682.25</v>
      </c>
      <c r="O16" s="352">
        <v>58795.97</v>
      </c>
      <c r="P16" s="352">
        <v>58962.12</v>
      </c>
    </row>
    <row r="17" spans="1:17" s="8" customFormat="1" ht="18" customHeight="1">
      <c r="A17" s="350" t="s">
        <v>548</v>
      </c>
      <c r="B17" s="352">
        <v>5433</v>
      </c>
      <c r="C17" s="352">
        <v>28</v>
      </c>
      <c r="D17" s="352">
        <v>3976</v>
      </c>
      <c r="E17" s="360">
        <v>21</v>
      </c>
      <c r="F17" s="352">
        <v>477.31</v>
      </c>
      <c r="G17" s="352">
        <v>101795.87</v>
      </c>
      <c r="H17" s="352">
        <v>77038.949999999983</v>
      </c>
      <c r="I17" s="352">
        <v>3668.5214285714278</v>
      </c>
      <c r="J17" s="352">
        <v>16140.233810311953</v>
      </c>
      <c r="K17" s="352">
        <v>101795.87</v>
      </c>
      <c r="L17" s="352">
        <v>77038.909999999989</v>
      </c>
      <c r="M17" s="361">
        <v>25819896</v>
      </c>
      <c r="N17" s="352">
        <v>60498.48</v>
      </c>
      <c r="O17" s="352">
        <v>57084.91</v>
      </c>
      <c r="P17" s="352">
        <v>58991.519999999997</v>
      </c>
    </row>
    <row r="18" spans="1:17" s="8" customFormat="1" ht="19.5" customHeight="1">
      <c r="A18" s="1317" t="s">
        <v>550</v>
      </c>
      <c r="B18" s="1317"/>
      <c r="C18" s="1317"/>
      <c r="D18" s="1317"/>
      <c r="E18" s="1317"/>
      <c r="F18" s="1317"/>
      <c r="G18" s="1317"/>
      <c r="H18" s="1317"/>
      <c r="O18" s="28"/>
    </row>
    <row r="19" spans="1:17" s="8" customFormat="1" ht="19.5" customHeight="1">
      <c r="A19" s="73" t="s">
        <v>155</v>
      </c>
      <c r="B19" s="56"/>
      <c r="C19" s="56"/>
      <c r="D19" s="56"/>
      <c r="E19" s="56"/>
      <c r="F19" s="56"/>
      <c r="G19" s="56"/>
      <c r="H19" s="56"/>
    </row>
    <row r="20" spans="1:17" s="8" customFormat="1" ht="18" customHeight="1">
      <c r="A20" s="1317" t="s">
        <v>156</v>
      </c>
      <c r="B20" s="1317"/>
      <c r="C20" s="1317"/>
      <c r="D20" s="1317"/>
      <c r="E20" s="1317"/>
      <c r="F20" s="1317"/>
      <c r="G20" s="1317"/>
      <c r="H20" s="1317"/>
    </row>
    <row r="21" spans="1:17">
      <c r="A21" s="73"/>
      <c r="Q21" s="7">
        <f t="shared" ref="Q21" si="0">SUM(Q6:Q13)</f>
        <v>0</v>
      </c>
    </row>
    <row r="22" spans="1:17">
      <c r="H22" s="47"/>
    </row>
  </sheetData>
  <mergeCells count="17">
    <mergeCell ref="A20:H20"/>
    <mergeCell ref="J2:J3"/>
    <mergeCell ref="K2:K3"/>
    <mergeCell ref="L2:L3"/>
    <mergeCell ref="M2:M3"/>
    <mergeCell ref="N2:P2"/>
    <mergeCell ref="A18:H18"/>
    <mergeCell ref="A1:Q1"/>
    <mergeCell ref="A2:A3"/>
    <mergeCell ref="B2:B3"/>
    <mergeCell ref="C2:C3"/>
    <mergeCell ref="D2:D3"/>
    <mergeCell ref="E2:E3"/>
    <mergeCell ref="F2:F3"/>
    <mergeCell ref="G2:G3"/>
    <mergeCell ref="H2:H3"/>
    <mergeCell ref="I2: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C1" zoomScaleNormal="100" workbookViewId="0">
      <selection activeCell="M17" sqref="M17"/>
    </sheetView>
  </sheetViews>
  <sheetFormatPr defaultColWidth="9.140625" defaultRowHeight="15"/>
  <cols>
    <col min="1" max="16" width="14.5703125" style="7" bestFit="1" customWidth="1"/>
    <col min="17" max="17" width="4.5703125" style="7" bestFit="1" customWidth="1"/>
    <col min="18" max="16384" width="9.140625" style="7"/>
  </cols>
  <sheetData>
    <row r="1" spans="1:16" ht="14.25" customHeight="1">
      <c r="A1" s="1324" t="s">
        <v>157</v>
      </c>
      <c r="B1" s="1324"/>
      <c r="C1" s="1324"/>
      <c r="D1" s="1324"/>
      <c r="E1" s="1324"/>
      <c r="F1" s="1324"/>
      <c r="G1" s="1324"/>
      <c r="H1" s="1324"/>
      <c r="I1" s="1324"/>
      <c r="J1" s="1324"/>
      <c r="K1" s="1324"/>
      <c r="L1" s="1324"/>
      <c r="M1" s="1324"/>
      <c r="N1" s="1324"/>
      <c r="O1" s="1324"/>
      <c r="P1" s="1324"/>
    </row>
    <row r="2" spans="1:16" s="8" customFormat="1" ht="18.75" customHeight="1">
      <c r="A2" s="1341" t="s">
        <v>3</v>
      </c>
      <c r="B2" s="1341" t="s">
        <v>142</v>
      </c>
      <c r="C2" s="1343" t="s">
        <v>143</v>
      </c>
      <c r="D2" s="1341" t="s">
        <v>158</v>
      </c>
      <c r="E2" s="1341" t="s">
        <v>145</v>
      </c>
      <c r="F2" s="1341" t="s">
        <v>146</v>
      </c>
      <c r="G2" s="1341" t="s">
        <v>147</v>
      </c>
      <c r="H2" s="1341" t="s">
        <v>159</v>
      </c>
      <c r="I2" s="1341" t="s">
        <v>149</v>
      </c>
      <c r="J2" s="1341" t="s">
        <v>150</v>
      </c>
      <c r="K2" s="1341" t="s">
        <v>151</v>
      </c>
      <c r="L2" s="1341" t="s">
        <v>160</v>
      </c>
      <c r="M2" s="1341" t="s">
        <v>153</v>
      </c>
      <c r="N2" s="1338" t="s">
        <v>161</v>
      </c>
      <c r="O2" s="1339"/>
      <c r="P2" s="1340"/>
    </row>
    <row r="3" spans="1:16" s="8" customFormat="1" ht="21" customHeight="1">
      <c r="A3" s="1342"/>
      <c r="B3" s="1342"/>
      <c r="C3" s="1344"/>
      <c r="D3" s="1342"/>
      <c r="E3" s="1342"/>
      <c r="F3" s="1342"/>
      <c r="G3" s="1342"/>
      <c r="H3" s="1342"/>
      <c r="I3" s="1342"/>
      <c r="J3" s="1342"/>
      <c r="K3" s="1342"/>
      <c r="L3" s="1342"/>
      <c r="M3" s="1342"/>
      <c r="N3" s="74" t="s">
        <v>30</v>
      </c>
      <c r="O3" s="74" t="s">
        <v>31</v>
      </c>
      <c r="P3" s="74" t="s">
        <v>32</v>
      </c>
    </row>
    <row r="4" spans="1:16" s="14" customFormat="1" ht="18" customHeight="1">
      <c r="A4" s="10" t="s">
        <v>4</v>
      </c>
      <c r="B4" s="12">
        <v>2065</v>
      </c>
      <c r="C4" s="59">
        <v>27</v>
      </c>
      <c r="D4" s="12">
        <v>2218</v>
      </c>
      <c r="E4" s="59">
        <v>248</v>
      </c>
      <c r="F4" s="12">
        <v>55709.54</v>
      </c>
      <c r="G4" s="48">
        <v>7610249.6799999997</v>
      </c>
      <c r="H4" s="60">
        <v>16566257.369999999</v>
      </c>
      <c r="I4" s="12">
        <v>66799.42</v>
      </c>
      <c r="J4" s="12">
        <v>29736.84</v>
      </c>
      <c r="K4" s="48">
        <v>7610249.6799999997</v>
      </c>
      <c r="L4" s="60">
        <v>16566257.369999999</v>
      </c>
      <c r="M4" s="60">
        <v>26219158.749822602</v>
      </c>
      <c r="N4" s="12">
        <v>18604.45</v>
      </c>
      <c r="O4" s="12">
        <v>14151.4</v>
      </c>
      <c r="P4" s="12">
        <v>17464.75</v>
      </c>
    </row>
    <row r="5" spans="1:16" s="14" customFormat="1" ht="18" customHeight="1">
      <c r="A5" s="10" t="s">
        <v>5</v>
      </c>
      <c r="B5" s="12">
        <v>2191</v>
      </c>
      <c r="C5" s="12">
        <v>28</v>
      </c>
      <c r="D5" s="49">
        <v>2307</v>
      </c>
      <c r="E5" s="12">
        <v>249</v>
      </c>
      <c r="F5" s="12">
        <v>47331.16</v>
      </c>
      <c r="G5" s="12">
        <v>6276847.8899999997</v>
      </c>
      <c r="H5" s="12">
        <v>13305073.380000001</v>
      </c>
      <c r="I5" s="49">
        <v>53434.03</v>
      </c>
      <c r="J5" s="12">
        <v>28110.6</v>
      </c>
      <c r="K5" s="12">
        <v>6276847.8899999997</v>
      </c>
      <c r="L5" s="12">
        <v>13305073.380000001</v>
      </c>
      <c r="M5" s="12">
        <v>25632704.3672942</v>
      </c>
      <c r="N5" s="12">
        <v>18887.599999999999</v>
      </c>
      <c r="O5" s="12">
        <v>15183.4</v>
      </c>
      <c r="P5" s="12">
        <v>17359.75</v>
      </c>
    </row>
    <row r="6" spans="1:16" s="8" customFormat="1" ht="18" customHeight="1">
      <c r="A6" s="17" t="s">
        <v>6</v>
      </c>
      <c r="B6" s="19">
        <v>2079</v>
      </c>
      <c r="C6" s="75">
        <v>27</v>
      </c>
      <c r="D6" s="19">
        <v>2078</v>
      </c>
      <c r="E6" s="75">
        <v>19</v>
      </c>
      <c r="F6" s="19">
        <v>4376.57</v>
      </c>
      <c r="G6" s="79">
        <v>552762.06999999995</v>
      </c>
      <c r="H6" s="79">
        <v>1292242.73</v>
      </c>
      <c r="I6" s="19">
        <v>68012.78</v>
      </c>
      <c r="J6" s="19">
        <v>29526.38</v>
      </c>
      <c r="K6" s="79">
        <v>552762.06999999995</v>
      </c>
      <c r="L6" s="79">
        <v>1292242.73</v>
      </c>
      <c r="M6" s="76">
        <v>26459284.787211701</v>
      </c>
      <c r="N6" s="19">
        <v>18114.650000000001</v>
      </c>
      <c r="O6" s="19">
        <v>16824.7</v>
      </c>
      <c r="P6" s="19">
        <v>17102.55</v>
      </c>
    </row>
    <row r="7" spans="1:16" s="8" customFormat="1" ht="18" customHeight="1">
      <c r="A7" s="53" t="s">
        <v>7</v>
      </c>
      <c r="B7" s="54">
        <v>2092</v>
      </c>
      <c r="C7" s="80">
        <v>29</v>
      </c>
      <c r="D7" s="54">
        <v>2120</v>
      </c>
      <c r="E7" s="80">
        <v>21</v>
      </c>
      <c r="F7" s="54">
        <v>4444.95</v>
      </c>
      <c r="G7" s="81">
        <v>465864.11</v>
      </c>
      <c r="H7" s="81">
        <v>1211220.1000000001</v>
      </c>
      <c r="I7" s="54">
        <v>57677.15</v>
      </c>
      <c r="J7" s="54">
        <v>27249.35</v>
      </c>
      <c r="K7" s="81">
        <v>465864.11</v>
      </c>
      <c r="L7" s="81">
        <v>1211220.1000000001</v>
      </c>
      <c r="M7" s="82">
        <v>25568863.030000001</v>
      </c>
      <c r="N7" s="54">
        <v>17132.849999999999</v>
      </c>
      <c r="O7" s="54">
        <v>15735.75</v>
      </c>
      <c r="P7" s="54">
        <v>16584.55</v>
      </c>
    </row>
    <row r="8" spans="1:16" s="8" customFormat="1" ht="18" customHeight="1">
      <c r="A8" s="53" t="s">
        <v>8</v>
      </c>
      <c r="B8" s="54">
        <v>2096</v>
      </c>
      <c r="C8" s="80">
        <v>29</v>
      </c>
      <c r="D8" s="54">
        <v>2102</v>
      </c>
      <c r="E8" s="80">
        <v>22</v>
      </c>
      <c r="F8" s="54">
        <v>3724.74</v>
      </c>
      <c r="G8" s="81">
        <v>397014.75</v>
      </c>
      <c r="H8" s="81">
        <v>981366.64</v>
      </c>
      <c r="I8" s="54">
        <v>44607.57</v>
      </c>
      <c r="J8" s="54">
        <v>26347.25</v>
      </c>
      <c r="K8" s="81">
        <v>397014.75</v>
      </c>
      <c r="L8" s="81">
        <v>981366.64</v>
      </c>
      <c r="M8" s="82">
        <v>24203324.247343499</v>
      </c>
      <c r="N8" s="54">
        <v>16793.849999999999</v>
      </c>
      <c r="O8" s="54">
        <v>15183.4</v>
      </c>
      <c r="P8" s="54">
        <v>15780.25</v>
      </c>
    </row>
    <row r="9" spans="1:16" s="8" customFormat="1" ht="18" customHeight="1">
      <c r="A9" s="53" t="s">
        <v>9</v>
      </c>
      <c r="B9" s="54">
        <v>2104</v>
      </c>
      <c r="C9" s="54">
        <v>29</v>
      </c>
      <c r="D9" s="54">
        <v>2116</v>
      </c>
      <c r="E9" s="54">
        <v>21</v>
      </c>
      <c r="F9" s="54">
        <v>3431.91</v>
      </c>
      <c r="G9" s="54">
        <v>377430.25</v>
      </c>
      <c r="H9" s="54">
        <v>978641.86</v>
      </c>
      <c r="I9" s="54">
        <v>46601.99</v>
      </c>
      <c r="J9" s="54">
        <v>28515.95</v>
      </c>
      <c r="K9" s="54">
        <v>377430.25</v>
      </c>
      <c r="L9" s="54">
        <v>978641.86</v>
      </c>
      <c r="M9" s="54">
        <v>26470031.323020902</v>
      </c>
      <c r="N9" s="54">
        <v>17172.8</v>
      </c>
      <c r="O9" s="54">
        <v>15511.05</v>
      </c>
      <c r="P9" s="54">
        <v>17158.25</v>
      </c>
    </row>
    <row r="10" spans="1:16" s="8" customFormat="1" ht="18" customHeight="1">
      <c r="A10" s="53" t="s">
        <v>10</v>
      </c>
      <c r="B10" s="54">
        <v>2111</v>
      </c>
      <c r="C10" s="54">
        <v>29</v>
      </c>
      <c r="D10" s="54">
        <v>2138</v>
      </c>
      <c r="E10" s="54">
        <v>20</v>
      </c>
      <c r="F10" s="54">
        <v>3931.25</v>
      </c>
      <c r="G10" s="54">
        <v>545845.85</v>
      </c>
      <c r="H10" s="54">
        <v>1159065.02</v>
      </c>
      <c r="I10" s="54">
        <v>57953.25</v>
      </c>
      <c r="J10" s="54">
        <v>29483.37</v>
      </c>
      <c r="K10" s="54">
        <v>545845.85</v>
      </c>
      <c r="L10" s="54">
        <v>1159065.02</v>
      </c>
      <c r="M10" s="54">
        <v>27817242.446517099</v>
      </c>
      <c r="N10" s="54">
        <v>17992.2</v>
      </c>
      <c r="O10" s="54">
        <v>17154.8</v>
      </c>
      <c r="P10" s="54">
        <v>17759.3</v>
      </c>
    </row>
    <row r="11" spans="1:16" s="8" customFormat="1" ht="18" customHeight="1">
      <c r="A11" s="53" t="s">
        <v>11</v>
      </c>
      <c r="B11" s="54">
        <v>2126</v>
      </c>
      <c r="C11" s="54">
        <v>29</v>
      </c>
      <c r="D11" s="54">
        <v>2183</v>
      </c>
      <c r="E11" s="54">
        <v>22</v>
      </c>
      <c r="F11" s="54">
        <v>4548.03</v>
      </c>
      <c r="G11" s="54">
        <v>626058.18999999994</v>
      </c>
      <c r="H11" s="54">
        <v>1353967.07</v>
      </c>
      <c r="I11" s="54">
        <v>61543.96</v>
      </c>
      <c r="J11" s="54">
        <v>29770.41</v>
      </c>
      <c r="K11" s="54">
        <v>626058.18999999994</v>
      </c>
      <c r="L11" s="54">
        <v>1353967.07</v>
      </c>
      <c r="M11" s="54">
        <v>26977152.528531</v>
      </c>
      <c r="N11" s="54">
        <v>18096.150000000001</v>
      </c>
      <c r="O11" s="54">
        <v>16747.7</v>
      </c>
      <c r="P11" s="54">
        <v>17094.349999999999</v>
      </c>
    </row>
    <row r="12" spans="1:16" s="8" customFormat="1" ht="18" customHeight="1">
      <c r="A12" s="53" t="s">
        <v>12</v>
      </c>
      <c r="B12" s="54">
        <v>2137</v>
      </c>
      <c r="C12" s="54">
        <v>29</v>
      </c>
      <c r="D12" s="54">
        <v>2192</v>
      </c>
      <c r="E12" s="54">
        <v>19</v>
      </c>
      <c r="F12" s="54">
        <v>3251.74</v>
      </c>
      <c r="G12" s="54">
        <v>419437.27</v>
      </c>
      <c r="H12" s="54">
        <v>912411.01</v>
      </c>
      <c r="I12" s="54">
        <v>48021.63</v>
      </c>
      <c r="J12" s="54">
        <v>28059.16</v>
      </c>
      <c r="K12" s="54">
        <v>419437.27</v>
      </c>
      <c r="L12" s="54">
        <v>912411.01</v>
      </c>
      <c r="M12" s="54">
        <v>27777179.853045501</v>
      </c>
      <c r="N12" s="54">
        <v>18022.8</v>
      </c>
      <c r="O12" s="54">
        <v>16855.55</v>
      </c>
      <c r="P12" s="54">
        <v>18012.2</v>
      </c>
    </row>
    <row r="13" spans="1:16" s="8" customFormat="1" ht="18" customHeight="1">
      <c r="A13" s="53" t="s">
        <v>13</v>
      </c>
      <c r="B13" s="54">
        <v>2155</v>
      </c>
      <c r="C13" s="54">
        <v>29</v>
      </c>
      <c r="D13" s="54">
        <v>2215</v>
      </c>
      <c r="E13" s="54">
        <v>21</v>
      </c>
      <c r="F13" s="54">
        <v>3961.33</v>
      </c>
      <c r="G13" s="54">
        <v>594705.49</v>
      </c>
      <c r="H13" s="54">
        <v>1201107.75</v>
      </c>
      <c r="I13" s="54">
        <v>57195.61</v>
      </c>
      <c r="J13" s="54">
        <v>30320.82</v>
      </c>
      <c r="K13" s="54">
        <v>594705.49</v>
      </c>
      <c r="L13" s="54">
        <v>1201107.75</v>
      </c>
      <c r="M13" s="54">
        <v>28642984.655554801</v>
      </c>
      <c r="N13" s="54">
        <v>18816.05</v>
      </c>
      <c r="O13" s="54">
        <v>17959.2</v>
      </c>
      <c r="P13" s="54">
        <v>18758.349999999999</v>
      </c>
    </row>
    <row r="14" spans="1:16" s="8" customFormat="1" ht="18" customHeight="1">
      <c r="A14" s="350" t="s">
        <v>544</v>
      </c>
      <c r="B14" s="352">
        <v>2168</v>
      </c>
      <c r="C14" s="352">
        <v>29</v>
      </c>
      <c r="D14" s="352">
        <v>2258</v>
      </c>
      <c r="E14" s="352">
        <v>22</v>
      </c>
      <c r="F14" s="352">
        <v>4249.51</v>
      </c>
      <c r="G14" s="352">
        <v>870449.28</v>
      </c>
      <c r="H14" s="352">
        <v>1160845.6499999999</v>
      </c>
      <c r="I14" s="352">
        <v>52765.71</v>
      </c>
      <c r="J14" s="352">
        <v>27317.16</v>
      </c>
      <c r="K14" s="352">
        <v>870449.28</v>
      </c>
      <c r="L14" s="352">
        <v>1160845.6499999999</v>
      </c>
      <c r="M14" s="352">
        <v>28019280.925115101</v>
      </c>
      <c r="N14" s="352">
        <v>18887.599999999999</v>
      </c>
      <c r="O14" s="352">
        <v>17774.25</v>
      </c>
      <c r="P14" s="352">
        <v>18105.3</v>
      </c>
    </row>
    <row r="15" spans="1:16" s="8" customFormat="1" ht="18" customHeight="1">
      <c r="A15" s="350" t="s">
        <v>547</v>
      </c>
      <c r="B15" s="352">
        <v>2179</v>
      </c>
      <c r="C15" s="352">
        <v>29</v>
      </c>
      <c r="D15" s="352">
        <v>2281</v>
      </c>
      <c r="E15" s="352">
        <v>21</v>
      </c>
      <c r="F15" s="352">
        <v>3786.52</v>
      </c>
      <c r="G15" s="352">
        <v>516847.48</v>
      </c>
      <c r="H15" s="352">
        <v>1020626.12</v>
      </c>
      <c r="I15" s="352">
        <v>48601.24</v>
      </c>
      <c r="J15" s="352">
        <v>26954.2</v>
      </c>
      <c r="K15" s="352">
        <v>516847.48</v>
      </c>
      <c r="L15" s="352">
        <v>1020626.12</v>
      </c>
      <c r="M15" s="352">
        <v>26802350.8182128</v>
      </c>
      <c r="N15" s="352">
        <v>18251.95</v>
      </c>
      <c r="O15" s="352">
        <v>17405.55</v>
      </c>
      <c r="P15" s="352">
        <v>17662.150000000001</v>
      </c>
    </row>
    <row r="16" spans="1:16" s="8" customFormat="1" ht="18" customHeight="1">
      <c r="A16" s="350" t="s">
        <v>546</v>
      </c>
      <c r="B16" s="352">
        <v>2190</v>
      </c>
      <c r="C16" s="352">
        <v>29</v>
      </c>
      <c r="D16" s="352">
        <v>2283</v>
      </c>
      <c r="E16" s="352">
        <v>20</v>
      </c>
      <c r="F16" s="352">
        <v>3854.2</v>
      </c>
      <c r="G16" s="352">
        <v>435648.04</v>
      </c>
      <c r="H16" s="352">
        <v>1004996.9</v>
      </c>
      <c r="I16" s="352">
        <v>50249.85</v>
      </c>
      <c r="J16" s="352">
        <v>26075.37</v>
      </c>
      <c r="K16" s="352">
        <v>435648.04</v>
      </c>
      <c r="L16" s="352">
        <v>1004996.9</v>
      </c>
      <c r="M16" s="352">
        <v>25583222.48</v>
      </c>
      <c r="N16" s="352">
        <v>18134.75</v>
      </c>
      <c r="O16" s="352">
        <v>17255.2</v>
      </c>
      <c r="P16" s="352">
        <v>17303.95</v>
      </c>
    </row>
    <row r="17" spans="1:16" s="8" customFormat="1" ht="18" customHeight="1">
      <c r="A17" s="350" t="s">
        <v>548</v>
      </c>
      <c r="B17" s="352">
        <v>2191</v>
      </c>
      <c r="C17" s="352">
        <v>28</v>
      </c>
      <c r="D17" s="352">
        <v>2307</v>
      </c>
      <c r="E17" s="352">
        <v>21</v>
      </c>
      <c r="F17" s="352">
        <v>3770.41</v>
      </c>
      <c r="G17" s="352">
        <v>474785.1</v>
      </c>
      <c r="H17" s="352">
        <v>1028582.53</v>
      </c>
      <c r="I17" s="352">
        <v>48980.12</v>
      </c>
      <c r="J17" s="352">
        <v>27280.39</v>
      </c>
      <c r="K17" s="352">
        <v>474785.1</v>
      </c>
      <c r="L17" s="352">
        <v>1028582.53</v>
      </c>
      <c r="M17" s="352">
        <v>25632704.3672942</v>
      </c>
      <c r="N17" s="352">
        <v>17799.95</v>
      </c>
      <c r="O17" s="352">
        <v>16828.349999999999</v>
      </c>
      <c r="P17" s="352">
        <v>17359.75</v>
      </c>
    </row>
    <row r="18" spans="1:16" s="8" customFormat="1" ht="15" customHeight="1">
      <c r="A18" s="1345" t="s">
        <v>162</v>
      </c>
      <c r="B18" s="1345"/>
      <c r="C18" s="1345"/>
      <c r="D18" s="1345"/>
      <c r="E18" s="1345"/>
      <c r="F18" s="1345"/>
      <c r="G18" s="1345"/>
      <c r="H18" s="1345"/>
      <c r="M18" s="83"/>
    </row>
    <row r="19" spans="1:16" s="8" customFormat="1" ht="15" customHeight="1">
      <c r="A19" s="73" t="s">
        <v>155</v>
      </c>
      <c r="B19" s="84"/>
      <c r="C19" s="84"/>
      <c r="D19" s="84"/>
      <c r="E19" s="84"/>
      <c r="F19" s="84"/>
      <c r="G19" s="84"/>
      <c r="H19" s="84"/>
    </row>
    <row r="20" spans="1:16" s="8" customFormat="1" ht="13.5" customHeight="1">
      <c r="A20" s="1345" t="s">
        <v>549</v>
      </c>
      <c r="B20" s="1345"/>
      <c r="C20" s="1345"/>
      <c r="D20" s="1345"/>
      <c r="E20" s="1345"/>
      <c r="F20" s="1345"/>
      <c r="G20" s="1345"/>
      <c r="H20" s="1345"/>
    </row>
    <row r="21" spans="1:16" s="8" customFormat="1" ht="13.5" customHeight="1">
      <c r="A21" s="1345" t="s">
        <v>34</v>
      </c>
      <c r="B21" s="1345"/>
      <c r="C21" s="1345"/>
      <c r="D21" s="1345"/>
      <c r="E21" s="1345"/>
      <c r="F21" s="1345"/>
      <c r="G21" s="1345"/>
      <c r="H21" s="1345"/>
    </row>
    <row r="22" spans="1:16">
      <c r="B22" s="47"/>
      <c r="C22" s="47"/>
      <c r="D22" s="47"/>
      <c r="E22" s="47"/>
      <c r="F22" s="47"/>
      <c r="G22" s="47"/>
      <c r="H22" s="47"/>
      <c r="I22" s="47"/>
      <c r="J22" s="47"/>
      <c r="K22" s="47"/>
      <c r="L22" s="47"/>
      <c r="M22" s="47"/>
      <c r="N22" s="47"/>
      <c r="O22" s="47"/>
      <c r="P22" s="47"/>
    </row>
    <row r="26" spans="1:16">
      <c r="H26" s="85"/>
    </row>
    <row r="27" spans="1:16">
      <c r="H27" s="85"/>
    </row>
    <row r="28" spans="1:16">
      <c r="H28" s="85"/>
    </row>
    <row r="29" spans="1:16">
      <c r="H29" s="85"/>
    </row>
    <row r="30" spans="1:16">
      <c r="H30" s="85"/>
    </row>
  </sheetData>
  <mergeCells count="18">
    <mergeCell ref="A20:H20"/>
    <mergeCell ref="A21:H21"/>
    <mergeCell ref="J2:J3"/>
    <mergeCell ref="K2:K3"/>
    <mergeCell ref="L2:L3"/>
    <mergeCell ref="M2:M3"/>
    <mergeCell ref="N2:P2"/>
    <mergeCell ref="A18:H18"/>
    <mergeCell ref="A1:P1"/>
    <mergeCell ref="A2:A3"/>
    <mergeCell ref="B2:B3"/>
    <mergeCell ref="C2:C3"/>
    <mergeCell ref="D2:D3"/>
    <mergeCell ref="E2:E3"/>
    <mergeCell ref="F2:F3"/>
    <mergeCell ref="G2:G3"/>
    <mergeCell ref="H2:H3"/>
    <mergeCell ref="I2:I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46" workbookViewId="0">
      <selection activeCell="H13" sqref="H13"/>
    </sheetView>
  </sheetViews>
  <sheetFormatPr defaultRowHeight="15"/>
  <cols>
    <col min="1" max="1" width="45.140625" bestFit="1" customWidth="1"/>
    <col min="11" max="11" width="23.42578125" customWidth="1"/>
  </cols>
  <sheetData>
    <row r="1" spans="1:11">
      <c r="A1" s="1213" t="s">
        <v>20</v>
      </c>
      <c r="B1" s="1213"/>
      <c r="C1" s="1213"/>
    </row>
    <row r="2" spans="1:11">
      <c r="A2" s="692" t="s">
        <v>1008</v>
      </c>
      <c r="B2" s="693" t="s">
        <v>4</v>
      </c>
      <c r="C2" s="693" t="s">
        <v>5</v>
      </c>
    </row>
    <row r="3" spans="1:11">
      <c r="A3" s="694" t="s">
        <v>1009</v>
      </c>
      <c r="B3" s="695">
        <v>3</v>
      </c>
      <c r="C3" s="695">
        <v>3</v>
      </c>
      <c r="G3" s="408"/>
      <c r="H3" s="408"/>
      <c r="I3" s="408"/>
      <c r="J3" s="408"/>
      <c r="K3" s="408"/>
    </row>
    <row r="4" spans="1:11">
      <c r="A4" s="694" t="s">
        <v>1010</v>
      </c>
      <c r="B4" s="695">
        <v>3</v>
      </c>
      <c r="C4" s="695">
        <v>3</v>
      </c>
      <c r="G4" s="408"/>
      <c r="H4" s="408"/>
      <c r="I4" s="408"/>
      <c r="J4" s="408"/>
      <c r="K4" s="408"/>
    </row>
    <row r="5" spans="1:11">
      <c r="A5" s="694" t="s">
        <v>1011</v>
      </c>
      <c r="B5" s="695">
        <v>3</v>
      </c>
      <c r="C5" s="695">
        <v>3</v>
      </c>
      <c r="G5" s="408"/>
      <c r="H5" s="408"/>
      <c r="I5" s="408"/>
      <c r="J5" s="408"/>
      <c r="K5" s="408"/>
    </row>
    <row r="6" spans="1:11">
      <c r="A6" s="694" t="s">
        <v>1012</v>
      </c>
      <c r="B6" s="695">
        <v>5</v>
      </c>
      <c r="C6" s="695">
        <v>4</v>
      </c>
      <c r="G6" s="408"/>
      <c r="H6" s="408"/>
      <c r="I6" s="408"/>
      <c r="J6" s="408"/>
      <c r="K6" s="408"/>
    </row>
    <row r="7" spans="1:11">
      <c r="A7" s="1213" t="s">
        <v>1013</v>
      </c>
      <c r="B7" s="1213"/>
      <c r="C7" s="1213"/>
      <c r="G7" s="408"/>
      <c r="H7" s="408"/>
      <c r="I7" s="408"/>
      <c r="J7" s="408"/>
      <c r="K7" s="408"/>
    </row>
    <row r="8" spans="1:11">
      <c r="A8" s="696" t="s">
        <v>21</v>
      </c>
      <c r="B8" s="697">
        <v>1302</v>
      </c>
      <c r="C8" s="698">
        <v>1270</v>
      </c>
      <c r="G8" s="408"/>
      <c r="H8" s="408"/>
      <c r="I8" s="408"/>
      <c r="J8" s="408"/>
      <c r="K8" s="408"/>
    </row>
    <row r="9" spans="1:11">
      <c r="A9" s="696" t="s">
        <v>22</v>
      </c>
      <c r="B9" s="697">
        <v>1227</v>
      </c>
      <c r="C9" s="698">
        <v>1226</v>
      </c>
      <c r="G9" s="408"/>
      <c r="H9" s="408"/>
      <c r="I9" s="408"/>
      <c r="J9" s="408"/>
      <c r="K9" s="408"/>
    </row>
    <row r="10" spans="1:11">
      <c r="A10" s="696" t="s">
        <v>23</v>
      </c>
      <c r="B10" s="697">
        <v>311</v>
      </c>
      <c r="C10" s="698">
        <v>303</v>
      </c>
      <c r="G10" s="408"/>
      <c r="H10" s="408"/>
      <c r="I10" s="408"/>
      <c r="J10" s="408"/>
      <c r="K10" s="408"/>
    </row>
    <row r="11" spans="1:11">
      <c r="A11" s="1213" t="s">
        <v>1014</v>
      </c>
      <c r="B11" s="1213"/>
      <c r="C11" s="1213"/>
      <c r="G11" s="408"/>
      <c r="H11" s="408"/>
      <c r="I11" s="408"/>
      <c r="J11" s="408"/>
      <c r="K11" s="408"/>
    </row>
    <row r="12" spans="1:11">
      <c r="A12" s="696" t="s">
        <v>21</v>
      </c>
      <c r="B12" s="697">
        <v>906</v>
      </c>
      <c r="C12" s="698">
        <v>886</v>
      </c>
      <c r="G12" s="408"/>
      <c r="H12" s="408"/>
      <c r="I12" s="408"/>
      <c r="J12" s="408"/>
      <c r="K12" s="699"/>
    </row>
    <row r="13" spans="1:11">
      <c r="A13" s="696" t="s">
        <v>22</v>
      </c>
      <c r="B13" s="697">
        <v>1146</v>
      </c>
      <c r="C13" s="698">
        <v>1149</v>
      </c>
      <c r="K13" s="700"/>
    </row>
    <row r="14" spans="1:11">
      <c r="A14" s="696" t="s">
        <v>23</v>
      </c>
      <c r="B14" s="697">
        <v>296</v>
      </c>
      <c r="C14" s="697">
        <v>284</v>
      </c>
      <c r="K14" s="700"/>
    </row>
    <row r="15" spans="1:11">
      <c r="A15" s="1213" t="s">
        <v>1015</v>
      </c>
      <c r="B15" s="1213"/>
      <c r="C15" s="1213"/>
      <c r="K15" s="700"/>
    </row>
    <row r="16" spans="1:11">
      <c r="A16" s="696" t="s">
        <v>21</v>
      </c>
      <c r="B16" s="697">
        <v>566</v>
      </c>
      <c r="C16" s="698">
        <v>555</v>
      </c>
      <c r="K16" s="700"/>
    </row>
    <row r="17" spans="1:11">
      <c r="A17" s="696" t="s">
        <v>22</v>
      </c>
      <c r="B17" s="697">
        <v>757</v>
      </c>
      <c r="C17" s="697">
        <v>758</v>
      </c>
      <c r="K17" s="700"/>
    </row>
    <row r="18" spans="1:11">
      <c r="A18" s="696" t="s">
        <v>23</v>
      </c>
      <c r="B18" s="697">
        <v>507</v>
      </c>
      <c r="C18" s="697">
        <v>488</v>
      </c>
      <c r="K18" s="700"/>
    </row>
    <row r="19" spans="1:11">
      <c r="A19" s="1213" t="s">
        <v>1016</v>
      </c>
      <c r="B19" s="1213"/>
      <c r="C19" s="1213"/>
    </row>
    <row r="20" spans="1:11">
      <c r="A20" s="696" t="s">
        <v>21</v>
      </c>
      <c r="B20" s="697">
        <v>267</v>
      </c>
      <c r="C20" s="698">
        <v>274</v>
      </c>
    </row>
    <row r="21" spans="1:11">
      <c r="A21" s="696" t="s">
        <v>22</v>
      </c>
      <c r="B21" s="697">
        <v>247</v>
      </c>
      <c r="C21" s="697">
        <v>252</v>
      </c>
    </row>
    <row r="22" spans="1:11">
      <c r="A22" s="696" t="s">
        <v>23</v>
      </c>
      <c r="B22" s="697">
        <v>14</v>
      </c>
      <c r="C22" s="697">
        <v>14</v>
      </c>
    </row>
    <row r="23" spans="1:11">
      <c r="A23" s="1213" t="s">
        <v>1017</v>
      </c>
      <c r="B23" s="1213"/>
      <c r="C23" s="1213"/>
    </row>
    <row r="24" spans="1:11">
      <c r="A24" s="696" t="s">
        <v>735</v>
      </c>
      <c r="B24" s="697">
        <v>592</v>
      </c>
      <c r="C24" s="698">
        <v>546</v>
      </c>
    </row>
    <row r="25" spans="1:11">
      <c r="A25" s="696" t="s">
        <v>731</v>
      </c>
      <c r="B25" s="697">
        <v>339</v>
      </c>
      <c r="C25" s="698">
        <v>306</v>
      </c>
    </row>
    <row r="26" spans="1:11">
      <c r="A26" s="696" t="s">
        <v>1018</v>
      </c>
      <c r="B26" s="697">
        <v>126</v>
      </c>
      <c r="C26" s="698">
        <v>103</v>
      </c>
    </row>
    <row r="27" spans="1:11">
      <c r="A27" s="696" t="s">
        <v>21</v>
      </c>
      <c r="B27" s="697">
        <v>291</v>
      </c>
      <c r="C27" s="698">
        <v>287</v>
      </c>
    </row>
    <row r="28" spans="1:11">
      <c r="A28" s="696" t="s">
        <v>22</v>
      </c>
      <c r="B28" s="697">
        <v>284</v>
      </c>
      <c r="C28" s="697">
        <v>292</v>
      </c>
    </row>
    <row r="29" spans="1:11">
      <c r="A29" s="1213" t="s">
        <v>1019</v>
      </c>
      <c r="B29" s="1213"/>
      <c r="C29" s="1213"/>
    </row>
    <row r="30" spans="1:11">
      <c r="A30" s="696" t="s">
        <v>21</v>
      </c>
      <c r="B30" s="697">
        <v>1102</v>
      </c>
      <c r="C30" s="698">
        <v>1096</v>
      </c>
    </row>
    <row r="31" spans="1:11">
      <c r="A31" s="696" t="s">
        <v>22</v>
      </c>
      <c r="B31" s="697">
        <v>1099</v>
      </c>
      <c r="C31" s="697">
        <v>1105</v>
      </c>
    </row>
    <row r="32" spans="1:11">
      <c r="A32" s="696" t="s">
        <v>23</v>
      </c>
      <c r="B32" s="697">
        <v>286</v>
      </c>
      <c r="C32" s="697">
        <v>278</v>
      </c>
    </row>
    <row r="33" spans="1:3">
      <c r="A33" s="694" t="s">
        <v>1020</v>
      </c>
      <c r="B33" s="695">
        <v>10608</v>
      </c>
      <c r="C33" s="701">
        <v>11081</v>
      </c>
    </row>
    <row r="34" spans="1:3">
      <c r="A34" s="694" t="s">
        <v>1021</v>
      </c>
      <c r="B34" s="695">
        <v>17</v>
      </c>
      <c r="C34" s="702">
        <v>17</v>
      </c>
    </row>
    <row r="35" spans="1:3">
      <c r="A35" s="694" t="s">
        <v>1022</v>
      </c>
      <c r="B35" s="695">
        <v>17</v>
      </c>
      <c r="C35" s="702">
        <v>17</v>
      </c>
    </row>
    <row r="36" spans="1:3">
      <c r="A36" s="694" t="s">
        <v>1023</v>
      </c>
      <c r="B36" s="695">
        <v>2</v>
      </c>
      <c r="C36" s="698">
        <v>2</v>
      </c>
    </row>
    <row r="37" spans="1:3">
      <c r="A37" s="1213" t="s">
        <v>1024</v>
      </c>
      <c r="B37" s="1213"/>
      <c r="C37" s="1213"/>
    </row>
    <row r="38" spans="1:3">
      <c r="A38" s="694" t="s">
        <v>24</v>
      </c>
      <c r="B38" s="695">
        <v>277</v>
      </c>
      <c r="C38" s="703">
        <v>283</v>
      </c>
    </row>
    <row r="39" spans="1:3">
      <c r="A39" s="694" t="s">
        <v>25</v>
      </c>
      <c r="B39" s="695">
        <v>584</v>
      </c>
      <c r="C39" s="703">
        <v>588</v>
      </c>
    </row>
    <row r="40" spans="1:3">
      <c r="A40" s="694" t="s">
        <v>1025</v>
      </c>
      <c r="B40" s="695">
        <v>219</v>
      </c>
      <c r="C40" s="704">
        <v>218</v>
      </c>
    </row>
    <row r="41" spans="1:3">
      <c r="A41" s="694" t="s">
        <v>1026</v>
      </c>
      <c r="B41" s="695">
        <v>65</v>
      </c>
      <c r="C41" s="704">
        <v>55</v>
      </c>
    </row>
    <row r="42" spans="1:3">
      <c r="A42" s="694" t="s">
        <v>1027</v>
      </c>
      <c r="B42" s="695">
        <v>26</v>
      </c>
      <c r="C42" s="698">
        <v>26</v>
      </c>
    </row>
    <row r="43" spans="1:3">
      <c r="A43" s="694" t="s">
        <v>1028</v>
      </c>
      <c r="B43" s="695">
        <v>7</v>
      </c>
      <c r="C43" s="698">
        <v>7</v>
      </c>
    </row>
    <row r="44" spans="1:3">
      <c r="A44" s="694" t="s">
        <v>1029</v>
      </c>
      <c r="B44" s="695">
        <v>5</v>
      </c>
      <c r="C44" s="698">
        <v>6</v>
      </c>
    </row>
    <row r="45" spans="1:3">
      <c r="A45" s="694" t="s">
        <v>1030</v>
      </c>
      <c r="B45" s="695">
        <v>78</v>
      </c>
      <c r="C45" s="698">
        <v>75</v>
      </c>
    </row>
    <row r="46" spans="1:3">
      <c r="A46" s="694" t="s">
        <v>1031</v>
      </c>
      <c r="B46" s="695">
        <v>157</v>
      </c>
      <c r="C46" s="698">
        <v>183</v>
      </c>
    </row>
    <row r="47" spans="1:3">
      <c r="A47" s="694" t="s">
        <v>1032</v>
      </c>
      <c r="B47" s="695">
        <v>279</v>
      </c>
      <c r="C47" s="698">
        <v>269</v>
      </c>
    </row>
    <row r="48" spans="1:3">
      <c r="A48" s="694" t="s">
        <v>1033</v>
      </c>
      <c r="B48" s="695">
        <v>885</v>
      </c>
      <c r="C48" s="698">
        <v>1088</v>
      </c>
    </row>
    <row r="49" spans="1:3">
      <c r="A49" s="694" t="s">
        <v>1034</v>
      </c>
      <c r="B49" s="695">
        <v>367</v>
      </c>
      <c r="C49" s="705">
        <v>402</v>
      </c>
    </row>
    <row r="50" spans="1:3">
      <c r="A50" s="694" t="s">
        <v>26</v>
      </c>
      <c r="B50" s="695">
        <v>47</v>
      </c>
      <c r="C50" s="698">
        <v>43</v>
      </c>
    </row>
    <row r="51" spans="1:3">
      <c r="A51" s="694" t="s">
        <v>1035</v>
      </c>
      <c r="B51" s="695">
        <v>1330</v>
      </c>
      <c r="C51" s="698">
        <v>1312</v>
      </c>
    </row>
    <row r="52" spans="1:3">
      <c r="A52" s="694" t="s">
        <v>1036</v>
      </c>
      <c r="B52" s="695">
        <v>825</v>
      </c>
      <c r="C52" s="698">
        <v>855</v>
      </c>
    </row>
    <row r="53" spans="1:3">
      <c r="A53" s="694" t="s">
        <v>1037</v>
      </c>
      <c r="B53" s="695">
        <v>17</v>
      </c>
      <c r="C53" s="698">
        <v>20</v>
      </c>
    </row>
    <row r="54" spans="1:3">
      <c r="A54" s="694" t="s">
        <v>1038</v>
      </c>
      <c r="B54" s="695">
        <v>4</v>
      </c>
      <c r="C54" s="698">
        <v>5</v>
      </c>
    </row>
    <row r="55" spans="1:3">
      <c r="A55" s="694" t="s">
        <v>1039</v>
      </c>
      <c r="B55" s="695">
        <v>1</v>
      </c>
      <c r="C55" s="705">
        <v>0</v>
      </c>
    </row>
    <row r="56" spans="1:3">
      <c r="A56" s="694" t="s">
        <v>1040</v>
      </c>
      <c r="B56" s="695">
        <v>2</v>
      </c>
      <c r="C56" s="698">
        <v>2</v>
      </c>
    </row>
    <row r="57" spans="1:3">
      <c r="A57" s="694" t="s">
        <v>1041</v>
      </c>
      <c r="B57" s="695">
        <v>1</v>
      </c>
      <c r="C57" s="698">
        <v>1</v>
      </c>
    </row>
    <row r="58" spans="1:3">
      <c r="A58" s="694" t="s">
        <v>1042</v>
      </c>
      <c r="B58" s="695">
        <v>3</v>
      </c>
      <c r="C58" s="698">
        <v>3</v>
      </c>
    </row>
    <row r="59" spans="1:3">
      <c r="A59" s="706" t="s">
        <v>27</v>
      </c>
      <c r="B59" s="707"/>
      <c r="C59" s="707"/>
    </row>
    <row r="60" spans="1:3">
      <c r="A60" s="706" t="s">
        <v>568</v>
      </c>
      <c r="B60" s="707"/>
      <c r="C60" s="707"/>
    </row>
    <row r="61" spans="1:3">
      <c r="A61" s="706" t="s">
        <v>1043</v>
      </c>
      <c r="B61" s="707"/>
      <c r="C61" s="707"/>
    </row>
  </sheetData>
  <mergeCells count="8">
    <mergeCell ref="A29:C29"/>
    <mergeCell ref="A37:C37"/>
    <mergeCell ref="A1:C1"/>
    <mergeCell ref="A7:C7"/>
    <mergeCell ref="A11:C11"/>
    <mergeCell ref="A15:C15"/>
    <mergeCell ref="A19:C19"/>
    <mergeCell ref="A23:C23"/>
  </mergeCells>
  <conditionalFormatting sqref="C1">
    <cfRule type="cellIs" dxfId="9" priority="3" operator="equal">
      <formula>0</formula>
    </cfRule>
  </conditionalFormatting>
  <conditionalFormatting sqref="C1">
    <cfRule type="cellIs" dxfId="8" priority="1" operator="greaterThan">
      <formula>0</formula>
    </cfRule>
    <cfRule type="cellIs" dxfId="7" priority="2" operator="equal">
      <formula>0</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Normal="100" workbookViewId="0">
      <selection activeCell="D15" sqref="D15"/>
    </sheetView>
  </sheetViews>
  <sheetFormatPr defaultColWidth="9.140625" defaultRowHeight="15"/>
  <cols>
    <col min="1" max="1" width="13" style="7" customWidth="1"/>
    <col min="2" max="4" width="14.5703125" style="7" bestFit="1" customWidth="1"/>
    <col min="5" max="5" width="10.140625" style="7" customWidth="1"/>
    <col min="6" max="6" width="9.42578125" style="7" customWidth="1"/>
    <col min="7" max="7" width="10.42578125" style="7" customWidth="1"/>
    <col min="8" max="8" width="9" style="7" customWidth="1"/>
    <col min="9" max="10" width="15.7109375" style="7" customWidth="1"/>
    <col min="11" max="11" width="14.5703125" style="7" bestFit="1" customWidth="1"/>
    <col min="12" max="12" width="9.85546875" style="7" customWidth="1"/>
    <col min="13" max="13" width="13.7109375" style="7" customWidth="1"/>
    <col min="14" max="14" width="12.140625" style="7" customWidth="1"/>
    <col min="15" max="15" width="6.5703125" style="7" bestFit="1" customWidth="1"/>
    <col min="16" max="16" width="7.42578125" style="7" customWidth="1"/>
    <col min="17" max="17" width="14.5703125" style="7" bestFit="1" customWidth="1"/>
    <col min="18" max="16384" width="9.140625" style="7"/>
  </cols>
  <sheetData>
    <row r="1" spans="1:16" ht="31.5" customHeight="1">
      <c r="A1" s="1317" t="s">
        <v>60</v>
      </c>
      <c r="B1" s="1317"/>
      <c r="C1" s="1317"/>
    </row>
    <row r="2" spans="1:16" s="8" customFormat="1" ht="32.25" customHeight="1">
      <c r="A2" s="1341" t="s">
        <v>38</v>
      </c>
      <c r="B2" s="1341" t="s">
        <v>142</v>
      </c>
      <c r="C2" s="1341" t="s">
        <v>163</v>
      </c>
      <c r="D2" s="1341" t="s">
        <v>164</v>
      </c>
      <c r="E2" s="1341" t="s">
        <v>145</v>
      </c>
      <c r="F2" s="1341" t="s">
        <v>146</v>
      </c>
      <c r="G2" s="1341" t="s">
        <v>147</v>
      </c>
      <c r="H2" s="1341" t="s">
        <v>165</v>
      </c>
      <c r="I2" s="1341" t="s">
        <v>166</v>
      </c>
      <c r="J2" s="32" t="s">
        <v>167</v>
      </c>
      <c r="K2" s="1341" t="s">
        <v>151</v>
      </c>
      <c r="L2" s="1341" t="s">
        <v>168</v>
      </c>
      <c r="M2" s="1341" t="s">
        <v>169</v>
      </c>
      <c r="N2" s="1338" t="s">
        <v>170</v>
      </c>
      <c r="O2" s="1339"/>
      <c r="P2" s="1340"/>
    </row>
    <row r="3" spans="1:16" s="8" customFormat="1" ht="21" customHeight="1">
      <c r="A3" s="1342"/>
      <c r="B3" s="1342"/>
      <c r="C3" s="1342"/>
      <c r="D3" s="1342"/>
      <c r="E3" s="1342"/>
      <c r="F3" s="1342"/>
      <c r="G3" s="1342"/>
      <c r="H3" s="1342"/>
      <c r="I3" s="1342"/>
      <c r="J3" s="86"/>
      <c r="K3" s="1342"/>
      <c r="L3" s="1342"/>
      <c r="M3" s="1342"/>
      <c r="N3" s="74" t="s">
        <v>30</v>
      </c>
      <c r="O3" s="74" t="s">
        <v>31</v>
      </c>
      <c r="P3" s="74" t="s">
        <v>32</v>
      </c>
    </row>
    <row r="4" spans="1:16" s="14" customFormat="1" ht="18" customHeight="1">
      <c r="A4" s="10" t="s">
        <v>4</v>
      </c>
      <c r="B4" s="87">
        <v>294</v>
      </c>
      <c r="C4" s="87">
        <v>1219</v>
      </c>
      <c r="D4" s="87">
        <v>13</v>
      </c>
      <c r="E4" s="87">
        <v>248</v>
      </c>
      <c r="F4" s="87">
        <v>7.6999999999999999E-2</v>
      </c>
      <c r="G4" s="87">
        <v>49.407699999999998</v>
      </c>
      <c r="H4" s="87">
        <v>42.965980315000003</v>
      </c>
      <c r="I4" s="87">
        <v>0.17324992062500003</v>
      </c>
      <c r="J4" s="87">
        <v>55799.974439999998</v>
      </c>
      <c r="K4" s="87" t="s">
        <v>29</v>
      </c>
      <c r="L4" s="87" t="s">
        <v>29</v>
      </c>
      <c r="M4" s="88">
        <v>24177248.868711721</v>
      </c>
      <c r="N4" s="87">
        <v>36199.599999999999</v>
      </c>
      <c r="O4" s="87">
        <v>28124.97</v>
      </c>
      <c r="P4" s="87">
        <v>34410.86</v>
      </c>
    </row>
    <row r="5" spans="1:16" s="8" customFormat="1" ht="18" customHeight="1">
      <c r="A5" s="89" t="s">
        <v>5</v>
      </c>
      <c r="B5" s="87">
        <v>287</v>
      </c>
      <c r="C5" s="90">
        <v>1214</v>
      </c>
      <c r="D5" s="87">
        <v>12</v>
      </c>
      <c r="E5" s="87">
        <v>249</v>
      </c>
      <c r="F5" s="87">
        <v>6.510000000000001E-3</v>
      </c>
      <c r="G5" s="87">
        <v>24.299329999999998</v>
      </c>
      <c r="H5" s="87">
        <v>44.482059975000006</v>
      </c>
      <c r="I5" s="87">
        <v>0.17864281114457833</v>
      </c>
      <c r="J5" s="90">
        <v>683288.17165898613</v>
      </c>
      <c r="K5" s="87" t="s">
        <v>29</v>
      </c>
      <c r="L5" s="87" t="s">
        <v>29</v>
      </c>
      <c r="M5" s="87">
        <v>25157438.100000001</v>
      </c>
      <c r="N5" s="87">
        <f>MAX(N6:N17)</f>
        <v>36872.11</v>
      </c>
      <c r="O5" s="87">
        <f>MIN(O6:O17)</f>
        <v>30006.66</v>
      </c>
      <c r="P5" s="87">
        <v>33505.29</v>
      </c>
    </row>
    <row r="6" spans="1:16" s="8" customFormat="1" ht="18" customHeight="1">
      <c r="A6" s="91" t="s">
        <v>6</v>
      </c>
      <c r="B6" s="92">
        <v>291</v>
      </c>
      <c r="C6" s="92">
        <v>1216</v>
      </c>
      <c r="D6" s="92">
        <v>3</v>
      </c>
      <c r="E6" s="92">
        <v>19</v>
      </c>
      <c r="F6" s="92">
        <v>2.3999999999999998E-4</v>
      </c>
      <c r="G6" s="92">
        <v>0.89670000000000005</v>
      </c>
      <c r="H6" s="92">
        <v>2.3250755000000001</v>
      </c>
      <c r="I6" s="92">
        <v>0.12237239499999999</v>
      </c>
      <c r="J6" s="92">
        <v>968781.45830000006</v>
      </c>
      <c r="K6" s="92" t="s">
        <v>29</v>
      </c>
      <c r="L6" s="92" t="s">
        <v>29</v>
      </c>
      <c r="M6" s="93">
        <v>24217785.920000002</v>
      </c>
      <c r="N6" s="92">
        <v>35593.33</v>
      </c>
      <c r="O6" s="92">
        <v>33286.800000000003</v>
      </c>
      <c r="P6" s="92">
        <v>33573.519999999997</v>
      </c>
    </row>
    <row r="7" spans="1:16" s="8" customFormat="1" ht="18" customHeight="1">
      <c r="A7" s="53" t="s">
        <v>7</v>
      </c>
      <c r="B7" s="54">
        <v>290</v>
      </c>
      <c r="C7" s="54">
        <v>1217</v>
      </c>
      <c r="D7" s="54">
        <v>4</v>
      </c>
      <c r="E7" s="54">
        <v>21</v>
      </c>
      <c r="F7" s="54">
        <v>2.0000000000000005E-3</v>
      </c>
      <c r="G7" s="54">
        <v>1.9197099999999998</v>
      </c>
      <c r="H7" s="54">
        <v>4.5215915600000001</v>
      </c>
      <c r="I7" s="54">
        <v>0.21531388380952382</v>
      </c>
      <c r="J7" s="54">
        <v>226079.57800000001</v>
      </c>
      <c r="K7" s="54" t="s">
        <v>29</v>
      </c>
      <c r="L7" s="54" t="s">
        <v>29</v>
      </c>
      <c r="M7" s="82">
        <v>23008456.14059538</v>
      </c>
      <c r="N7" s="54">
        <v>33573.519999999997</v>
      </c>
      <c r="O7" s="54">
        <v>30932.97</v>
      </c>
      <c r="P7" s="54">
        <v>32539.34</v>
      </c>
    </row>
    <row r="8" spans="1:16" s="8" customFormat="1" ht="18" customHeight="1">
      <c r="A8" s="53" t="s">
        <v>8</v>
      </c>
      <c r="B8" s="54">
        <v>288</v>
      </c>
      <c r="C8" s="54">
        <v>1215</v>
      </c>
      <c r="D8" s="54">
        <v>2</v>
      </c>
      <c r="E8" s="54">
        <v>22</v>
      </c>
      <c r="F8" s="54">
        <v>1.15E-3</v>
      </c>
      <c r="G8" s="54">
        <v>2.3495299999999997</v>
      </c>
      <c r="H8" s="54">
        <v>5.4719443850000005</v>
      </c>
      <c r="I8" s="54">
        <v>0.2487247447727273</v>
      </c>
      <c r="J8" s="54">
        <v>475821.25089999998</v>
      </c>
      <c r="K8" s="54" t="s">
        <v>29</v>
      </c>
      <c r="L8" s="54" t="s">
        <v>29</v>
      </c>
      <c r="M8" s="82">
        <v>21807760.809999999</v>
      </c>
      <c r="N8" s="54">
        <v>32670.42</v>
      </c>
      <c r="O8" s="54">
        <v>30006.66</v>
      </c>
      <c r="P8" s="54">
        <v>30962.12</v>
      </c>
    </row>
    <row r="9" spans="1:16" s="8" customFormat="1" ht="18" customHeight="1">
      <c r="A9" s="53" t="s">
        <v>9</v>
      </c>
      <c r="B9" s="54">
        <v>287</v>
      </c>
      <c r="C9" s="54">
        <v>1214</v>
      </c>
      <c r="D9" s="54">
        <v>4</v>
      </c>
      <c r="E9" s="54">
        <v>21</v>
      </c>
      <c r="F9" s="54">
        <v>2.9999999999999997E-4</v>
      </c>
      <c r="G9" s="54">
        <v>0.96631999999999996</v>
      </c>
      <c r="H9" s="54">
        <v>2.42</v>
      </c>
      <c r="I9" s="54">
        <v>0.115199539</v>
      </c>
      <c r="J9" s="54">
        <v>806396.77500000002</v>
      </c>
      <c r="K9" s="54" t="s">
        <v>29</v>
      </c>
      <c r="L9" s="54" t="s">
        <v>29</v>
      </c>
      <c r="M9" s="54">
        <v>23825877.09</v>
      </c>
      <c r="N9" s="54">
        <v>33605.300000000003</v>
      </c>
      <c r="O9" s="54">
        <v>30865.59</v>
      </c>
      <c r="P9" s="54">
        <v>33605.300000000003</v>
      </c>
    </row>
    <row r="10" spans="1:16" s="8" customFormat="1" ht="18" customHeight="1">
      <c r="A10" s="53" t="s">
        <v>10</v>
      </c>
      <c r="B10" s="54">
        <v>287</v>
      </c>
      <c r="C10" s="54">
        <v>1213</v>
      </c>
      <c r="D10" s="54">
        <v>3</v>
      </c>
      <c r="E10" s="54">
        <v>20</v>
      </c>
      <c r="F10" s="54">
        <v>3.2000000000000003E-4</v>
      </c>
      <c r="G10" s="54">
        <v>1.2334799999999999</v>
      </c>
      <c r="H10" s="54">
        <v>3.1162057600000002</v>
      </c>
      <c r="I10" s="54">
        <v>0.15581028799999999</v>
      </c>
      <c r="J10" s="54">
        <v>973814.3</v>
      </c>
      <c r="K10" s="54" t="s">
        <v>29</v>
      </c>
      <c r="L10" s="54" t="s">
        <v>29</v>
      </c>
      <c r="M10" s="54">
        <v>24973139.010000002</v>
      </c>
      <c r="N10" s="54">
        <v>35217.910000000003</v>
      </c>
      <c r="O10" s="54">
        <v>33605.300000000003</v>
      </c>
      <c r="P10" s="54">
        <v>34796.1</v>
      </c>
    </row>
    <row r="11" spans="1:16" s="8" customFormat="1" ht="18" customHeight="1">
      <c r="A11" s="53" t="s">
        <v>11</v>
      </c>
      <c r="B11" s="54">
        <v>287</v>
      </c>
      <c r="C11" s="54">
        <v>1243</v>
      </c>
      <c r="D11" s="54">
        <v>4</v>
      </c>
      <c r="E11" s="54">
        <v>22</v>
      </c>
      <c r="F11" s="54">
        <v>8.0000000000000007E-5</v>
      </c>
      <c r="G11" s="54">
        <v>6.3719999999999999E-2</v>
      </c>
      <c r="H11" s="54">
        <v>0.16095799999999999</v>
      </c>
      <c r="I11" s="54">
        <v>7.3162729999999999E-3</v>
      </c>
      <c r="J11" s="54">
        <v>201197.5</v>
      </c>
      <c r="K11" s="54" t="s">
        <v>29</v>
      </c>
      <c r="L11" s="54" t="s">
        <v>29</v>
      </c>
      <c r="M11" s="54">
        <v>25877114.460000001</v>
      </c>
      <c r="N11" s="54">
        <v>35393.51</v>
      </c>
      <c r="O11" s="54">
        <v>32890.61</v>
      </c>
      <c r="P11" s="54">
        <v>33464</v>
      </c>
    </row>
    <row r="12" spans="1:16" s="8" customFormat="1" ht="18" customHeight="1">
      <c r="A12" s="53" t="s">
        <v>12</v>
      </c>
      <c r="B12" s="54">
        <v>287</v>
      </c>
      <c r="C12" s="54">
        <v>1413</v>
      </c>
      <c r="D12" s="54">
        <v>1</v>
      </c>
      <c r="E12" s="54">
        <v>19</v>
      </c>
      <c r="F12" s="54">
        <v>2.0000000000000002E-5</v>
      </c>
      <c r="G12" s="54">
        <v>2.8199999999999999E-2</v>
      </c>
      <c r="H12" s="54">
        <v>9.8418000000000005E-2</v>
      </c>
      <c r="I12" s="54">
        <v>5.1798950000000003E-3</v>
      </c>
      <c r="J12" s="54">
        <v>492090</v>
      </c>
      <c r="K12" s="54" t="s">
        <v>29</v>
      </c>
      <c r="L12" s="54" t="s">
        <v>29</v>
      </c>
      <c r="M12" s="54">
        <v>27291934.98</v>
      </c>
      <c r="N12" s="54">
        <v>35357.79</v>
      </c>
      <c r="O12" s="54">
        <v>33100.58</v>
      </c>
      <c r="P12" s="54">
        <v>35357.79</v>
      </c>
    </row>
    <row r="13" spans="1:16" s="8" customFormat="1" ht="18" customHeight="1">
      <c r="A13" s="53" t="s">
        <v>13</v>
      </c>
      <c r="B13" s="54">
        <v>287</v>
      </c>
      <c r="C13" s="54">
        <v>1629</v>
      </c>
      <c r="D13" s="54">
        <v>2</v>
      </c>
      <c r="E13" s="54">
        <v>21</v>
      </c>
      <c r="F13" s="54">
        <v>2.0000000000000002E-5</v>
      </c>
      <c r="G13" s="54">
        <v>3.9050000000000001E-2</v>
      </c>
      <c r="H13" s="54">
        <v>0.14089199999999999</v>
      </c>
      <c r="I13" s="54">
        <v>6.7091429999999999E-3</v>
      </c>
      <c r="J13" s="54">
        <v>704460</v>
      </c>
      <c r="K13" s="54" t="s">
        <v>29</v>
      </c>
      <c r="L13" s="54" t="s">
        <v>29</v>
      </c>
      <c r="M13" s="54">
        <v>28113801.390000001</v>
      </c>
      <c r="N13" s="54">
        <v>36772.6</v>
      </c>
      <c r="O13" s="54">
        <v>35408.01</v>
      </c>
      <c r="P13" s="54">
        <v>36772.6</v>
      </c>
    </row>
    <row r="14" spans="1:16" s="8" customFormat="1" ht="18" customHeight="1">
      <c r="A14" s="350" t="s">
        <v>544</v>
      </c>
      <c r="B14" s="352">
        <v>287</v>
      </c>
      <c r="C14" s="352">
        <v>1730</v>
      </c>
      <c r="D14" s="352">
        <v>3</v>
      </c>
      <c r="E14" s="352">
        <v>22</v>
      </c>
      <c r="F14" s="352">
        <v>5.0000000000000001E-4</v>
      </c>
      <c r="G14" s="352">
        <v>12.693899999999999</v>
      </c>
      <c r="H14" s="352">
        <v>20.96</v>
      </c>
      <c r="I14" s="352">
        <v>0.95274363200000001</v>
      </c>
      <c r="J14" s="352">
        <v>4556599.9780000001</v>
      </c>
      <c r="K14" s="352" t="s">
        <v>29</v>
      </c>
      <c r="L14" s="352" t="s">
        <v>29</v>
      </c>
      <c r="M14" s="352">
        <v>27465565.829999998</v>
      </c>
      <c r="N14" s="352">
        <v>36872.11</v>
      </c>
      <c r="O14" s="352">
        <v>34771.660000000003</v>
      </c>
      <c r="P14" s="352">
        <v>35423.919999999998</v>
      </c>
    </row>
    <row r="15" spans="1:16" s="8" customFormat="1" ht="18" customHeight="1">
      <c r="A15" s="350" t="s">
        <v>547</v>
      </c>
      <c r="B15" s="352">
        <v>287</v>
      </c>
      <c r="C15" s="352">
        <v>1726</v>
      </c>
      <c r="D15" s="352">
        <v>1</v>
      </c>
      <c r="E15" s="352">
        <v>21</v>
      </c>
      <c r="F15" s="352">
        <v>9.7999999999999997E-4</v>
      </c>
      <c r="G15" s="352">
        <v>0.37369999999999998</v>
      </c>
      <c r="H15" s="352">
        <v>0.17934707499999999</v>
      </c>
      <c r="I15" s="352">
        <v>8.5403370000000003E-3</v>
      </c>
      <c r="J15" s="352">
        <v>18300.721939999999</v>
      </c>
      <c r="K15" s="352" t="s">
        <v>29</v>
      </c>
      <c r="L15" s="352" t="s">
        <v>29</v>
      </c>
      <c r="M15" s="352">
        <v>26264613.300000001</v>
      </c>
      <c r="N15" s="352">
        <v>35644</v>
      </c>
      <c r="O15" s="352">
        <v>34135</v>
      </c>
      <c r="P15" s="352">
        <v>34175</v>
      </c>
    </row>
    <row r="16" spans="1:16" s="8" customFormat="1" ht="18" customHeight="1">
      <c r="A16" s="350" t="s">
        <v>546</v>
      </c>
      <c r="B16" s="352">
        <v>287</v>
      </c>
      <c r="C16" s="352">
        <v>1724</v>
      </c>
      <c r="D16" s="352">
        <v>3</v>
      </c>
      <c r="E16" s="352">
        <v>20</v>
      </c>
      <c r="F16" s="352">
        <v>2.3000000000000001E-4</v>
      </c>
      <c r="G16" s="352">
        <v>0.61224000000000001</v>
      </c>
      <c r="H16" s="352">
        <v>0.27025710000000003</v>
      </c>
      <c r="I16" s="352">
        <v>1.3512855000000001E-2</v>
      </c>
      <c r="J16" s="352">
        <v>117503.087</v>
      </c>
      <c r="K16" s="352" t="s">
        <v>29</v>
      </c>
      <c r="L16" s="352" t="s">
        <v>29</v>
      </c>
      <c r="M16" s="352">
        <v>25058953.879999999</v>
      </c>
      <c r="N16" s="352">
        <v>34720.660000000003</v>
      </c>
      <c r="O16" s="352">
        <v>33226.699999999997</v>
      </c>
      <c r="P16" s="352">
        <v>33226.699999999997</v>
      </c>
    </row>
    <row r="17" spans="1:17" s="8" customFormat="1" ht="18" customHeight="1">
      <c r="A17" s="350" t="s">
        <v>548</v>
      </c>
      <c r="B17" s="352">
        <v>285</v>
      </c>
      <c r="C17" s="352">
        <v>1717</v>
      </c>
      <c r="D17" s="352">
        <v>3</v>
      </c>
      <c r="E17" s="352">
        <v>21</v>
      </c>
      <c r="F17" s="352">
        <v>6.7000000000000013E-4</v>
      </c>
      <c r="G17" s="352">
        <v>3.1230000000000007</v>
      </c>
      <c r="H17" s="352">
        <v>4.8173705950000008</v>
      </c>
      <c r="I17" s="352">
        <v>0.2293985997619048</v>
      </c>
      <c r="J17" s="352">
        <v>719010.53656716412</v>
      </c>
      <c r="K17" s="352" t="s">
        <v>29</v>
      </c>
      <c r="L17" s="352" t="s">
        <v>29</v>
      </c>
      <c r="M17" s="352">
        <v>25157438.100000001</v>
      </c>
      <c r="N17" s="352">
        <v>34184.65</v>
      </c>
      <c r="O17" s="352">
        <v>32676.66</v>
      </c>
      <c r="P17" s="352">
        <v>33505.29</v>
      </c>
    </row>
    <row r="18" spans="1:17" s="8" customFormat="1" ht="18" customHeight="1">
      <c r="A18" s="42" t="s">
        <v>171</v>
      </c>
      <c r="B18" s="43"/>
      <c r="C18" s="43"/>
      <c r="D18" s="43"/>
      <c r="E18" s="43"/>
      <c r="F18" s="43"/>
      <c r="G18" s="43"/>
      <c r="H18" s="43"/>
      <c r="I18" s="43"/>
      <c r="J18" s="43"/>
      <c r="K18" s="43"/>
      <c r="L18" s="43"/>
      <c r="M18" s="43"/>
      <c r="N18" s="43"/>
      <c r="O18" s="43"/>
      <c r="P18" s="43"/>
      <c r="Q18" s="43"/>
    </row>
    <row r="19" spans="1:17" s="8" customFormat="1" ht="18.75" customHeight="1">
      <c r="A19" s="1317" t="s">
        <v>549</v>
      </c>
      <c r="B19" s="1317"/>
      <c r="C19" s="1317"/>
      <c r="D19" s="1317"/>
      <c r="E19" s="1317"/>
      <c r="F19" s="1317"/>
      <c r="G19" s="1317"/>
      <c r="H19" s="1317"/>
      <c r="I19" s="1317"/>
      <c r="J19" s="1317"/>
      <c r="K19" s="1317"/>
      <c r="L19" s="1317"/>
      <c r="M19" s="1317"/>
      <c r="N19" s="1317"/>
      <c r="O19" s="1317"/>
      <c r="P19" s="1317"/>
      <c r="Q19" s="1317"/>
    </row>
    <row r="20" spans="1:17" s="8" customFormat="1" ht="18.75" customHeight="1">
      <c r="A20" s="1317" t="s">
        <v>172</v>
      </c>
      <c r="B20" s="1317"/>
      <c r="C20" s="1317"/>
      <c r="D20" s="1317"/>
      <c r="E20" s="1317"/>
      <c r="F20" s="1317"/>
      <c r="G20" s="1317"/>
      <c r="H20" s="1317"/>
      <c r="I20" s="1317"/>
      <c r="J20" s="1317"/>
      <c r="K20" s="1317"/>
      <c r="L20" s="1317"/>
      <c r="M20" s="1317"/>
      <c r="N20" s="1317"/>
      <c r="O20" s="1317"/>
      <c r="P20" s="1317"/>
      <c r="Q20" s="1317"/>
    </row>
    <row r="21" spans="1:17" s="8" customFormat="1" ht="28.35" customHeight="1"/>
  </sheetData>
  <mergeCells count="16">
    <mergeCell ref="M2:M3"/>
    <mergeCell ref="N2:P2"/>
    <mergeCell ref="A19:Q19"/>
    <mergeCell ref="A20:Q20"/>
    <mergeCell ref="F2:F3"/>
    <mergeCell ref="G2:G3"/>
    <mergeCell ref="H2:H3"/>
    <mergeCell ref="I2:I3"/>
    <mergeCell ref="K2:K3"/>
    <mergeCell ref="L2:L3"/>
    <mergeCell ref="E2:E3"/>
    <mergeCell ref="A1:C1"/>
    <mergeCell ref="A2:A3"/>
    <mergeCell ref="B2:B3"/>
    <mergeCell ref="C2:C3"/>
    <mergeCell ref="D2:D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election activeCell="B11" sqref="B11"/>
    </sheetView>
  </sheetViews>
  <sheetFormatPr defaultColWidth="9.140625" defaultRowHeight="15"/>
  <cols>
    <col min="1" max="1" width="6.42578125" style="7" bestFit="1" customWidth="1"/>
    <col min="2" max="2" width="36.42578125" style="7" bestFit="1" customWidth="1"/>
    <col min="3" max="8" width="13.5703125" style="7" bestFit="1" customWidth="1"/>
    <col min="9" max="9" width="4.85546875" style="7" bestFit="1" customWidth="1"/>
    <col min="10" max="16384" width="9.140625" style="7"/>
  </cols>
  <sheetData>
    <row r="1" spans="1:8" ht="13.5" customHeight="1">
      <c r="A1" s="1355" t="s">
        <v>173</v>
      </c>
      <c r="B1" s="1355"/>
      <c r="C1" s="1355"/>
      <c r="D1" s="1355"/>
      <c r="E1" s="1356"/>
      <c r="F1" s="1356"/>
      <c r="G1" s="1356"/>
      <c r="H1" s="1356"/>
    </row>
    <row r="2" spans="1:8" s="8" customFormat="1" ht="19.5" customHeight="1">
      <c r="A2" s="1336" t="s">
        <v>174</v>
      </c>
      <c r="B2" s="1357"/>
      <c r="C2" s="1357"/>
      <c r="D2" s="1357"/>
      <c r="E2" s="1357"/>
      <c r="F2" s="1357"/>
      <c r="G2" s="1357"/>
      <c r="H2" s="1337"/>
    </row>
    <row r="3" spans="1:8" s="8" customFormat="1" ht="15" customHeight="1">
      <c r="A3" s="1325" t="s">
        <v>175</v>
      </c>
      <c r="B3" s="1325" t="s">
        <v>176</v>
      </c>
      <c r="C3" s="1321" t="s">
        <v>21</v>
      </c>
      <c r="D3" s="1322"/>
      <c r="E3" s="1321" t="s">
        <v>22</v>
      </c>
      <c r="F3" s="1322"/>
      <c r="G3" s="1336" t="s">
        <v>23</v>
      </c>
      <c r="H3" s="1337"/>
    </row>
    <row r="4" spans="1:8" s="8" customFormat="1" ht="15" customHeight="1">
      <c r="A4" s="1358"/>
      <c r="B4" s="1358"/>
      <c r="C4" s="94" t="s">
        <v>5</v>
      </c>
      <c r="D4" s="67" t="s">
        <v>548</v>
      </c>
      <c r="E4" s="94" t="s">
        <v>5</v>
      </c>
      <c r="F4" s="67" t="s">
        <v>548</v>
      </c>
      <c r="G4" s="94" t="s">
        <v>5</v>
      </c>
      <c r="H4" s="67" t="s">
        <v>548</v>
      </c>
    </row>
    <row r="5" spans="1:8" s="8" customFormat="1" ht="15" customHeight="1">
      <c r="A5" s="95">
        <v>1</v>
      </c>
      <c r="B5" s="96" t="s">
        <v>177</v>
      </c>
      <c r="C5" s="97">
        <v>23.238996302790305</v>
      </c>
      <c r="D5" s="97">
        <v>22.057092634414058</v>
      </c>
      <c r="E5" s="97">
        <v>11.17</v>
      </c>
      <c r="F5" s="97">
        <v>13.55</v>
      </c>
      <c r="G5" s="97">
        <v>3.0992159847282199</v>
      </c>
      <c r="H5" s="97">
        <v>0</v>
      </c>
    </row>
    <row r="6" spans="1:8" s="8" customFormat="1" ht="15" customHeight="1">
      <c r="A6" s="95">
        <v>2</v>
      </c>
      <c r="B6" s="96" t="s">
        <v>178</v>
      </c>
      <c r="C6" s="97">
        <v>0.2631155181843654</v>
      </c>
      <c r="D6" s="97">
        <v>0.29208624204444011</v>
      </c>
      <c r="E6" s="97">
        <v>0.77</v>
      </c>
      <c r="F6" s="97">
        <v>1.1599999999999999</v>
      </c>
      <c r="G6" s="97">
        <v>0</v>
      </c>
      <c r="H6" s="97">
        <v>0</v>
      </c>
    </row>
    <row r="7" spans="1:8" s="8" customFormat="1" ht="15" customHeight="1">
      <c r="A7" s="95">
        <v>3</v>
      </c>
      <c r="B7" s="96" t="s">
        <v>179</v>
      </c>
      <c r="C7" s="97">
        <v>0.32679913908240721</v>
      </c>
      <c r="D7" s="97">
        <v>0.33037913627487808</v>
      </c>
      <c r="E7" s="97">
        <v>0.13</v>
      </c>
      <c r="F7" s="97">
        <v>0.11</v>
      </c>
      <c r="G7" s="97">
        <v>0</v>
      </c>
      <c r="H7" s="97">
        <v>0</v>
      </c>
    </row>
    <row r="8" spans="1:8" s="8" customFormat="1" ht="15" customHeight="1">
      <c r="A8" s="95">
        <v>4</v>
      </c>
      <c r="B8" s="96" t="s">
        <v>180</v>
      </c>
      <c r="C8" s="97">
        <v>9.2969073263469721E-3</v>
      </c>
      <c r="D8" s="97">
        <v>5.6802621196455592E-3</v>
      </c>
      <c r="E8" s="97">
        <v>0</v>
      </c>
      <c r="F8" s="97">
        <v>0</v>
      </c>
      <c r="G8" s="97">
        <v>0</v>
      </c>
      <c r="H8" s="97">
        <v>0</v>
      </c>
    </row>
    <row r="9" spans="1:8" s="8" customFormat="1" ht="15" customHeight="1">
      <c r="A9" s="95">
        <v>5</v>
      </c>
      <c r="B9" s="96" t="s">
        <v>181</v>
      </c>
      <c r="C9" s="97">
        <v>0.22630243273149553</v>
      </c>
      <c r="D9" s="97">
        <v>0.22287411681205699</v>
      </c>
      <c r="E9" s="97">
        <v>0.88</v>
      </c>
      <c r="F9" s="97">
        <v>1.05</v>
      </c>
      <c r="G9" s="97">
        <v>0</v>
      </c>
      <c r="H9" s="97">
        <v>25.408898399272932</v>
      </c>
    </row>
    <row r="10" spans="1:8" s="8" customFormat="1" ht="15" customHeight="1">
      <c r="A10" s="95">
        <v>6</v>
      </c>
      <c r="B10" s="96" t="s">
        <v>182</v>
      </c>
      <c r="C10" s="97">
        <v>7.1507778693523594E-2</v>
      </c>
      <c r="D10" s="97">
        <v>0.49533173092851285</v>
      </c>
      <c r="E10" s="97">
        <v>0.37</v>
      </c>
      <c r="F10" s="97">
        <v>0.28999999999999998</v>
      </c>
      <c r="G10" s="97">
        <v>0</v>
      </c>
      <c r="H10" s="97">
        <v>0</v>
      </c>
    </row>
    <row r="11" spans="1:8" s="8" customFormat="1" ht="15" customHeight="1">
      <c r="A11" s="95">
        <v>7</v>
      </c>
      <c r="B11" s="96" t="s">
        <v>183</v>
      </c>
      <c r="C11" s="97">
        <v>1.4431206460393807E-2</v>
      </c>
      <c r="D11" s="97">
        <v>2.0963105209900159E-2</v>
      </c>
      <c r="E11" s="97">
        <v>0.05</v>
      </c>
      <c r="F11" s="97">
        <v>0.04</v>
      </c>
      <c r="G11" s="97">
        <v>0</v>
      </c>
      <c r="H11" s="97">
        <v>0</v>
      </c>
    </row>
    <row r="12" spans="1:8" s="8" customFormat="1" ht="15" customHeight="1">
      <c r="A12" s="95">
        <v>8</v>
      </c>
      <c r="B12" s="96" t="s">
        <v>184</v>
      </c>
      <c r="C12" s="97">
        <v>1.5055428700871631</v>
      </c>
      <c r="D12" s="97">
        <v>1.054133024090451</v>
      </c>
      <c r="E12" s="97">
        <v>3.72</v>
      </c>
      <c r="F12" s="97">
        <v>3.06</v>
      </c>
      <c r="G12" s="97">
        <v>48.858498211199972</v>
      </c>
      <c r="H12" s="97">
        <v>24.210302632944934</v>
      </c>
    </row>
    <row r="13" spans="1:8" s="8" customFormat="1" ht="15" customHeight="1">
      <c r="A13" s="95">
        <v>9</v>
      </c>
      <c r="B13" s="96" t="s">
        <v>185</v>
      </c>
      <c r="C13" s="97">
        <v>2.9300312649674306E-2</v>
      </c>
      <c r="D13" s="97">
        <v>2.8842327938147779E-2</v>
      </c>
      <c r="E13" s="97">
        <v>0</v>
      </c>
      <c r="F13" s="97">
        <v>0</v>
      </c>
      <c r="G13" s="97">
        <v>0</v>
      </c>
      <c r="H13" s="97">
        <v>0</v>
      </c>
    </row>
    <row r="14" spans="1:8" s="8" customFormat="1" ht="15" customHeight="1">
      <c r="A14" s="95">
        <v>10</v>
      </c>
      <c r="B14" s="96" t="s">
        <v>186</v>
      </c>
      <c r="C14" s="97">
        <v>9.0827018669892165E-2</v>
      </c>
      <c r="D14" s="97">
        <v>0.13065796522712883</v>
      </c>
      <c r="E14" s="97">
        <v>2.52</v>
      </c>
      <c r="F14" s="97">
        <v>2.38</v>
      </c>
      <c r="G14" s="97">
        <v>0</v>
      </c>
      <c r="H14" s="97">
        <v>0</v>
      </c>
    </row>
    <row r="15" spans="1:8" s="8" customFormat="1" ht="15" customHeight="1">
      <c r="A15" s="95">
        <v>11</v>
      </c>
      <c r="B15" s="96" t="s">
        <v>187</v>
      </c>
      <c r="C15" s="97">
        <v>0.26318668431665759</v>
      </c>
      <c r="D15" s="97">
        <v>0.26293826606558862</v>
      </c>
      <c r="E15" s="97">
        <v>0.28000000000000003</v>
      </c>
      <c r="F15" s="97">
        <v>0.15</v>
      </c>
      <c r="G15" s="97">
        <v>0</v>
      </c>
      <c r="H15" s="97">
        <v>1.7167041307935744E-3</v>
      </c>
    </row>
    <row r="16" spans="1:8" s="8" customFormat="1" ht="15" customHeight="1">
      <c r="A16" s="95">
        <v>12</v>
      </c>
      <c r="B16" s="96" t="s">
        <v>188</v>
      </c>
      <c r="C16" s="97">
        <v>0.28654107220997782</v>
      </c>
      <c r="D16" s="97">
        <v>0.27115182681545869</v>
      </c>
      <c r="E16" s="97">
        <v>0.16</v>
      </c>
      <c r="F16" s="97">
        <v>0.28000000000000003</v>
      </c>
      <c r="G16" s="97">
        <v>0</v>
      </c>
      <c r="H16" s="97">
        <v>0</v>
      </c>
    </row>
    <row r="17" spans="1:8" s="8" customFormat="1" ht="15" customHeight="1">
      <c r="A17" s="95">
        <v>13</v>
      </c>
      <c r="B17" s="96" t="s">
        <v>189</v>
      </c>
      <c r="C17" s="97">
        <v>0.18511164229737342</v>
      </c>
      <c r="D17" s="97">
        <v>0.14982348063325057</v>
      </c>
      <c r="E17" s="97">
        <v>0.27</v>
      </c>
      <c r="F17" s="97">
        <v>0.37</v>
      </c>
      <c r="G17" s="97">
        <v>0</v>
      </c>
      <c r="H17" s="97">
        <v>0</v>
      </c>
    </row>
    <row r="18" spans="1:8" s="8" customFormat="1" ht="15" customHeight="1">
      <c r="A18" s="95">
        <v>14</v>
      </c>
      <c r="B18" s="96" t="s">
        <v>190</v>
      </c>
      <c r="C18" s="97">
        <v>1.878134930351143</v>
      </c>
      <c r="D18" s="97">
        <v>2.121734249221126</v>
      </c>
      <c r="E18" s="97">
        <v>4.1900000000000004</v>
      </c>
      <c r="F18" s="97">
        <v>1.58</v>
      </c>
      <c r="G18" s="97">
        <v>0</v>
      </c>
      <c r="H18" s="97">
        <v>0</v>
      </c>
    </row>
    <row r="19" spans="1:8" s="8" customFormat="1" ht="15" customHeight="1">
      <c r="A19" s="95">
        <v>15</v>
      </c>
      <c r="B19" s="96" t="s">
        <v>191</v>
      </c>
      <c r="C19" s="97">
        <v>0.11459052692912748</v>
      </c>
      <c r="D19" s="97">
        <v>8.029440359895354E-2</v>
      </c>
      <c r="E19" s="97">
        <v>0.08</v>
      </c>
      <c r="F19" s="97">
        <v>0.06</v>
      </c>
      <c r="G19" s="97">
        <v>0</v>
      </c>
      <c r="H19" s="97">
        <v>0</v>
      </c>
    </row>
    <row r="20" spans="1:8" s="8" customFormat="1" ht="15" customHeight="1">
      <c r="A20" s="95">
        <v>16</v>
      </c>
      <c r="B20" s="96" t="s">
        <v>192</v>
      </c>
      <c r="C20" s="97">
        <v>1.0431478094746947E-2</v>
      </c>
      <c r="D20" s="97">
        <v>2.1627257477211316E-2</v>
      </c>
      <c r="E20" s="97">
        <v>0</v>
      </c>
      <c r="F20" s="97">
        <v>0</v>
      </c>
      <c r="G20" s="97">
        <v>0</v>
      </c>
      <c r="H20" s="97">
        <v>0</v>
      </c>
    </row>
    <row r="21" spans="1:8" s="8" customFormat="1" ht="15" customHeight="1">
      <c r="A21" s="95">
        <v>17</v>
      </c>
      <c r="B21" s="96" t="s">
        <v>193</v>
      </c>
      <c r="C21" s="97">
        <v>39.693366615651357</v>
      </c>
      <c r="D21" s="97">
        <v>43.718729598402824</v>
      </c>
      <c r="E21" s="97">
        <v>68.02</v>
      </c>
      <c r="F21" s="97">
        <v>65.680000000000007</v>
      </c>
      <c r="G21" s="97">
        <v>9.1341463688807814E-2</v>
      </c>
      <c r="H21" s="97">
        <v>49.627478369245118</v>
      </c>
    </row>
    <row r="22" spans="1:8" s="8" customFormat="1" ht="15" customHeight="1">
      <c r="A22" s="95">
        <v>18</v>
      </c>
      <c r="B22" s="96" t="s">
        <v>194</v>
      </c>
      <c r="C22" s="97">
        <v>1.6042554336883796E-2</v>
      </c>
      <c r="D22" s="97">
        <v>1.0655299183509012E-2</v>
      </c>
      <c r="E22" s="97">
        <v>0</v>
      </c>
      <c r="F22" s="97">
        <v>0</v>
      </c>
      <c r="G22" s="97">
        <v>0</v>
      </c>
      <c r="H22" s="97">
        <v>0</v>
      </c>
    </row>
    <row r="23" spans="1:8" s="8" customFormat="1" ht="15" customHeight="1">
      <c r="A23" s="95">
        <v>19</v>
      </c>
      <c r="B23" s="96" t="s">
        <v>195</v>
      </c>
      <c r="C23" s="97">
        <v>0.17004534216045883</v>
      </c>
      <c r="D23" s="97">
        <v>0.2132582661008727</v>
      </c>
      <c r="E23" s="97">
        <v>0.4</v>
      </c>
      <c r="F23" s="97">
        <v>0.46</v>
      </c>
      <c r="G23" s="97">
        <v>0</v>
      </c>
      <c r="H23" s="97">
        <v>0</v>
      </c>
    </row>
    <row r="24" spans="1:8" s="8" customFormat="1" ht="15" customHeight="1">
      <c r="A24" s="95">
        <v>20</v>
      </c>
      <c r="B24" s="96" t="s">
        <v>196</v>
      </c>
      <c r="C24" s="97">
        <v>0.92212350898817386</v>
      </c>
      <c r="D24" s="97">
        <v>0.55051957099848525</v>
      </c>
      <c r="E24" s="97">
        <v>1.03</v>
      </c>
      <c r="F24" s="97">
        <v>1.26</v>
      </c>
      <c r="G24" s="97">
        <v>0</v>
      </c>
      <c r="H24" s="97">
        <v>0</v>
      </c>
    </row>
    <row r="25" spans="1:8" s="8" customFormat="1" ht="15" customHeight="1">
      <c r="A25" s="95">
        <v>21</v>
      </c>
      <c r="B25" s="96" t="s">
        <v>35</v>
      </c>
      <c r="C25" s="97">
        <v>30.684306157988537</v>
      </c>
      <c r="D25" s="97">
        <v>27.96122723644352</v>
      </c>
      <c r="E25" s="97">
        <v>5.96</v>
      </c>
      <c r="F25" s="97">
        <v>8.52</v>
      </c>
      <c r="G25" s="97">
        <v>47.950944340383003</v>
      </c>
      <c r="H25" s="97">
        <v>0.75160389440621811</v>
      </c>
    </row>
    <row r="26" spans="1:8" s="8" customFormat="1" ht="13.5" customHeight="1">
      <c r="A26" s="96"/>
      <c r="B26" s="96" t="s">
        <v>0</v>
      </c>
      <c r="C26" s="97">
        <v>100</v>
      </c>
      <c r="D26" s="97">
        <v>100</v>
      </c>
      <c r="E26" s="97">
        <v>100</v>
      </c>
      <c r="F26" s="97">
        <v>100</v>
      </c>
      <c r="G26" s="97">
        <v>100</v>
      </c>
      <c r="H26" s="97">
        <v>100</v>
      </c>
    </row>
    <row r="27" spans="1:8" s="8" customFormat="1" ht="14.25" customHeight="1">
      <c r="A27" s="1346" t="s">
        <v>27</v>
      </c>
      <c r="B27" s="1347"/>
      <c r="C27" s="1347"/>
      <c r="D27" s="1347"/>
      <c r="E27" s="1347"/>
      <c r="F27" s="1347"/>
      <c r="G27" s="1347"/>
      <c r="H27" s="1348"/>
    </row>
    <row r="28" spans="1:8" s="8" customFormat="1" ht="37.5" customHeight="1">
      <c r="A28" s="1349" t="s">
        <v>197</v>
      </c>
      <c r="B28" s="1350"/>
      <c r="C28" s="1350"/>
      <c r="D28" s="1350"/>
      <c r="E28" s="1350"/>
      <c r="F28" s="1350"/>
      <c r="G28" s="1350"/>
      <c r="H28" s="1351"/>
    </row>
    <row r="29" spans="1:8" s="8" customFormat="1" ht="18" customHeight="1">
      <c r="A29" s="1352" t="s">
        <v>549</v>
      </c>
      <c r="B29" s="1353"/>
      <c r="C29" s="1353"/>
      <c r="D29" s="1353"/>
      <c r="E29" s="1353"/>
      <c r="F29" s="1353"/>
      <c r="G29" s="1353"/>
      <c r="H29" s="1354"/>
    </row>
    <row r="30" spans="1:8" s="8" customFormat="1" ht="13.5" customHeight="1">
      <c r="A30" s="1346" t="s">
        <v>117</v>
      </c>
      <c r="B30" s="1347"/>
      <c r="C30" s="1347"/>
      <c r="D30" s="1347"/>
      <c r="E30" s="1347"/>
      <c r="F30" s="1347"/>
      <c r="G30" s="1347"/>
      <c r="H30" s="1348"/>
    </row>
    <row r="31" spans="1:8" s="8" customFormat="1" ht="28.35" customHeight="1">
      <c r="C31" s="98"/>
    </row>
  </sheetData>
  <mergeCells count="11">
    <mergeCell ref="A27:H27"/>
    <mergeCell ref="A28:H28"/>
    <mergeCell ref="A29:H29"/>
    <mergeCell ref="A30:H30"/>
    <mergeCell ref="A1:H1"/>
    <mergeCell ref="A2:H2"/>
    <mergeCell ref="A3:A4"/>
    <mergeCell ref="B3:B4"/>
    <mergeCell ref="C3:D3"/>
    <mergeCell ref="E3:F3"/>
    <mergeCell ref="G3:H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Normal="100" workbookViewId="0">
      <selection activeCell="A19" sqref="A19:E19"/>
    </sheetView>
  </sheetViews>
  <sheetFormatPr defaultColWidth="9.140625" defaultRowHeight="15"/>
  <cols>
    <col min="1" max="6" width="14.5703125" style="7" bestFit="1" customWidth="1"/>
    <col min="7" max="7" width="5.42578125" style="7" bestFit="1" customWidth="1"/>
    <col min="8" max="16384" width="9.140625" style="7"/>
  </cols>
  <sheetData>
    <row r="1" spans="1:7" ht="15" customHeight="1">
      <c r="A1" s="1324" t="s">
        <v>62</v>
      </c>
      <c r="B1" s="1324"/>
      <c r="C1" s="1324"/>
      <c r="D1" s="1324"/>
      <c r="E1" s="1324"/>
      <c r="F1" s="1324"/>
    </row>
    <row r="2" spans="1:7" s="8" customFormat="1" ht="18" customHeight="1">
      <c r="A2" s="1325" t="s">
        <v>3</v>
      </c>
      <c r="B2" s="1321" t="s">
        <v>198</v>
      </c>
      <c r="C2" s="1327"/>
      <c r="D2" s="1327"/>
      <c r="E2" s="1327"/>
      <c r="F2" s="1322"/>
    </row>
    <row r="3" spans="1:7" s="8" customFormat="1" ht="18" customHeight="1">
      <c r="A3" s="1358"/>
      <c r="B3" s="67" t="s">
        <v>199</v>
      </c>
      <c r="C3" s="67" t="s">
        <v>200</v>
      </c>
      <c r="D3" s="67" t="s">
        <v>26</v>
      </c>
      <c r="E3" s="67" t="s">
        <v>40</v>
      </c>
      <c r="F3" s="67" t="s">
        <v>35</v>
      </c>
    </row>
    <row r="4" spans="1:7" s="14" customFormat="1" ht="18" customHeight="1">
      <c r="A4" s="10" t="s">
        <v>4</v>
      </c>
      <c r="B4" s="99">
        <v>33.850580506248065</v>
      </c>
      <c r="C4" s="99">
        <v>10.979365224763498</v>
      </c>
      <c r="D4" s="99">
        <v>2.3963204017727078</v>
      </c>
      <c r="E4" s="99">
        <v>7.2782086084619224E-2</v>
      </c>
      <c r="F4" s="99">
        <v>52.700951781131103</v>
      </c>
    </row>
    <row r="5" spans="1:7" s="14" customFormat="1" ht="18" customHeight="1">
      <c r="A5" s="100" t="s">
        <v>5</v>
      </c>
      <c r="B5" s="99">
        <v>33.210037587999999</v>
      </c>
      <c r="C5" s="101">
        <v>15.498663737999999</v>
      </c>
      <c r="D5" s="99">
        <v>2.1909892119999999</v>
      </c>
      <c r="E5" s="99">
        <v>2.0143699000000001E-2</v>
      </c>
      <c r="F5" s="99">
        <v>49.080165762</v>
      </c>
      <c r="G5" s="102"/>
    </row>
    <row r="6" spans="1:7" s="8" customFormat="1" ht="18" customHeight="1">
      <c r="A6" s="103" t="s">
        <v>6</v>
      </c>
      <c r="B6" s="104">
        <v>36.521710962999997</v>
      </c>
      <c r="C6" s="104">
        <v>5.6644993059999997</v>
      </c>
      <c r="D6" s="104">
        <v>2.2930740940000001</v>
      </c>
      <c r="E6" s="104">
        <v>2.3761122999999999E-2</v>
      </c>
      <c r="F6" s="104">
        <v>55.496954514000002</v>
      </c>
    </row>
    <row r="7" spans="1:7" s="8" customFormat="1" ht="18" customHeight="1">
      <c r="A7" s="53" t="s">
        <v>7</v>
      </c>
      <c r="B7" s="105">
        <v>37.04</v>
      </c>
      <c r="C7" s="105">
        <v>14.08</v>
      </c>
      <c r="D7" s="105">
        <v>1.29</v>
      </c>
      <c r="E7" s="105">
        <v>0.01</v>
      </c>
      <c r="F7" s="105">
        <v>47.58</v>
      </c>
    </row>
    <row r="8" spans="1:7" s="8" customFormat="1" ht="18" customHeight="1">
      <c r="A8" s="53" t="s">
        <v>8</v>
      </c>
      <c r="B8" s="105">
        <v>38.151139738656568</v>
      </c>
      <c r="C8" s="105">
        <v>6.2371098235656595</v>
      </c>
      <c r="D8" s="105">
        <v>2.3610972993493631</v>
      </c>
      <c r="E8" s="105">
        <v>1.0581465237023973E-2</v>
      </c>
      <c r="F8" s="105">
        <v>53.240071673191366</v>
      </c>
    </row>
    <row r="9" spans="1:7" s="8" customFormat="1" ht="18" customHeight="1">
      <c r="A9" s="53" t="s">
        <v>9</v>
      </c>
      <c r="B9" s="105">
        <v>32.879668539000001</v>
      </c>
      <c r="C9" s="105">
        <v>16.811350367999999</v>
      </c>
      <c r="D9" s="105">
        <v>1.9151078269999999</v>
      </c>
      <c r="E9" s="105">
        <v>2.6067254000000002E-2</v>
      </c>
      <c r="F9" s="105">
        <v>48.367806012000003</v>
      </c>
    </row>
    <row r="10" spans="1:7" s="8" customFormat="1" ht="18" customHeight="1">
      <c r="A10" s="53" t="s">
        <v>10</v>
      </c>
      <c r="B10" s="105">
        <v>26.989209228</v>
      </c>
      <c r="C10" s="105">
        <v>26.711888462000001</v>
      </c>
      <c r="D10" s="105">
        <v>2.7625925869999999</v>
      </c>
      <c r="E10" s="105">
        <v>3.7738481999999997E-2</v>
      </c>
      <c r="F10" s="105">
        <v>43.498571241999997</v>
      </c>
    </row>
    <row r="11" spans="1:7" s="8" customFormat="1" ht="18" customHeight="1">
      <c r="A11" s="53" t="s">
        <v>11</v>
      </c>
      <c r="B11" s="105">
        <v>31.777500461999999</v>
      </c>
      <c r="C11" s="105">
        <v>17.950047021</v>
      </c>
      <c r="D11" s="105">
        <v>2.3684042999999999</v>
      </c>
      <c r="E11" s="105">
        <v>2.4793387E-2</v>
      </c>
      <c r="F11" s="105">
        <v>47.879254830000001</v>
      </c>
    </row>
    <row r="12" spans="1:7" s="8" customFormat="1" ht="18" customHeight="1">
      <c r="A12" s="53" t="s">
        <v>12</v>
      </c>
      <c r="B12" s="105">
        <v>26.659739408</v>
      </c>
      <c r="C12" s="105">
        <v>32.662624291999997</v>
      </c>
      <c r="D12" s="105">
        <v>1.311021306</v>
      </c>
      <c r="E12" s="105">
        <v>1.1154361999999999E-2</v>
      </c>
      <c r="F12" s="105">
        <v>39.355460633</v>
      </c>
    </row>
    <row r="13" spans="1:7" s="8" customFormat="1" ht="18" customHeight="1">
      <c r="A13" s="53" t="s">
        <v>13</v>
      </c>
      <c r="B13" s="105">
        <v>31.307233906</v>
      </c>
      <c r="C13" s="105">
        <v>16.914550059</v>
      </c>
      <c r="D13" s="105">
        <v>1.797004085</v>
      </c>
      <c r="E13" s="105">
        <v>1.6656659000000001E-2</v>
      </c>
      <c r="F13" s="105">
        <v>49.96455529</v>
      </c>
    </row>
    <row r="14" spans="1:7" s="8" customFormat="1" ht="18" customHeight="1">
      <c r="A14" s="350" t="s">
        <v>544</v>
      </c>
      <c r="B14" s="363">
        <v>35.964807241999999</v>
      </c>
      <c r="C14" s="363">
        <v>7.3475226029999998</v>
      </c>
      <c r="D14" s="363">
        <v>2.458001925</v>
      </c>
      <c r="E14" s="363">
        <v>2.2303081999999998E-2</v>
      </c>
      <c r="F14" s="363">
        <v>54.207365148000001</v>
      </c>
    </row>
    <row r="15" spans="1:7" s="8" customFormat="1" ht="18" customHeight="1">
      <c r="A15" s="350" t="s">
        <v>547</v>
      </c>
      <c r="B15" s="363">
        <v>38.073864561999997</v>
      </c>
      <c r="C15" s="363">
        <v>7.5792404949999996</v>
      </c>
      <c r="D15" s="363">
        <v>2.6830029930000001</v>
      </c>
      <c r="E15" s="363">
        <v>1.1729359999999999E-2</v>
      </c>
      <c r="F15" s="363">
        <v>51.652162591</v>
      </c>
    </row>
    <row r="16" spans="1:7" s="8" customFormat="1" ht="18" customHeight="1">
      <c r="A16" s="350" t="s">
        <v>546</v>
      </c>
      <c r="B16" s="363">
        <v>34.155571311999999</v>
      </c>
      <c r="C16" s="363">
        <v>11.669736629999999</v>
      </c>
      <c r="D16" s="363">
        <v>2.8241127430000001</v>
      </c>
      <c r="E16" s="363">
        <v>1.2771256E-2</v>
      </c>
      <c r="F16" s="363">
        <v>51.337808058999997</v>
      </c>
    </row>
    <row r="17" spans="1:17" s="8" customFormat="1" ht="18" customHeight="1">
      <c r="A17" s="350" t="s">
        <v>548</v>
      </c>
      <c r="B17" s="363">
        <v>31.118398874884612</v>
      </c>
      <c r="C17" s="363">
        <v>14.601421370006715</v>
      </c>
      <c r="D17" s="363">
        <v>3.1670533896754289</v>
      </c>
      <c r="E17" s="363">
        <v>8.2237753737323775E-3</v>
      </c>
      <c r="F17" s="363">
        <v>51.104902590059531</v>
      </c>
    </row>
    <row r="18" spans="1:17" s="8" customFormat="1" ht="18" customHeight="1">
      <c r="A18" s="42"/>
      <c r="B18" s="362"/>
      <c r="C18" s="362"/>
      <c r="D18" s="362"/>
      <c r="E18" s="362"/>
      <c r="F18" s="362"/>
    </row>
    <row r="19" spans="1:17" s="8" customFormat="1" ht="15" customHeight="1">
      <c r="A19" s="1317" t="s">
        <v>549</v>
      </c>
      <c r="B19" s="1317"/>
      <c r="C19" s="1317"/>
      <c r="D19" s="1317"/>
      <c r="E19" s="1317"/>
    </row>
    <row r="20" spans="1:17" s="8" customFormat="1" ht="13.5" customHeight="1">
      <c r="A20" s="1317" t="s">
        <v>201</v>
      </c>
      <c r="B20" s="1317"/>
      <c r="C20" s="1317"/>
      <c r="D20" s="1317"/>
      <c r="E20" s="1317"/>
    </row>
    <row r="21" spans="1:17" s="8" customFormat="1" ht="28.35" customHeight="1"/>
    <row r="22" spans="1:17">
      <c r="B22" s="106"/>
      <c r="C22" s="106"/>
      <c r="D22" s="106"/>
      <c r="E22" s="106"/>
      <c r="F22" s="106"/>
    </row>
    <row r="23" spans="1:17">
      <c r="B23" s="28"/>
      <c r="C23" s="28"/>
      <c r="D23" s="28"/>
      <c r="E23" s="28"/>
      <c r="F23" s="28"/>
      <c r="G23" s="28"/>
      <c r="H23" s="28"/>
      <c r="I23" s="28"/>
      <c r="J23" s="28"/>
      <c r="K23" s="28"/>
      <c r="L23" s="28"/>
      <c r="M23" s="28"/>
      <c r="N23" s="28"/>
      <c r="O23" s="28"/>
      <c r="P23" s="28"/>
      <c r="Q23" s="28"/>
    </row>
  </sheetData>
  <mergeCells count="5">
    <mergeCell ref="A1:F1"/>
    <mergeCell ref="A2:A3"/>
    <mergeCell ref="B2:F2"/>
    <mergeCell ref="A19:E19"/>
    <mergeCell ref="A20:E20"/>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Normal="100" workbookViewId="0">
      <selection activeCell="F3" sqref="F3"/>
    </sheetView>
  </sheetViews>
  <sheetFormatPr defaultColWidth="9.140625" defaultRowHeight="15"/>
  <cols>
    <col min="1" max="6" width="14.5703125" style="7" bestFit="1" customWidth="1"/>
    <col min="7" max="7" width="4.5703125" style="7" bestFit="1" customWidth="1"/>
    <col min="8" max="16384" width="9.140625" style="7"/>
  </cols>
  <sheetData>
    <row r="1" spans="1:6" ht="18" customHeight="1">
      <c r="A1" s="1324" t="s">
        <v>63</v>
      </c>
      <c r="B1" s="1324"/>
      <c r="C1" s="1324"/>
      <c r="D1" s="1324"/>
      <c r="E1" s="1324"/>
      <c r="F1" s="1324"/>
    </row>
    <row r="2" spans="1:6" s="8" customFormat="1" ht="18" customHeight="1">
      <c r="A2" s="107" t="s">
        <v>202</v>
      </c>
      <c r="B2" s="1321" t="s">
        <v>198</v>
      </c>
      <c r="C2" s="1359"/>
      <c r="D2" s="1359"/>
      <c r="E2" s="1359"/>
      <c r="F2" s="1360"/>
    </row>
    <row r="3" spans="1:6" s="8" customFormat="1" ht="18" customHeight="1">
      <c r="A3" s="108"/>
      <c r="B3" s="67" t="s">
        <v>199</v>
      </c>
      <c r="C3" s="67" t="s">
        <v>200</v>
      </c>
      <c r="D3" s="67" t="s">
        <v>26</v>
      </c>
      <c r="E3" s="67" t="s">
        <v>40</v>
      </c>
      <c r="F3" s="67" t="s">
        <v>35</v>
      </c>
    </row>
    <row r="4" spans="1:6" s="14" customFormat="1" ht="18" customHeight="1">
      <c r="A4" s="10" t="s">
        <v>4</v>
      </c>
      <c r="B4" s="99">
        <v>27.53</v>
      </c>
      <c r="C4" s="99">
        <v>12.14</v>
      </c>
      <c r="D4" s="99">
        <v>6.24</v>
      </c>
      <c r="E4" s="99">
        <v>0.17</v>
      </c>
      <c r="F4" s="99">
        <v>53.92</v>
      </c>
    </row>
    <row r="5" spans="1:6" s="14" customFormat="1" ht="18" customHeight="1">
      <c r="A5" s="100" t="s">
        <v>5</v>
      </c>
      <c r="B5" s="99">
        <v>27.42</v>
      </c>
      <c r="C5" s="99">
        <v>14.51</v>
      </c>
      <c r="D5" s="99">
        <v>7.96</v>
      </c>
      <c r="E5" s="99">
        <v>0.18</v>
      </c>
      <c r="F5" s="99">
        <v>49.92</v>
      </c>
    </row>
    <row r="6" spans="1:6" s="8" customFormat="1" ht="18" customHeight="1">
      <c r="A6" s="53" t="s">
        <v>6</v>
      </c>
      <c r="B6" s="105">
        <v>27.31</v>
      </c>
      <c r="C6" s="105">
        <v>12.61</v>
      </c>
      <c r="D6" s="105">
        <v>7.06</v>
      </c>
      <c r="E6" s="105">
        <v>0.12</v>
      </c>
      <c r="F6" s="105">
        <v>52.9</v>
      </c>
    </row>
    <row r="7" spans="1:6" s="8" customFormat="1" ht="18" customHeight="1">
      <c r="A7" s="53" t="s">
        <v>7</v>
      </c>
      <c r="B7" s="105">
        <v>28.5</v>
      </c>
      <c r="C7" s="105">
        <v>16.5</v>
      </c>
      <c r="D7" s="105">
        <v>7.51</v>
      </c>
      <c r="E7" s="105">
        <v>0.12</v>
      </c>
      <c r="F7" s="105">
        <v>47.38</v>
      </c>
    </row>
    <row r="8" spans="1:6" s="8" customFormat="1" ht="18" customHeight="1">
      <c r="A8" s="53" t="s">
        <v>8</v>
      </c>
      <c r="B8" s="105">
        <v>28.9</v>
      </c>
      <c r="C8" s="105">
        <v>14.97</v>
      </c>
      <c r="D8" s="105">
        <v>8.18</v>
      </c>
      <c r="E8" s="105">
        <v>0.08</v>
      </c>
      <c r="F8" s="105">
        <v>47.87</v>
      </c>
    </row>
    <row r="9" spans="1:6" s="8" customFormat="1" ht="18" customHeight="1">
      <c r="A9" s="53" t="s">
        <v>9</v>
      </c>
      <c r="B9" s="105">
        <v>26.69</v>
      </c>
      <c r="C9" s="105">
        <v>13.89</v>
      </c>
      <c r="D9" s="105">
        <v>8.6</v>
      </c>
      <c r="E9" s="105">
        <v>0.13</v>
      </c>
      <c r="F9" s="105">
        <v>50.7</v>
      </c>
    </row>
    <row r="10" spans="1:6" s="8" customFormat="1" ht="18" customHeight="1">
      <c r="A10" s="53" t="s">
        <v>10</v>
      </c>
      <c r="B10" s="105">
        <v>26.39</v>
      </c>
      <c r="C10" s="105">
        <v>13.18</v>
      </c>
      <c r="D10" s="105">
        <v>7.44</v>
      </c>
      <c r="E10" s="105">
        <v>0.21</v>
      </c>
      <c r="F10" s="105">
        <v>52.78</v>
      </c>
    </row>
    <row r="11" spans="1:6" s="8" customFormat="1" ht="18" customHeight="1">
      <c r="A11" s="53" t="s">
        <v>11</v>
      </c>
      <c r="B11" s="105">
        <v>26.86</v>
      </c>
      <c r="C11" s="105">
        <v>13.42</v>
      </c>
      <c r="D11" s="105">
        <v>8.02</v>
      </c>
      <c r="E11" s="105">
        <v>0.25</v>
      </c>
      <c r="F11" s="105">
        <v>51.45</v>
      </c>
    </row>
    <row r="12" spans="1:6" s="8" customFormat="1" ht="18" customHeight="1">
      <c r="A12" s="53" t="s">
        <v>12</v>
      </c>
      <c r="B12" s="105">
        <v>26.39</v>
      </c>
      <c r="C12" s="105">
        <v>16.690000000000001</v>
      </c>
      <c r="D12" s="105">
        <v>7.46</v>
      </c>
      <c r="E12" s="105">
        <v>0.2</v>
      </c>
      <c r="F12" s="105">
        <v>49.26</v>
      </c>
    </row>
    <row r="13" spans="1:6" s="8" customFormat="1" ht="18" customHeight="1">
      <c r="A13" s="53" t="s">
        <v>13</v>
      </c>
      <c r="B13" s="105">
        <v>24.97</v>
      </c>
      <c r="C13" s="105">
        <v>16.559999999999999</v>
      </c>
      <c r="D13" s="105">
        <v>7.34</v>
      </c>
      <c r="E13" s="105">
        <v>0.28000000000000003</v>
      </c>
      <c r="F13" s="105">
        <v>50.85</v>
      </c>
    </row>
    <row r="14" spans="1:6" s="8" customFormat="1" ht="18" customHeight="1">
      <c r="A14" s="350" t="s">
        <v>544</v>
      </c>
      <c r="B14" s="363">
        <v>27.61</v>
      </c>
      <c r="C14" s="363">
        <v>12.28</v>
      </c>
      <c r="D14" s="363">
        <v>7.59</v>
      </c>
      <c r="E14" s="363">
        <v>0.33</v>
      </c>
      <c r="F14" s="363">
        <v>52.2</v>
      </c>
    </row>
    <row r="15" spans="1:6" s="8" customFormat="1" ht="18" customHeight="1">
      <c r="A15" s="350" t="s">
        <v>547</v>
      </c>
      <c r="B15" s="363">
        <v>27.36</v>
      </c>
      <c r="C15" s="363">
        <v>16.89</v>
      </c>
      <c r="D15" s="363">
        <v>9.19</v>
      </c>
      <c r="E15" s="363">
        <v>0.16</v>
      </c>
      <c r="F15" s="363">
        <v>46.41</v>
      </c>
    </row>
    <row r="16" spans="1:6" s="8" customFormat="1" ht="18" customHeight="1">
      <c r="A16" s="350" t="s">
        <v>546</v>
      </c>
      <c r="B16" s="363">
        <v>28.31</v>
      </c>
      <c r="C16" s="363">
        <v>15.95</v>
      </c>
      <c r="D16" s="363">
        <v>8.99</v>
      </c>
      <c r="E16" s="363">
        <v>0.14000000000000001</v>
      </c>
      <c r="F16" s="363">
        <v>46.62</v>
      </c>
    </row>
    <row r="17" spans="1:6" s="8" customFormat="1" ht="18" customHeight="1">
      <c r="A17" s="350" t="s">
        <v>548</v>
      </c>
      <c r="B17" s="363">
        <v>27.91</v>
      </c>
      <c r="C17" s="363">
        <v>16.03</v>
      </c>
      <c r="D17" s="363">
        <v>8.98</v>
      </c>
      <c r="E17" s="363">
        <v>0.08</v>
      </c>
      <c r="F17" s="363">
        <v>47</v>
      </c>
    </row>
    <row r="18" spans="1:6" s="8" customFormat="1" ht="15" customHeight="1">
      <c r="A18" s="1317" t="s">
        <v>549</v>
      </c>
      <c r="B18" s="1317"/>
      <c r="C18" s="1317"/>
      <c r="D18" s="1317"/>
      <c r="E18" s="1317"/>
      <c r="F18" s="1317"/>
    </row>
    <row r="19" spans="1:6" s="8" customFormat="1" ht="13.5" customHeight="1">
      <c r="A19" s="1317" t="s">
        <v>203</v>
      </c>
      <c r="B19" s="1317"/>
      <c r="C19" s="1317"/>
      <c r="D19" s="1317"/>
      <c r="E19" s="1317"/>
      <c r="F19" s="1317"/>
    </row>
    <row r="20" spans="1:6" s="8" customFormat="1" ht="25.35" customHeight="1"/>
  </sheetData>
  <mergeCells count="4">
    <mergeCell ref="A1:F1"/>
    <mergeCell ref="B2:F2"/>
    <mergeCell ref="A18:F18"/>
    <mergeCell ref="A19:F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Normal="100" workbookViewId="0">
      <selection sqref="A1:E1"/>
    </sheetView>
  </sheetViews>
  <sheetFormatPr defaultColWidth="9.140625" defaultRowHeight="15"/>
  <cols>
    <col min="1" max="6" width="14.5703125" style="7" bestFit="1" customWidth="1"/>
    <col min="7" max="7" width="4.5703125" style="7" bestFit="1" customWidth="1"/>
    <col min="8" max="16384" width="9.140625" style="7"/>
  </cols>
  <sheetData>
    <row r="1" spans="1:6" ht="21" customHeight="1">
      <c r="A1" s="1361" t="s">
        <v>64</v>
      </c>
      <c r="B1" s="1361"/>
      <c r="C1" s="1361"/>
      <c r="D1" s="1361"/>
      <c r="E1" s="1361"/>
    </row>
    <row r="2" spans="1:6" s="8" customFormat="1" ht="18.75" customHeight="1">
      <c r="A2" s="1362" t="s">
        <v>3</v>
      </c>
      <c r="B2" s="1321" t="s">
        <v>198</v>
      </c>
      <c r="C2" s="1327"/>
      <c r="D2" s="1327"/>
      <c r="E2" s="1327"/>
      <c r="F2" s="1322"/>
    </row>
    <row r="3" spans="1:6" s="8" customFormat="1" ht="18" customHeight="1">
      <c r="A3" s="1363"/>
      <c r="B3" s="67" t="s">
        <v>199</v>
      </c>
      <c r="C3" s="67" t="s">
        <v>200</v>
      </c>
      <c r="D3" s="67" t="s">
        <v>26</v>
      </c>
      <c r="E3" s="67" t="s">
        <v>40</v>
      </c>
      <c r="F3" s="67" t="s">
        <v>35</v>
      </c>
    </row>
    <row r="4" spans="1:6" s="14" customFormat="1" ht="18" customHeight="1">
      <c r="A4" s="10" t="s">
        <v>4</v>
      </c>
      <c r="B4" s="109">
        <v>0</v>
      </c>
      <c r="C4" s="109">
        <v>0</v>
      </c>
      <c r="D4" s="109">
        <v>0</v>
      </c>
      <c r="E4" s="109">
        <v>0</v>
      </c>
      <c r="F4" s="59">
        <v>100</v>
      </c>
    </row>
    <row r="5" spans="1:6" s="14" customFormat="1" ht="18" customHeight="1">
      <c r="A5" s="10" t="s">
        <v>5</v>
      </c>
      <c r="B5" s="109">
        <v>2.5630100089915199E-3</v>
      </c>
      <c r="C5" s="109">
        <v>0</v>
      </c>
      <c r="D5" s="109">
        <v>0</v>
      </c>
      <c r="E5" s="109">
        <v>0</v>
      </c>
      <c r="F5" s="109">
        <v>99.997436989991002</v>
      </c>
    </row>
    <row r="6" spans="1:6" s="8" customFormat="1" ht="18" customHeight="1">
      <c r="A6" s="17" t="s">
        <v>6</v>
      </c>
      <c r="B6" s="110">
        <v>0</v>
      </c>
      <c r="C6" s="110">
        <v>0</v>
      </c>
      <c r="D6" s="110">
        <v>0</v>
      </c>
      <c r="E6" s="110">
        <v>0</v>
      </c>
      <c r="F6" s="110">
        <v>100</v>
      </c>
    </row>
    <row r="7" spans="1:6" s="8" customFormat="1" ht="18" customHeight="1">
      <c r="A7" s="53" t="s">
        <v>7</v>
      </c>
      <c r="B7" s="111">
        <v>0</v>
      </c>
      <c r="C7" s="111">
        <v>0</v>
      </c>
      <c r="D7" s="111">
        <v>0</v>
      </c>
      <c r="E7" s="111">
        <v>0</v>
      </c>
      <c r="F7" s="111">
        <v>100</v>
      </c>
    </row>
    <row r="8" spans="1:6" s="8" customFormat="1" ht="18" customHeight="1">
      <c r="A8" s="53" t="s">
        <v>8</v>
      </c>
      <c r="B8" s="111">
        <v>4.170364023171628E-3</v>
      </c>
      <c r="C8" s="111">
        <v>0</v>
      </c>
      <c r="D8" s="111">
        <v>0</v>
      </c>
      <c r="E8" s="111">
        <v>0</v>
      </c>
      <c r="F8" s="111">
        <v>99.995829635976833</v>
      </c>
    </row>
    <row r="9" spans="1:6" s="8" customFormat="1" ht="18" customHeight="1">
      <c r="A9" s="53" t="s">
        <v>9</v>
      </c>
      <c r="B9" s="111">
        <v>0</v>
      </c>
      <c r="C9" s="111">
        <v>0</v>
      </c>
      <c r="D9" s="111">
        <v>0</v>
      </c>
      <c r="E9" s="111">
        <v>0</v>
      </c>
      <c r="F9" s="111">
        <v>100</v>
      </c>
    </row>
    <row r="10" spans="1:6" s="8" customFormat="1" ht="18" customHeight="1">
      <c r="A10" s="53" t="s">
        <v>10</v>
      </c>
      <c r="B10" s="111">
        <v>7.0000000000000001E-3</v>
      </c>
      <c r="C10" s="111">
        <v>0</v>
      </c>
      <c r="D10" s="111">
        <v>0</v>
      </c>
      <c r="E10" s="111">
        <v>0</v>
      </c>
      <c r="F10" s="111">
        <v>99.99</v>
      </c>
    </row>
    <row r="11" spans="1:6" s="8" customFormat="1" ht="18" customHeight="1">
      <c r="A11" s="53" t="s">
        <v>11</v>
      </c>
      <c r="B11" s="111">
        <v>0</v>
      </c>
      <c r="C11" s="111">
        <v>0</v>
      </c>
      <c r="D11" s="111">
        <v>0</v>
      </c>
      <c r="E11" s="111">
        <v>0</v>
      </c>
      <c r="F11" s="111">
        <v>100</v>
      </c>
    </row>
    <row r="12" spans="1:6" s="8" customFormat="1" ht="18" customHeight="1">
      <c r="A12" s="53" t="s">
        <v>12</v>
      </c>
      <c r="B12" s="111">
        <v>0</v>
      </c>
      <c r="C12" s="111">
        <v>0</v>
      </c>
      <c r="D12" s="111">
        <v>0</v>
      </c>
      <c r="E12" s="111">
        <v>0</v>
      </c>
      <c r="F12" s="111">
        <v>100</v>
      </c>
    </row>
    <row r="13" spans="1:6" s="8" customFormat="1" ht="18" customHeight="1">
      <c r="A13" s="53" t="s">
        <v>13</v>
      </c>
      <c r="B13" s="111">
        <v>0.92961275303069024</v>
      </c>
      <c r="C13" s="111">
        <v>0</v>
      </c>
      <c r="D13" s="111">
        <v>0</v>
      </c>
      <c r="E13" s="111">
        <v>0</v>
      </c>
      <c r="F13" s="111">
        <v>99.070387246969304</v>
      </c>
    </row>
    <row r="14" spans="1:6" s="8" customFormat="1" ht="18" customHeight="1">
      <c r="A14" s="350" t="s">
        <v>544</v>
      </c>
      <c r="B14" s="364">
        <v>4.5068632683193093E-3</v>
      </c>
      <c r="C14" s="364">
        <v>0</v>
      </c>
      <c r="D14" s="364">
        <v>0</v>
      </c>
      <c r="E14" s="364">
        <v>0</v>
      </c>
      <c r="F14" s="364">
        <v>99.995493136731668</v>
      </c>
    </row>
    <row r="15" spans="1:6" s="8" customFormat="1" ht="18" customHeight="1">
      <c r="A15" s="350" t="s">
        <v>547</v>
      </c>
      <c r="B15" s="364">
        <v>0</v>
      </c>
      <c r="C15" s="364">
        <v>0</v>
      </c>
      <c r="D15" s="364">
        <v>0</v>
      </c>
      <c r="E15" s="364">
        <v>0</v>
      </c>
      <c r="F15" s="364">
        <v>100</v>
      </c>
    </row>
    <row r="16" spans="1:6" s="8" customFormat="1" ht="18" customHeight="1">
      <c r="A16" s="350" t="s">
        <v>546</v>
      </c>
      <c r="B16" s="364">
        <v>0</v>
      </c>
      <c r="C16" s="364">
        <v>0</v>
      </c>
      <c r="D16" s="364">
        <v>0</v>
      </c>
      <c r="E16" s="364">
        <v>0</v>
      </c>
      <c r="F16" s="364">
        <v>100</v>
      </c>
    </row>
    <row r="17" spans="1:6" s="8" customFormat="1" ht="18" customHeight="1">
      <c r="A17" s="350" t="s">
        <v>548</v>
      </c>
      <c r="B17" s="364">
        <v>0</v>
      </c>
      <c r="C17" s="364">
        <v>0</v>
      </c>
      <c r="D17" s="364">
        <v>0</v>
      </c>
      <c r="E17" s="364">
        <v>0</v>
      </c>
      <c r="F17" s="364">
        <v>100</v>
      </c>
    </row>
    <row r="18" spans="1:6" s="8" customFormat="1" ht="18" customHeight="1">
      <c r="A18" s="1364" t="s">
        <v>549</v>
      </c>
      <c r="B18" s="1365"/>
      <c r="C18" s="1365"/>
      <c r="D18" s="1365"/>
      <c r="E18" s="1365"/>
      <c r="F18" s="1366"/>
    </row>
    <row r="19" spans="1:6" s="8" customFormat="1" ht="18" customHeight="1">
      <c r="A19" s="1367" t="s">
        <v>204</v>
      </c>
      <c r="B19" s="1368"/>
      <c r="C19" s="1368"/>
      <c r="D19" s="1368"/>
      <c r="E19" s="1368"/>
      <c r="F19" s="1369"/>
    </row>
    <row r="20" spans="1:6" s="8" customFormat="1" ht="28.35" customHeight="1"/>
  </sheetData>
  <mergeCells count="5">
    <mergeCell ref="A1:E1"/>
    <mergeCell ref="A2:A3"/>
    <mergeCell ref="B2:F2"/>
    <mergeCell ref="A18:F18"/>
    <mergeCell ref="A19:F19"/>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Normal="100" workbookViewId="0">
      <selection activeCell="B2" sqref="B2"/>
    </sheetView>
  </sheetViews>
  <sheetFormatPr defaultColWidth="9.140625" defaultRowHeight="15"/>
  <cols>
    <col min="1" max="1" width="6.42578125" style="112" bestFit="1" customWidth="1"/>
    <col min="2" max="2" width="20.5703125" style="112" bestFit="1" customWidth="1"/>
    <col min="3" max="3" width="10" style="112" bestFit="1" customWidth="1"/>
    <col min="4" max="4" width="13.85546875" style="112" bestFit="1" customWidth="1"/>
    <col min="5" max="5" width="7.5703125" style="112" bestFit="1" customWidth="1"/>
    <col min="6" max="7" width="6" style="112" bestFit="1" customWidth="1"/>
    <col min="8" max="8" width="9.5703125" style="112" bestFit="1" customWidth="1"/>
    <col min="9" max="9" width="10.5703125" style="112" bestFit="1" customWidth="1"/>
    <col min="10" max="10" width="10" style="112" bestFit="1" customWidth="1"/>
    <col min="11" max="11" width="35.140625" style="112" bestFit="1" customWidth="1"/>
    <col min="12" max="12" width="9.140625" style="112"/>
    <col min="13" max="13" width="10" style="112" bestFit="1" customWidth="1"/>
    <col min="14" max="16384" width="9.140625" style="112"/>
  </cols>
  <sheetData>
    <row r="1" spans="1:13" ht="15.75" customHeight="1">
      <c r="A1" s="1373" t="s">
        <v>551</v>
      </c>
      <c r="B1" s="1373"/>
      <c r="C1" s="1373"/>
      <c r="D1" s="1373"/>
      <c r="E1" s="1373"/>
      <c r="F1" s="1373"/>
      <c r="G1" s="1373"/>
      <c r="H1" s="1373"/>
      <c r="I1" s="1373"/>
      <c r="J1" s="1373"/>
      <c r="K1" s="1373"/>
    </row>
    <row r="2" spans="1:13" s="118" customFormat="1" ht="74.25" customHeight="1">
      <c r="A2" s="113" t="s">
        <v>2</v>
      </c>
      <c r="B2" s="113" t="s">
        <v>205</v>
      </c>
      <c r="C2" s="114" t="s">
        <v>206</v>
      </c>
      <c r="D2" s="114" t="s">
        <v>207</v>
      </c>
      <c r="E2" s="115" t="s">
        <v>208</v>
      </c>
      <c r="F2" s="115" t="s">
        <v>209</v>
      </c>
      <c r="G2" s="115" t="s">
        <v>210</v>
      </c>
      <c r="H2" s="116" t="s">
        <v>211</v>
      </c>
      <c r="I2" s="114" t="s">
        <v>212</v>
      </c>
      <c r="J2" s="114" t="s">
        <v>213</v>
      </c>
      <c r="K2" s="117"/>
    </row>
    <row r="3" spans="1:13" s="118" customFormat="1" ht="15" customHeight="1">
      <c r="A3" s="119">
        <v>1</v>
      </c>
      <c r="B3" s="120" t="s">
        <v>214</v>
      </c>
      <c r="C3" s="121">
        <v>366.91</v>
      </c>
      <c r="D3" s="121">
        <v>479955.10227500001</v>
      </c>
      <c r="E3" s="122">
        <v>7.148520038</v>
      </c>
      <c r="F3" s="122">
        <v>1.23</v>
      </c>
      <c r="G3" s="123">
        <v>0.55097099999999999</v>
      </c>
      <c r="H3" s="123">
        <v>1.55</v>
      </c>
      <c r="I3" s="124">
        <v>0.693685</v>
      </c>
      <c r="J3" s="124">
        <v>0.1</v>
      </c>
      <c r="K3" s="125"/>
      <c r="M3" s="126"/>
    </row>
    <row r="4" spans="1:13" s="118" customFormat="1" ht="15" customHeight="1">
      <c r="A4" s="119">
        <v>2</v>
      </c>
      <c r="B4" s="120" t="s">
        <v>215</v>
      </c>
      <c r="C4" s="121">
        <v>121.09</v>
      </c>
      <c r="D4" s="121">
        <v>149587.94429000001</v>
      </c>
      <c r="E4" s="122">
        <v>2.2279842680000002</v>
      </c>
      <c r="F4" s="122">
        <v>1.31</v>
      </c>
      <c r="G4" s="123">
        <v>0.40989199999999998</v>
      </c>
      <c r="H4" s="123">
        <v>1.91</v>
      </c>
      <c r="I4" s="124">
        <v>-8.1918430000000004</v>
      </c>
      <c r="J4" s="124">
        <v>0.1</v>
      </c>
      <c r="K4" s="125"/>
    </row>
    <row r="5" spans="1:13" s="118" customFormat="1" ht="15" customHeight="1">
      <c r="A5" s="119">
        <v>3</v>
      </c>
      <c r="B5" s="120" t="s">
        <v>216</v>
      </c>
      <c r="C5" s="121">
        <v>892.46</v>
      </c>
      <c r="D5" s="121">
        <v>196299.88289499999</v>
      </c>
      <c r="E5" s="122">
        <v>2.9237185719999998</v>
      </c>
      <c r="F5" s="122">
        <v>1.1000000000000001</v>
      </c>
      <c r="G5" s="123">
        <v>0.42572399999999999</v>
      </c>
      <c r="H5" s="123">
        <v>1.57</v>
      </c>
      <c r="I5" s="124">
        <v>0.181731</v>
      </c>
      <c r="J5" s="124">
        <v>0.12</v>
      </c>
      <c r="K5" s="125"/>
    </row>
    <row r="6" spans="1:13" s="118" customFormat="1" ht="15" customHeight="1">
      <c r="A6" s="119">
        <v>4</v>
      </c>
      <c r="B6" s="120" t="s">
        <v>217</v>
      </c>
      <c r="C6" s="121">
        <v>88.78</v>
      </c>
      <c r="D6" s="121">
        <v>104944.916724</v>
      </c>
      <c r="E6" s="122">
        <v>1.5630646210000001</v>
      </c>
      <c r="F6" s="122">
        <v>0.98</v>
      </c>
      <c r="G6" s="123">
        <v>0.31280200000000002</v>
      </c>
      <c r="H6" s="123">
        <v>1.63</v>
      </c>
      <c r="I6" s="124">
        <v>5.9346300000000003</v>
      </c>
      <c r="J6" s="124">
        <v>7.0000000000000007E-2</v>
      </c>
      <c r="K6" s="125"/>
    </row>
    <row r="7" spans="1:13" s="118" customFormat="1" ht="15" customHeight="1">
      <c r="A7" s="119">
        <v>5</v>
      </c>
      <c r="B7" s="120" t="s">
        <v>218</v>
      </c>
      <c r="C7" s="121">
        <v>557.97</v>
      </c>
      <c r="D7" s="121">
        <v>709329.33025799994</v>
      </c>
      <c r="E7" s="122">
        <v>10.564852643</v>
      </c>
      <c r="F7" s="122">
        <v>1.1299999999999999</v>
      </c>
      <c r="G7" s="123">
        <v>0.52657600000000004</v>
      </c>
      <c r="H7" s="123">
        <v>1.45</v>
      </c>
      <c r="I7" s="124">
        <v>0.53083499999999995</v>
      </c>
      <c r="J7" s="124">
        <v>0.06</v>
      </c>
      <c r="K7" s="125"/>
    </row>
    <row r="8" spans="1:13" s="118" customFormat="1" ht="15" customHeight="1">
      <c r="A8" s="119">
        <v>6</v>
      </c>
      <c r="B8" s="120" t="s">
        <v>219</v>
      </c>
      <c r="C8" s="121">
        <v>2074.2800000000002</v>
      </c>
      <c r="D8" s="121">
        <v>515873.276656</v>
      </c>
      <c r="E8" s="122">
        <v>7.6834904709999998</v>
      </c>
      <c r="F8" s="122">
        <v>1.25</v>
      </c>
      <c r="G8" s="123">
        <v>0.498253</v>
      </c>
      <c r="H8" s="123">
        <v>1.66</v>
      </c>
      <c r="I8" s="124">
        <v>-4.0072609999999997</v>
      </c>
      <c r="J8" s="124">
        <v>0.1</v>
      </c>
      <c r="K8" s="125"/>
    </row>
    <row r="9" spans="1:13" s="118" customFormat="1" ht="15" customHeight="1">
      <c r="A9" s="119">
        <v>7</v>
      </c>
      <c r="B9" s="120" t="s">
        <v>220</v>
      </c>
      <c r="C9" s="121">
        <v>993.25</v>
      </c>
      <c r="D9" s="121">
        <v>247887.36583200001</v>
      </c>
      <c r="E9" s="122">
        <v>3.6920699319999999</v>
      </c>
      <c r="F9" s="122">
        <v>0.87</v>
      </c>
      <c r="G9" s="123">
        <v>0.38415100000000002</v>
      </c>
      <c r="H9" s="123">
        <v>1.32</v>
      </c>
      <c r="I9" s="124">
        <v>0.260266</v>
      </c>
      <c r="J9" s="124">
        <v>0.06</v>
      </c>
      <c r="K9" s="125"/>
    </row>
    <row r="10" spans="1:13" s="118" customFormat="1" ht="15" customHeight="1">
      <c r="A10" s="119">
        <v>8</v>
      </c>
      <c r="B10" s="120" t="s">
        <v>221</v>
      </c>
      <c r="C10" s="121">
        <v>6765.59</v>
      </c>
      <c r="D10" s="121">
        <v>804267.42595399998</v>
      </c>
      <c r="E10" s="122">
        <v>11.978874238</v>
      </c>
      <c r="F10" s="122">
        <v>1.1000000000000001</v>
      </c>
      <c r="G10" s="123">
        <v>0.42699599999999999</v>
      </c>
      <c r="H10" s="123">
        <v>1.57</v>
      </c>
      <c r="I10" s="124">
        <v>0.39191100000000001</v>
      </c>
      <c r="J10" s="124">
        <v>7.0000000000000007E-2</v>
      </c>
      <c r="K10" s="125"/>
    </row>
    <row r="11" spans="1:13" s="118" customFormat="1" ht="15" customHeight="1">
      <c r="A11" s="119">
        <v>9</v>
      </c>
      <c r="B11" s="120" t="s">
        <v>222</v>
      </c>
      <c r="C11" s="121">
        <v>1221.99</v>
      </c>
      <c r="D11" s="121">
        <v>84289.099124999993</v>
      </c>
      <c r="E11" s="122">
        <v>1.2554139150000001</v>
      </c>
      <c r="F11" s="122">
        <v>1.19</v>
      </c>
      <c r="G11" s="123">
        <v>0.242308</v>
      </c>
      <c r="H11" s="123">
        <v>2.27</v>
      </c>
      <c r="I11" s="124">
        <v>0.52910000000000001</v>
      </c>
      <c r="J11" s="124">
        <v>0.11</v>
      </c>
      <c r="K11" s="125"/>
    </row>
    <row r="12" spans="1:13" s="118" customFormat="1" ht="15" customHeight="1">
      <c r="A12" s="119">
        <v>10</v>
      </c>
      <c r="B12" s="120" t="s">
        <v>223</v>
      </c>
      <c r="C12" s="121">
        <v>281.08999999999997</v>
      </c>
      <c r="D12" s="121">
        <v>261634.50783399999</v>
      </c>
      <c r="E12" s="122">
        <v>3.8968218339999998</v>
      </c>
      <c r="F12" s="122">
        <v>1</v>
      </c>
      <c r="G12" s="123">
        <v>0.43197099999999999</v>
      </c>
      <c r="H12" s="123">
        <v>1.43</v>
      </c>
      <c r="I12" s="124">
        <v>2.7920889999999998</v>
      </c>
      <c r="J12" s="124">
        <v>0.1</v>
      </c>
      <c r="K12" s="125"/>
    </row>
    <row r="13" spans="1:13" s="118" customFormat="1" ht="15" customHeight="1">
      <c r="A13" s="119">
        <v>11</v>
      </c>
      <c r="B13" s="120" t="s">
        <v>224</v>
      </c>
      <c r="C13" s="121">
        <v>621.76</v>
      </c>
      <c r="D13" s="121">
        <v>110903.196262</v>
      </c>
      <c r="E13" s="122">
        <v>1.6518080900000001</v>
      </c>
      <c r="F13" s="122">
        <v>0.93</v>
      </c>
      <c r="G13" s="123">
        <v>0.28634599999999999</v>
      </c>
      <c r="H13" s="123">
        <v>1.63</v>
      </c>
      <c r="I13" s="124">
        <v>-8.7612220000000001</v>
      </c>
      <c r="J13" s="124">
        <v>0.08</v>
      </c>
      <c r="K13" s="125"/>
    </row>
    <row r="14" spans="1:13" s="118" customFormat="1" ht="15" customHeight="1">
      <c r="A14" s="119">
        <v>12</v>
      </c>
      <c r="B14" s="120" t="s">
        <v>545</v>
      </c>
      <c r="C14" s="121">
        <v>664.27</v>
      </c>
      <c r="D14" s="121">
        <v>74034.968865000003</v>
      </c>
      <c r="E14" s="122">
        <v>1.10268743</v>
      </c>
      <c r="F14" s="122">
        <v>1.19</v>
      </c>
      <c r="G14" s="123">
        <v>0.320712</v>
      </c>
      <c r="H14" s="123">
        <v>1.97</v>
      </c>
      <c r="I14" s="124">
        <v>0</v>
      </c>
      <c r="J14" s="124">
        <v>0.09</v>
      </c>
      <c r="K14" s="125"/>
    </row>
    <row r="15" spans="1:13" s="118" customFormat="1" ht="15" customHeight="1">
      <c r="A15" s="119">
        <v>13</v>
      </c>
      <c r="B15" s="120" t="s">
        <v>225</v>
      </c>
      <c r="C15" s="121">
        <v>234.96</v>
      </c>
      <c r="D15" s="121">
        <v>228453.20376999999</v>
      </c>
      <c r="E15" s="122">
        <v>3.402614738</v>
      </c>
      <c r="F15" s="122">
        <v>0.63</v>
      </c>
      <c r="G15" s="123">
        <v>0.17532900000000001</v>
      </c>
      <c r="H15" s="123">
        <v>1.42</v>
      </c>
      <c r="I15" s="124">
        <v>4.1136850000000003</v>
      </c>
      <c r="J15" s="124">
        <v>0.06</v>
      </c>
      <c r="K15" s="125"/>
    </row>
    <row r="16" spans="1:13" s="118" customFormat="1" ht="15" customHeight="1">
      <c r="A16" s="119">
        <v>14</v>
      </c>
      <c r="B16" s="120" t="s">
        <v>226</v>
      </c>
      <c r="C16" s="121">
        <v>96.42</v>
      </c>
      <c r="D16" s="121">
        <v>70248.548154999997</v>
      </c>
      <c r="E16" s="122">
        <v>1.046291938</v>
      </c>
      <c r="F16" s="122">
        <v>0.57999999999999996</v>
      </c>
      <c r="G16" s="123">
        <v>0.203847</v>
      </c>
      <c r="H16" s="123">
        <v>1.19</v>
      </c>
      <c r="I16" s="124">
        <v>5.5413370000000004</v>
      </c>
      <c r="J16" s="124">
        <v>7.0000000000000007E-2</v>
      </c>
      <c r="K16" s="125"/>
    </row>
    <row r="17" spans="1:11" s="118" customFormat="1" ht="15" customHeight="1">
      <c r="A17" s="119">
        <v>15</v>
      </c>
      <c r="B17" s="120" t="s">
        <v>227</v>
      </c>
      <c r="C17" s="121">
        <v>95.92</v>
      </c>
      <c r="D17" s="121">
        <v>124501.550365</v>
      </c>
      <c r="E17" s="122">
        <v>1.8543439239999999</v>
      </c>
      <c r="F17" s="122">
        <v>0.59</v>
      </c>
      <c r="G17" s="123">
        <v>0.13749</v>
      </c>
      <c r="H17" s="123">
        <v>1.49</v>
      </c>
      <c r="I17" s="124">
        <v>-2.3979499999999998</v>
      </c>
      <c r="J17" s="124">
        <v>0.23</v>
      </c>
      <c r="K17" s="125"/>
    </row>
    <row r="18" spans="1:11" s="118" customFormat="1" ht="15" customHeight="1">
      <c r="A18" s="119">
        <v>16</v>
      </c>
      <c r="B18" s="120" t="s">
        <v>228</v>
      </c>
      <c r="C18" s="121">
        <v>1242.8</v>
      </c>
      <c r="D18" s="121">
        <v>337970.93767399999</v>
      </c>
      <c r="E18" s="122">
        <v>5.0337875529999998</v>
      </c>
      <c r="F18" s="122">
        <v>0.54</v>
      </c>
      <c r="G18" s="123">
        <v>0.156389</v>
      </c>
      <c r="H18" s="123">
        <v>1.27</v>
      </c>
      <c r="I18" s="124">
        <v>1.764861</v>
      </c>
      <c r="J18" s="124">
        <v>0.1</v>
      </c>
      <c r="K18" s="125"/>
    </row>
    <row r="19" spans="1:11" s="118" customFormat="1" ht="15" customHeight="1">
      <c r="A19" s="119">
        <v>17</v>
      </c>
      <c r="B19" s="120" t="s">
        <v>229</v>
      </c>
      <c r="C19" s="121">
        <v>1097.58</v>
      </c>
      <c r="D19" s="121">
        <v>54120.092176999999</v>
      </c>
      <c r="E19" s="122">
        <v>0.80607240499999999</v>
      </c>
      <c r="F19" s="122">
        <v>1.0900000000000001</v>
      </c>
      <c r="G19" s="123">
        <v>0.47688399999999997</v>
      </c>
      <c r="H19" s="123">
        <v>1.48</v>
      </c>
      <c r="I19" s="124">
        <v>-5.6194290000000002</v>
      </c>
      <c r="J19" s="124">
        <v>0.09</v>
      </c>
      <c r="K19" s="125"/>
    </row>
    <row r="20" spans="1:11" s="118" customFormat="1" ht="15" customHeight="1">
      <c r="A20" s="119">
        <v>18</v>
      </c>
      <c r="B20" s="120" t="s">
        <v>230</v>
      </c>
      <c r="C20" s="121">
        <v>239.93</v>
      </c>
      <c r="D20" s="121">
        <v>106141.443417</v>
      </c>
      <c r="E20" s="122">
        <v>1.5808858610000001</v>
      </c>
      <c r="F20" s="122">
        <v>0.52</v>
      </c>
      <c r="G20" s="123">
        <v>0.144597</v>
      </c>
      <c r="H20" s="123">
        <v>1.28</v>
      </c>
      <c r="I20" s="124">
        <v>2.7272720000000001</v>
      </c>
      <c r="J20" s="124">
        <v>0.08</v>
      </c>
      <c r="K20" s="125"/>
    </row>
    <row r="21" spans="1:11" s="118" customFormat="1" ht="15" customHeight="1">
      <c r="A21" s="119">
        <v>19</v>
      </c>
      <c r="B21" s="120" t="s">
        <v>231</v>
      </c>
      <c r="C21" s="121">
        <v>1396.56</v>
      </c>
      <c r="D21" s="121">
        <v>612252.88043999998</v>
      </c>
      <c r="E21" s="122">
        <v>9.1189820949999998</v>
      </c>
      <c r="F21" s="122">
        <v>1</v>
      </c>
      <c r="G21" s="123">
        <v>0.52978499999999995</v>
      </c>
      <c r="H21" s="123">
        <v>1.29</v>
      </c>
      <c r="I21" s="124">
        <v>2.638506</v>
      </c>
      <c r="J21" s="124">
        <v>0.08</v>
      </c>
      <c r="K21" s="125"/>
    </row>
    <row r="22" spans="1:11" s="118" customFormat="1" ht="15" customHeight="1">
      <c r="A22" s="119">
        <v>20</v>
      </c>
      <c r="B22" s="120" t="s">
        <v>232</v>
      </c>
      <c r="C22" s="121">
        <v>775.9</v>
      </c>
      <c r="D22" s="121">
        <v>69606.909086</v>
      </c>
      <c r="E22" s="122">
        <v>1.036735274</v>
      </c>
      <c r="F22" s="122">
        <v>1.37</v>
      </c>
      <c r="G22" s="123">
        <v>0.38865899999999998</v>
      </c>
      <c r="H22" s="123">
        <v>2.06</v>
      </c>
      <c r="I22" s="124">
        <v>-0.89993900000000004</v>
      </c>
      <c r="J22" s="124">
        <v>0.08</v>
      </c>
      <c r="K22" s="125"/>
    </row>
    <row r="23" spans="1:11" s="118" customFormat="1" ht="15" customHeight="1">
      <c r="A23" s="119">
        <v>21</v>
      </c>
      <c r="B23" s="120" t="s">
        <v>233</v>
      </c>
      <c r="C23" s="121">
        <v>615.30999999999995</v>
      </c>
      <c r="D23" s="121">
        <v>237622.00749799999</v>
      </c>
      <c r="E23" s="122">
        <v>3.5391762139999998</v>
      </c>
      <c r="F23" s="122">
        <v>0.99</v>
      </c>
      <c r="G23" s="123">
        <v>0.34280699999999997</v>
      </c>
      <c r="H23" s="123">
        <v>1.58</v>
      </c>
      <c r="I23" s="124">
        <v>1.7361930000000001</v>
      </c>
      <c r="J23" s="124">
        <v>0.16</v>
      </c>
      <c r="K23" s="125"/>
    </row>
    <row r="24" spans="1:11" s="118" customFormat="1" ht="15" customHeight="1">
      <c r="A24" s="119">
        <v>22</v>
      </c>
      <c r="B24" s="120" t="s">
        <v>234</v>
      </c>
      <c r="C24" s="121">
        <v>542.73</v>
      </c>
      <c r="D24" s="121">
        <v>114955.733997</v>
      </c>
      <c r="E24" s="122">
        <v>1.712167167</v>
      </c>
      <c r="F24" s="122">
        <v>0.99</v>
      </c>
      <c r="G24" s="123">
        <v>0.38397199999999998</v>
      </c>
      <c r="H24" s="123">
        <v>1.49</v>
      </c>
      <c r="I24" s="124">
        <v>0.80274599999999996</v>
      </c>
      <c r="J24" s="124">
        <v>0.09</v>
      </c>
      <c r="K24" s="125"/>
    </row>
    <row r="25" spans="1:11" s="118" customFormat="1" ht="15" customHeight="1">
      <c r="A25" s="119">
        <v>23</v>
      </c>
      <c r="B25" s="120" t="s">
        <v>235</v>
      </c>
      <c r="C25" s="121">
        <v>2787.57</v>
      </c>
      <c r="D25" s="121">
        <v>183684.02298400001</v>
      </c>
      <c r="E25" s="122">
        <v>2.735816147</v>
      </c>
      <c r="F25" s="122">
        <v>0.74</v>
      </c>
      <c r="G25" s="123">
        <v>0.26343699999999998</v>
      </c>
      <c r="H25" s="123">
        <v>1.35</v>
      </c>
      <c r="I25" s="124">
        <v>0.81432099999999996</v>
      </c>
      <c r="J25" s="124">
        <v>0.08</v>
      </c>
      <c r="K25" s="125"/>
    </row>
    <row r="26" spans="1:11" s="118" customFormat="1" ht="15" customHeight="1">
      <c r="A26" s="119">
        <v>24</v>
      </c>
      <c r="B26" s="120" t="s">
        <v>236</v>
      </c>
      <c r="C26" s="121">
        <v>151.04</v>
      </c>
      <c r="D26" s="121">
        <v>110221.923328</v>
      </c>
      <c r="E26" s="122">
        <v>1.6416611130000001</v>
      </c>
      <c r="F26" s="122">
        <v>0.7</v>
      </c>
      <c r="G26" s="123">
        <v>0.219413</v>
      </c>
      <c r="H26" s="123">
        <v>1.4</v>
      </c>
      <c r="I26" s="124">
        <v>-3.86225</v>
      </c>
      <c r="J26" s="124">
        <v>0.05</v>
      </c>
      <c r="K26" s="125"/>
    </row>
    <row r="27" spans="1:11" s="118" customFormat="1" ht="15" customHeight="1">
      <c r="A27" s="119">
        <v>25</v>
      </c>
      <c r="B27" s="120" t="s">
        <v>237</v>
      </c>
      <c r="C27" s="121">
        <v>288.69</v>
      </c>
      <c r="D27" s="121">
        <v>87986.920800000007</v>
      </c>
      <c r="E27" s="122">
        <v>1.3104898009999999</v>
      </c>
      <c r="F27" s="122">
        <v>0.8</v>
      </c>
      <c r="G27" s="123">
        <v>0.25683899999999998</v>
      </c>
      <c r="H27" s="123">
        <v>1.47</v>
      </c>
      <c r="I27" s="124">
        <v>4.9146010000000002</v>
      </c>
      <c r="J27" s="124">
        <v>0.06</v>
      </c>
      <c r="K27" s="125"/>
    </row>
    <row r="28" spans="1:11" s="118" customFormat="1" ht="15" customHeight="1">
      <c r="A28" s="119">
        <v>26</v>
      </c>
      <c r="B28" s="120" t="s">
        <v>238</v>
      </c>
      <c r="C28" s="121">
        <v>365.91</v>
      </c>
      <c r="D28" s="121">
        <v>328445.19948200003</v>
      </c>
      <c r="E28" s="122">
        <v>4.8919098439999997</v>
      </c>
      <c r="F28" s="122">
        <v>1</v>
      </c>
      <c r="G28" s="123">
        <v>0.44740400000000002</v>
      </c>
      <c r="H28" s="123">
        <v>1.39</v>
      </c>
      <c r="I28" s="124">
        <v>-3.2693140000000001</v>
      </c>
      <c r="J28" s="124">
        <v>0.06</v>
      </c>
      <c r="K28" s="125"/>
    </row>
    <row r="29" spans="1:11" s="118" customFormat="1" ht="15" customHeight="1">
      <c r="A29" s="119">
        <v>27</v>
      </c>
      <c r="B29" s="120" t="s">
        <v>239</v>
      </c>
      <c r="C29" s="121">
        <v>9696.67</v>
      </c>
      <c r="D29" s="121">
        <v>83267.695108999993</v>
      </c>
      <c r="E29" s="122">
        <v>1.240200977</v>
      </c>
      <c r="F29" s="122">
        <v>0.46</v>
      </c>
      <c r="G29" s="123">
        <v>8.4886000000000003E-2</v>
      </c>
      <c r="H29" s="123">
        <v>1.49</v>
      </c>
      <c r="I29" s="124">
        <v>2.7557900000000002</v>
      </c>
      <c r="J29" s="124">
        <v>0.09</v>
      </c>
      <c r="K29" s="125"/>
    </row>
    <row r="30" spans="1:11" s="118" customFormat="1" ht="15" customHeight="1">
      <c r="A30" s="119">
        <v>28</v>
      </c>
      <c r="B30" s="120" t="s">
        <v>240</v>
      </c>
      <c r="C30" s="121">
        <v>487.07</v>
      </c>
      <c r="D30" s="121">
        <v>69753.396563999995</v>
      </c>
      <c r="E30" s="122">
        <v>1.038917079</v>
      </c>
      <c r="F30" s="122">
        <v>1.1100000000000001</v>
      </c>
      <c r="G30" s="123">
        <v>0.31963799999999998</v>
      </c>
      <c r="H30" s="123">
        <v>1.83</v>
      </c>
      <c r="I30" s="124">
        <v>1.8154E-2</v>
      </c>
      <c r="J30" s="124">
        <v>0.09</v>
      </c>
      <c r="K30" s="125"/>
    </row>
    <row r="31" spans="1:11" s="118" customFormat="1" ht="15" customHeight="1">
      <c r="A31" s="119">
        <v>29</v>
      </c>
      <c r="B31" s="120" t="s">
        <v>241</v>
      </c>
      <c r="C31" s="121">
        <v>6975.45</v>
      </c>
      <c r="D31" s="121">
        <v>77143.627363000007</v>
      </c>
      <c r="E31" s="122">
        <v>1.148988235</v>
      </c>
      <c r="F31" s="122">
        <v>0.43</v>
      </c>
      <c r="G31" s="123">
        <v>7.4181999999999998E-2</v>
      </c>
      <c r="H31" s="123">
        <v>1.47</v>
      </c>
      <c r="I31" s="124">
        <v>1.552305</v>
      </c>
      <c r="J31" s="124">
        <v>0.1</v>
      </c>
      <c r="K31" s="125"/>
    </row>
    <row r="32" spans="1:11" s="118" customFormat="1" ht="15" customHeight="1">
      <c r="A32" s="119">
        <v>30</v>
      </c>
      <c r="B32" s="120" t="s">
        <v>242</v>
      </c>
      <c r="C32" s="121">
        <v>159.28</v>
      </c>
      <c r="D32" s="121">
        <v>78665.389735000004</v>
      </c>
      <c r="E32" s="122">
        <v>1.171653582</v>
      </c>
      <c r="F32" s="122">
        <v>1.32</v>
      </c>
      <c r="G32" s="123">
        <v>0.38922200000000001</v>
      </c>
      <c r="H32" s="123">
        <v>1.98</v>
      </c>
      <c r="I32" s="124">
        <v>-5.0890009999999997</v>
      </c>
      <c r="J32" s="124">
        <v>0.1</v>
      </c>
      <c r="K32" s="125"/>
    </row>
    <row r="33" spans="1:11" s="118" customFormat="1" ht="15" customHeight="1">
      <c r="A33" s="127"/>
      <c r="B33" s="128"/>
      <c r="C33" s="129"/>
      <c r="D33" s="129"/>
      <c r="E33" s="130"/>
      <c r="F33" s="131"/>
      <c r="G33" s="132"/>
      <c r="H33" s="132"/>
      <c r="I33" s="133"/>
      <c r="J33" s="133"/>
      <c r="K33" s="125"/>
    </row>
    <row r="34" spans="1:11" s="118" customFormat="1" ht="38.25" customHeight="1">
      <c r="A34" s="1374" t="s">
        <v>243</v>
      </c>
      <c r="B34" s="1374"/>
      <c r="C34" s="1374"/>
      <c r="D34" s="1374"/>
      <c r="E34" s="1374"/>
      <c r="F34" s="1374"/>
      <c r="G34" s="1374"/>
      <c r="H34" s="1374"/>
      <c r="I34" s="1374"/>
      <c r="J34" s="1374"/>
      <c r="K34" s="125"/>
    </row>
    <row r="35" spans="1:11" s="118" customFormat="1" ht="34.5" customHeight="1">
      <c r="A35" s="1374" t="s">
        <v>244</v>
      </c>
      <c r="B35" s="1374"/>
      <c r="C35" s="1374"/>
      <c r="D35" s="1374"/>
      <c r="E35" s="1374"/>
      <c r="F35" s="1374"/>
      <c r="G35" s="1374"/>
      <c r="H35" s="1374"/>
      <c r="I35" s="1374"/>
      <c r="J35" s="1374"/>
    </row>
    <row r="36" spans="1:11" s="118" customFormat="1" ht="20.25" customHeight="1">
      <c r="A36" s="1374" t="s">
        <v>245</v>
      </c>
      <c r="B36" s="1374"/>
      <c r="C36" s="1374"/>
      <c r="D36" s="1374"/>
      <c r="E36" s="1374"/>
      <c r="F36" s="1374"/>
      <c r="G36" s="1374"/>
      <c r="H36" s="1374"/>
      <c r="I36" s="1374"/>
      <c r="J36" s="1374"/>
    </row>
    <row r="37" spans="1:11" s="118" customFormat="1" ht="48.75" customHeight="1">
      <c r="A37" s="1374" t="s">
        <v>246</v>
      </c>
      <c r="B37" s="1374"/>
      <c r="C37" s="1374"/>
      <c r="D37" s="1374"/>
      <c r="E37" s="1374"/>
      <c r="F37" s="1374"/>
      <c r="G37" s="1374"/>
      <c r="H37" s="1374"/>
      <c r="I37" s="1374"/>
      <c r="J37" s="1374"/>
    </row>
    <row r="38" spans="1:11" s="118" customFormat="1" ht="37.5" customHeight="1">
      <c r="A38" s="1374" t="s">
        <v>247</v>
      </c>
      <c r="B38" s="1374"/>
      <c r="C38" s="1374"/>
      <c r="D38" s="1374"/>
      <c r="E38" s="1374"/>
      <c r="F38" s="1374"/>
      <c r="G38" s="1374"/>
      <c r="H38" s="1374"/>
      <c r="I38" s="1374"/>
      <c r="J38" s="1374"/>
    </row>
    <row r="39" spans="1:11" s="118" customFormat="1" ht="13.5" customHeight="1">
      <c r="A39" s="1370" t="s">
        <v>201</v>
      </c>
      <c r="B39" s="1371"/>
      <c r="C39" s="1371"/>
      <c r="D39" s="1371"/>
      <c r="E39" s="1371"/>
      <c r="F39" s="1371"/>
      <c r="G39" s="1371"/>
      <c r="H39" s="1371"/>
      <c r="I39" s="1371"/>
      <c r="J39" s="1372"/>
    </row>
    <row r="40" spans="1:11" s="118" customFormat="1" ht="27.6" customHeight="1">
      <c r="H40" s="117"/>
    </row>
  </sheetData>
  <mergeCells count="7">
    <mergeCell ref="A39:J39"/>
    <mergeCell ref="A1:K1"/>
    <mergeCell ref="A34:J34"/>
    <mergeCell ref="A35:J35"/>
    <mergeCell ref="A36:J36"/>
    <mergeCell ref="A37:J37"/>
    <mergeCell ref="A38:J3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zoomScaleNormal="100" workbookViewId="0">
      <selection activeCell="C6" sqref="C6"/>
    </sheetView>
  </sheetViews>
  <sheetFormatPr defaultColWidth="9.140625" defaultRowHeight="12"/>
  <cols>
    <col min="1" max="1" width="6.42578125" style="134" bestFit="1" customWidth="1"/>
    <col min="2" max="2" width="20.5703125" style="134" bestFit="1" customWidth="1"/>
    <col min="3" max="3" width="14.5703125" style="134" bestFit="1" customWidth="1"/>
    <col min="4" max="4" width="13.85546875" style="134" bestFit="1" customWidth="1"/>
    <col min="5" max="5" width="9.85546875" style="134" customWidth="1"/>
    <col min="6" max="6" width="7.85546875" style="134" customWidth="1"/>
    <col min="7" max="7" width="9" style="134" customWidth="1"/>
    <col min="8" max="8" width="9.5703125" style="134" bestFit="1" customWidth="1"/>
    <col min="9" max="9" width="10.5703125" style="134" bestFit="1" customWidth="1"/>
    <col min="10" max="10" width="11.5703125" style="134" customWidth="1"/>
    <col min="11" max="11" width="30.42578125" style="134" bestFit="1" customWidth="1"/>
    <col min="12" max="12" width="4.5703125" style="134" bestFit="1" customWidth="1"/>
    <col min="13" max="16384" width="9.140625" style="134"/>
  </cols>
  <sheetData>
    <row r="1" spans="1:11" ht="17.25" customHeight="1">
      <c r="A1" s="1376" t="s">
        <v>552</v>
      </c>
      <c r="B1" s="1376"/>
      <c r="C1" s="1376"/>
      <c r="D1" s="1376"/>
      <c r="E1" s="1376"/>
      <c r="F1" s="1376"/>
      <c r="G1" s="1376"/>
      <c r="H1" s="1376"/>
      <c r="I1" s="1376"/>
      <c r="J1" s="1376"/>
      <c r="K1" s="1376"/>
    </row>
    <row r="2" spans="1:11" s="137" customFormat="1" ht="58.5" customHeight="1">
      <c r="A2" s="135" t="s">
        <v>248</v>
      </c>
      <c r="B2" s="135" t="s">
        <v>205</v>
      </c>
      <c r="C2" s="136" t="s">
        <v>206</v>
      </c>
      <c r="D2" s="136" t="s">
        <v>207</v>
      </c>
      <c r="E2" s="135" t="s">
        <v>208</v>
      </c>
      <c r="F2" s="135" t="s">
        <v>209</v>
      </c>
      <c r="G2" s="135" t="s">
        <v>210</v>
      </c>
      <c r="H2" s="136" t="s">
        <v>211</v>
      </c>
      <c r="I2" s="136" t="s">
        <v>212</v>
      </c>
      <c r="J2" s="136" t="s">
        <v>213</v>
      </c>
    </row>
    <row r="3" spans="1:11" s="137" customFormat="1" ht="27.75" customHeight="1">
      <c r="A3" s="119">
        <v>1</v>
      </c>
      <c r="B3" s="120" t="s">
        <v>249</v>
      </c>
      <c r="C3" s="121">
        <v>114.0001121</v>
      </c>
      <c r="D3" s="121">
        <v>47892.36</v>
      </c>
      <c r="E3" s="122">
        <v>0.63</v>
      </c>
      <c r="F3" s="122">
        <v>1.8</v>
      </c>
      <c r="G3" s="123">
        <v>0.14000000000000001</v>
      </c>
      <c r="H3" s="123">
        <v>6.1</v>
      </c>
      <c r="I3" s="124">
        <v>28.35</v>
      </c>
      <c r="J3" s="124">
        <v>0.03</v>
      </c>
    </row>
    <row r="4" spans="1:11" s="137" customFormat="1" ht="27" customHeight="1">
      <c r="A4" s="119">
        <v>2</v>
      </c>
      <c r="B4" s="120" t="s">
        <v>250</v>
      </c>
      <c r="C4" s="121">
        <v>432.02778899999998</v>
      </c>
      <c r="D4" s="121">
        <v>47774.71</v>
      </c>
      <c r="E4" s="122">
        <v>0.63</v>
      </c>
      <c r="F4" s="122">
        <v>1.7</v>
      </c>
      <c r="G4" s="123">
        <v>0.28000000000000003</v>
      </c>
      <c r="H4" s="123">
        <v>3.52</v>
      </c>
      <c r="I4" s="124">
        <v>6.66</v>
      </c>
      <c r="J4" s="124">
        <v>0.03</v>
      </c>
    </row>
    <row r="5" spans="1:11" s="137" customFormat="1" ht="22.5" customHeight="1">
      <c r="A5" s="119">
        <v>3</v>
      </c>
      <c r="B5" s="120" t="s">
        <v>251</v>
      </c>
      <c r="C5" s="121">
        <v>71.892328500000005</v>
      </c>
      <c r="D5" s="121">
        <v>43388.89</v>
      </c>
      <c r="E5" s="122">
        <v>0.56999999999999995</v>
      </c>
      <c r="F5" s="122">
        <v>0.78</v>
      </c>
      <c r="G5" s="123">
        <v>0.17</v>
      </c>
      <c r="H5" s="123">
        <v>0.81</v>
      </c>
      <c r="I5" s="124">
        <v>-2.06</v>
      </c>
      <c r="J5" s="124">
        <v>0.02</v>
      </c>
    </row>
    <row r="6" spans="1:11" s="137" customFormat="1" ht="21.75" customHeight="1">
      <c r="A6" s="119">
        <v>4</v>
      </c>
      <c r="B6" s="120" t="s">
        <v>252</v>
      </c>
      <c r="C6" s="121">
        <v>95.919779000000005</v>
      </c>
      <c r="D6" s="121">
        <v>124501.52</v>
      </c>
      <c r="E6" s="122">
        <v>1.63</v>
      </c>
      <c r="F6" s="122">
        <v>0.62</v>
      </c>
      <c r="G6" s="123">
        <v>0.15</v>
      </c>
      <c r="H6" s="123">
        <v>1.1100000000000001</v>
      </c>
      <c r="I6" s="124">
        <v>-2.37</v>
      </c>
      <c r="J6" s="124">
        <v>0.02</v>
      </c>
    </row>
    <row r="7" spans="1:11" s="137" customFormat="1" ht="25.5" customHeight="1">
      <c r="A7" s="119">
        <v>5</v>
      </c>
      <c r="B7" s="120" t="s">
        <v>253</v>
      </c>
      <c r="C7" s="121">
        <v>615.30809139999997</v>
      </c>
      <c r="D7" s="121">
        <v>235067.69</v>
      </c>
      <c r="E7" s="122">
        <v>3.08</v>
      </c>
      <c r="F7" s="122">
        <v>0.99</v>
      </c>
      <c r="G7" s="123">
        <v>0.34</v>
      </c>
      <c r="H7" s="123">
        <v>1.31</v>
      </c>
      <c r="I7" s="124">
        <v>1.71</v>
      </c>
      <c r="J7" s="124">
        <v>0.02</v>
      </c>
    </row>
    <row r="8" spans="1:11" s="137" customFormat="1" ht="27" customHeight="1">
      <c r="A8" s="119">
        <v>6</v>
      </c>
      <c r="B8" s="120" t="s">
        <v>254</v>
      </c>
      <c r="C8" s="121">
        <v>282.957358</v>
      </c>
      <c r="D8" s="121">
        <v>43968.74</v>
      </c>
      <c r="E8" s="122">
        <v>0.57999999999999996</v>
      </c>
      <c r="F8" s="122">
        <v>0.61</v>
      </c>
      <c r="G8" s="123">
        <v>0.16</v>
      </c>
      <c r="H8" s="123">
        <v>1.2</v>
      </c>
      <c r="I8" s="124">
        <v>6.11</v>
      </c>
      <c r="J8" s="124">
        <v>0.02</v>
      </c>
    </row>
    <row r="9" spans="1:11" s="137" customFormat="1" ht="18" customHeight="1">
      <c r="A9" s="119">
        <v>7</v>
      </c>
      <c r="B9" s="120" t="s">
        <v>255</v>
      </c>
      <c r="C9" s="121">
        <v>121.0858466</v>
      </c>
      <c r="D9" s="121">
        <v>149623.96</v>
      </c>
      <c r="E9" s="122">
        <v>1.96</v>
      </c>
      <c r="F9" s="122">
        <v>1.33</v>
      </c>
      <c r="G9" s="123">
        <v>0.42</v>
      </c>
      <c r="H9" s="123">
        <v>1.52</v>
      </c>
      <c r="I9" s="124">
        <v>-8.1</v>
      </c>
      <c r="J9" s="124">
        <v>0.02</v>
      </c>
    </row>
    <row r="10" spans="1:11" s="137" customFormat="1" ht="29.25" customHeight="1">
      <c r="A10" s="119">
        <v>8</v>
      </c>
      <c r="B10" s="120" t="s">
        <v>256</v>
      </c>
      <c r="C10" s="121">
        <v>159.28154599999999</v>
      </c>
      <c r="D10" s="121">
        <v>68588.23</v>
      </c>
      <c r="E10" s="122">
        <v>0.9</v>
      </c>
      <c r="F10" s="122">
        <v>1.34</v>
      </c>
      <c r="G10" s="123">
        <v>0.39</v>
      </c>
      <c r="H10" s="123">
        <v>1.81</v>
      </c>
      <c r="I10" s="124">
        <v>-5.12</v>
      </c>
      <c r="J10" s="124">
        <v>0.03</v>
      </c>
    </row>
    <row r="11" spans="1:11" s="137" customFormat="1" ht="15" customHeight="1">
      <c r="A11" s="119">
        <v>9</v>
      </c>
      <c r="B11" s="120" t="s">
        <v>257</v>
      </c>
      <c r="C11" s="121">
        <v>2169.2527439999999</v>
      </c>
      <c r="D11" s="121">
        <v>32862.44</v>
      </c>
      <c r="E11" s="122">
        <v>0.43</v>
      </c>
      <c r="F11" s="122">
        <v>0.72</v>
      </c>
      <c r="G11" s="123">
        <v>0.18</v>
      </c>
      <c r="H11" s="123">
        <v>1.67</v>
      </c>
      <c r="I11" s="124">
        <v>8.49</v>
      </c>
      <c r="J11" s="124">
        <v>0.02</v>
      </c>
    </row>
    <row r="12" spans="1:11" s="137" customFormat="1" ht="15" customHeight="1">
      <c r="A12" s="119">
        <v>10</v>
      </c>
      <c r="B12" s="120" t="s">
        <v>258</v>
      </c>
      <c r="C12" s="121">
        <v>2787.567325</v>
      </c>
      <c r="D12" s="121">
        <v>183734.14</v>
      </c>
      <c r="E12" s="122">
        <v>2.41</v>
      </c>
      <c r="F12" s="122">
        <v>0.75</v>
      </c>
      <c r="G12" s="123">
        <v>0.27</v>
      </c>
      <c r="H12" s="123">
        <v>1.19</v>
      </c>
      <c r="I12" s="124">
        <v>0.91</v>
      </c>
      <c r="J12" s="124">
        <v>0.02</v>
      </c>
    </row>
    <row r="13" spans="1:11" s="137" customFormat="1" ht="15" customHeight="1">
      <c r="A13" s="119">
        <v>11</v>
      </c>
      <c r="B13" s="120" t="s">
        <v>259</v>
      </c>
      <c r="C13" s="121">
        <v>24.086829600000002</v>
      </c>
      <c r="D13" s="121">
        <v>51012.38</v>
      </c>
      <c r="E13" s="122">
        <v>0.67</v>
      </c>
      <c r="F13" s="122">
        <v>0.46</v>
      </c>
      <c r="G13" s="123">
        <v>0.1</v>
      </c>
      <c r="H13" s="123">
        <v>1.06</v>
      </c>
      <c r="I13" s="124">
        <v>-3.13</v>
      </c>
      <c r="J13" s="124">
        <v>0.02</v>
      </c>
    </row>
    <row r="14" spans="1:11" s="137" customFormat="1" ht="15" customHeight="1">
      <c r="A14" s="119">
        <v>12</v>
      </c>
      <c r="B14" s="120" t="s">
        <v>260</v>
      </c>
      <c r="C14" s="121">
        <v>161.428786</v>
      </c>
      <c r="D14" s="121">
        <v>47244.15</v>
      </c>
      <c r="E14" s="122">
        <v>0.62</v>
      </c>
      <c r="F14" s="122">
        <v>0.51</v>
      </c>
      <c r="G14" s="123">
        <v>0.12</v>
      </c>
      <c r="H14" s="123">
        <v>0.78</v>
      </c>
      <c r="I14" s="124">
        <v>-0.65</v>
      </c>
      <c r="J14" s="124">
        <v>0.02</v>
      </c>
    </row>
    <row r="15" spans="1:11" s="137" customFormat="1" ht="15" customHeight="1">
      <c r="A15" s="119">
        <v>13</v>
      </c>
      <c r="B15" s="120" t="s">
        <v>261</v>
      </c>
      <c r="C15" s="121">
        <v>6162.7283269999998</v>
      </c>
      <c r="D15" s="121">
        <v>44766.67</v>
      </c>
      <c r="E15" s="122">
        <v>0.59</v>
      </c>
      <c r="F15" s="122">
        <v>0.86</v>
      </c>
      <c r="G15" s="123">
        <v>0.19</v>
      </c>
      <c r="H15" s="123">
        <v>1.1000000000000001</v>
      </c>
      <c r="I15" s="124">
        <v>-0.81</v>
      </c>
      <c r="J15" s="124">
        <v>0.03</v>
      </c>
    </row>
    <row r="16" spans="1:11" s="137" customFormat="1" ht="23.25" customHeight="1">
      <c r="A16" s="119">
        <v>14</v>
      </c>
      <c r="B16" s="120" t="s">
        <v>262</v>
      </c>
      <c r="C16" s="121">
        <v>53.093716000000001</v>
      </c>
      <c r="D16" s="121">
        <v>35976.51</v>
      </c>
      <c r="E16" s="122">
        <v>0.47</v>
      </c>
      <c r="F16" s="122">
        <v>0.52</v>
      </c>
      <c r="G16" s="123">
        <v>7.0000000000000007E-2</v>
      </c>
      <c r="H16" s="123">
        <v>0.64</v>
      </c>
      <c r="I16" s="124">
        <v>-0.08</v>
      </c>
      <c r="J16" s="124">
        <v>0.03</v>
      </c>
    </row>
    <row r="17" spans="1:10" s="137" customFormat="1" ht="15" customHeight="1">
      <c r="A17" s="119">
        <v>15</v>
      </c>
      <c r="B17" s="120" t="s">
        <v>263</v>
      </c>
      <c r="C17" s="121">
        <v>83.263426999999993</v>
      </c>
      <c r="D17" s="121">
        <v>56196.28</v>
      </c>
      <c r="E17" s="122">
        <v>0.74</v>
      </c>
      <c r="F17" s="122">
        <v>0.49</v>
      </c>
      <c r="G17" s="123">
        <v>0.12</v>
      </c>
      <c r="H17" s="123">
        <v>0.71</v>
      </c>
      <c r="I17" s="124">
        <v>7.09</v>
      </c>
      <c r="J17" s="124">
        <v>0.01</v>
      </c>
    </row>
    <row r="18" spans="1:10" s="137" customFormat="1" ht="20.25" customHeight="1">
      <c r="A18" s="119">
        <v>16</v>
      </c>
      <c r="B18" s="120" t="s">
        <v>264</v>
      </c>
      <c r="C18" s="121">
        <v>27.348157</v>
      </c>
      <c r="D18" s="121">
        <v>40322.81</v>
      </c>
      <c r="E18" s="122">
        <v>0.53</v>
      </c>
      <c r="F18" s="122">
        <v>0.96</v>
      </c>
      <c r="G18" s="123">
        <v>0.25</v>
      </c>
      <c r="H18" s="123">
        <v>1.23</v>
      </c>
      <c r="I18" s="124">
        <v>-5.0599999999999996</v>
      </c>
      <c r="J18" s="124">
        <v>0.02</v>
      </c>
    </row>
    <row r="19" spans="1:10" s="137" customFormat="1" ht="15" customHeight="1">
      <c r="A19" s="119">
        <v>17</v>
      </c>
      <c r="B19" s="120" t="s">
        <v>265</v>
      </c>
      <c r="C19" s="121">
        <v>131.6864252</v>
      </c>
      <c r="D19" s="121">
        <v>60201.24</v>
      </c>
      <c r="E19" s="122">
        <v>0.79</v>
      </c>
      <c r="F19" s="122">
        <v>0.91</v>
      </c>
      <c r="G19" s="123">
        <v>0.34</v>
      </c>
      <c r="H19" s="123">
        <v>0.94</v>
      </c>
      <c r="I19" s="124">
        <v>3.43</v>
      </c>
      <c r="J19" s="124">
        <v>0.02</v>
      </c>
    </row>
    <row r="20" spans="1:10" s="137" customFormat="1" ht="15" customHeight="1">
      <c r="A20" s="119">
        <v>18</v>
      </c>
      <c r="B20" s="120" t="s">
        <v>266</v>
      </c>
      <c r="C20" s="121">
        <v>542.73301919999994</v>
      </c>
      <c r="D20" s="121">
        <v>114855.2</v>
      </c>
      <c r="E20" s="122">
        <v>1.51</v>
      </c>
      <c r="F20" s="122">
        <v>0.99</v>
      </c>
      <c r="G20" s="123">
        <v>0.39</v>
      </c>
      <c r="H20" s="123">
        <v>1.39</v>
      </c>
      <c r="I20" s="124">
        <v>0.71</v>
      </c>
      <c r="J20" s="124">
        <v>0.02</v>
      </c>
    </row>
    <row r="21" spans="1:10" s="137" customFormat="1" ht="24" customHeight="1">
      <c r="A21" s="119">
        <v>19</v>
      </c>
      <c r="B21" s="120" t="s">
        <v>267</v>
      </c>
      <c r="C21" s="121">
        <v>557.97427860000005</v>
      </c>
      <c r="D21" s="121">
        <v>709489.13</v>
      </c>
      <c r="E21" s="122">
        <v>9.31</v>
      </c>
      <c r="F21" s="122">
        <v>1.1200000000000001</v>
      </c>
      <c r="G21" s="123">
        <v>0.5</v>
      </c>
      <c r="H21" s="123">
        <v>1.05</v>
      </c>
      <c r="I21" s="124">
        <v>0.62</v>
      </c>
      <c r="J21" s="124">
        <v>0.02</v>
      </c>
    </row>
    <row r="22" spans="1:10" s="137" customFormat="1" ht="28.5" customHeight="1">
      <c r="A22" s="119">
        <v>20</v>
      </c>
      <c r="B22" s="120" t="s">
        <v>268</v>
      </c>
      <c r="C22" s="121">
        <v>2149.3637650000001</v>
      </c>
      <c r="D22" s="121">
        <v>49356.27</v>
      </c>
      <c r="E22" s="122">
        <v>0.65</v>
      </c>
      <c r="F22" s="122">
        <v>1.03</v>
      </c>
      <c r="G22" s="123">
        <v>0.28999999999999998</v>
      </c>
      <c r="H22" s="123">
        <v>1.54</v>
      </c>
      <c r="I22" s="124">
        <v>2.13</v>
      </c>
      <c r="J22" s="124">
        <v>0.02</v>
      </c>
    </row>
    <row r="23" spans="1:10" s="137" customFormat="1" ht="15" customHeight="1">
      <c r="A23" s="119">
        <v>21</v>
      </c>
      <c r="B23" s="120" t="s">
        <v>269</v>
      </c>
      <c r="C23" s="121">
        <v>39.967943599999998</v>
      </c>
      <c r="D23" s="121">
        <v>30491.09</v>
      </c>
      <c r="E23" s="122">
        <v>0.4</v>
      </c>
      <c r="F23" s="122">
        <v>0.73</v>
      </c>
      <c r="G23" s="123">
        <v>0.2</v>
      </c>
      <c r="H23" s="123">
        <v>1.21</v>
      </c>
      <c r="I23" s="124">
        <v>-2.97</v>
      </c>
      <c r="J23" s="124">
        <v>0.02</v>
      </c>
    </row>
    <row r="24" spans="1:10" s="137" customFormat="1" ht="16.5" customHeight="1">
      <c r="A24" s="119">
        <v>22</v>
      </c>
      <c r="B24" s="120" t="s">
        <v>270</v>
      </c>
      <c r="C24" s="121">
        <v>224.7194585</v>
      </c>
      <c r="D24" s="121">
        <v>59208.52</v>
      </c>
      <c r="E24" s="122">
        <v>0.78</v>
      </c>
      <c r="F24" s="122">
        <v>1.66</v>
      </c>
      <c r="G24" s="123">
        <v>0.39</v>
      </c>
      <c r="H24" s="123">
        <v>1.95</v>
      </c>
      <c r="I24" s="124">
        <v>1.54</v>
      </c>
      <c r="J24" s="124">
        <v>0.02</v>
      </c>
    </row>
    <row r="25" spans="1:10" s="137" customFormat="1" ht="26.25" customHeight="1">
      <c r="A25" s="119">
        <v>23</v>
      </c>
      <c r="B25" s="120" t="s">
        <v>271</v>
      </c>
      <c r="C25" s="121">
        <v>234.95912619999999</v>
      </c>
      <c r="D25" s="121">
        <v>228599.49</v>
      </c>
      <c r="E25" s="122">
        <v>3</v>
      </c>
      <c r="F25" s="122">
        <v>0.65</v>
      </c>
      <c r="G25" s="123">
        <v>0.18</v>
      </c>
      <c r="H25" s="123">
        <v>1.1100000000000001</v>
      </c>
      <c r="I25" s="124">
        <v>4.05</v>
      </c>
      <c r="J25" s="124">
        <v>0.02</v>
      </c>
    </row>
    <row r="26" spans="1:10" s="137" customFormat="1" ht="26.25" customHeight="1">
      <c r="A26" s="119">
        <v>24</v>
      </c>
      <c r="B26" s="120" t="s">
        <v>272</v>
      </c>
      <c r="C26" s="121">
        <v>366.01283860000001</v>
      </c>
      <c r="D26" s="121">
        <v>475678.52</v>
      </c>
      <c r="E26" s="122">
        <v>6.24</v>
      </c>
      <c r="F26" s="122">
        <v>1.22</v>
      </c>
      <c r="G26" s="123">
        <v>0.53</v>
      </c>
      <c r="H26" s="123">
        <v>0.93</v>
      </c>
      <c r="I26" s="124">
        <v>0.62</v>
      </c>
      <c r="J26" s="124">
        <v>0.02</v>
      </c>
    </row>
    <row r="27" spans="1:10" s="137" customFormat="1" ht="27" customHeight="1">
      <c r="A27" s="119">
        <v>25</v>
      </c>
      <c r="B27" s="120" t="s">
        <v>273</v>
      </c>
      <c r="C27" s="121">
        <v>1396.3693462000001</v>
      </c>
      <c r="D27" s="121">
        <v>612482.5</v>
      </c>
      <c r="E27" s="122">
        <v>8.0399999999999991</v>
      </c>
      <c r="F27" s="122">
        <v>0.99</v>
      </c>
      <c r="G27" s="123">
        <v>0.52</v>
      </c>
      <c r="H27" s="123">
        <v>1.19</v>
      </c>
      <c r="I27" s="124">
        <v>2.62</v>
      </c>
      <c r="J27" s="124">
        <v>0.02</v>
      </c>
    </row>
    <row r="28" spans="1:10" s="137" customFormat="1" ht="27" customHeight="1">
      <c r="A28" s="119">
        <v>26</v>
      </c>
      <c r="B28" s="120" t="s">
        <v>274</v>
      </c>
      <c r="C28" s="121">
        <v>1242.0391451999999</v>
      </c>
      <c r="D28" s="121">
        <v>338188.63</v>
      </c>
      <c r="E28" s="122">
        <v>4.4400000000000004</v>
      </c>
      <c r="F28" s="122">
        <v>0.55000000000000004</v>
      </c>
      <c r="G28" s="123">
        <v>0.16</v>
      </c>
      <c r="H28" s="123">
        <v>0.93</v>
      </c>
      <c r="I28" s="124">
        <v>1.81</v>
      </c>
      <c r="J28" s="124">
        <v>0.03</v>
      </c>
    </row>
    <row r="29" spans="1:10" s="137" customFormat="1" ht="27" customHeight="1">
      <c r="A29" s="119">
        <v>27</v>
      </c>
      <c r="B29" s="120" t="s">
        <v>275</v>
      </c>
      <c r="C29" s="121">
        <v>775.85915799999998</v>
      </c>
      <c r="D29" s="121">
        <v>69600.62</v>
      </c>
      <c r="E29" s="122">
        <v>0.91</v>
      </c>
      <c r="F29" s="122">
        <v>1.41</v>
      </c>
      <c r="G29" s="123">
        <v>0.4</v>
      </c>
      <c r="H29" s="123">
        <v>2.42</v>
      </c>
      <c r="I29" s="124">
        <v>-0.9</v>
      </c>
      <c r="J29" s="124">
        <v>0.02</v>
      </c>
    </row>
    <row r="30" spans="1:10" s="137" customFormat="1" ht="15" customHeight="1">
      <c r="A30" s="119">
        <v>28</v>
      </c>
      <c r="B30" s="120" t="s">
        <v>276</v>
      </c>
      <c r="C30" s="121">
        <v>2074.2800219999999</v>
      </c>
      <c r="D30" s="121">
        <v>509458.52</v>
      </c>
      <c r="E30" s="122">
        <v>6.68</v>
      </c>
      <c r="F30" s="122">
        <v>1.22</v>
      </c>
      <c r="G30" s="123">
        <v>0.47</v>
      </c>
      <c r="H30" s="123">
        <v>1.25</v>
      </c>
      <c r="I30" s="124">
        <v>-4.01</v>
      </c>
      <c r="J30" s="124">
        <v>0.02</v>
      </c>
    </row>
    <row r="31" spans="1:10" s="137" customFormat="1" ht="30" customHeight="1">
      <c r="A31" s="119">
        <v>29</v>
      </c>
      <c r="B31" s="120" t="s">
        <v>277</v>
      </c>
      <c r="C31" s="121">
        <v>241.72204400000001</v>
      </c>
      <c r="D31" s="121">
        <v>64868.29</v>
      </c>
      <c r="E31" s="122">
        <v>0.85</v>
      </c>
      <c r="F31" s="122">
        <v>1.1000000000000001</v>
      </c>
      <c r="G31" s="123">
        <v>0.26</v>
      </c>
      <c r="H31" s="123">
        <v>1.24</v>
      </c>
      <c r="I31" s="124">
        <v>3.13</v>
      </c>
      <c r="J31" s="124">
        <v>0.03</v>
      </c>
    </row>
    <row r="32" spans="1:10" s="137" customFormat="1" ht="29.25" customHeight="1">
      <c r="A32" s="119">
        <v>30</v>
      </c>
      <c r="B32" s="120" t="s">
        <v>278</v>
      </c>
      <c r="C32" s="121">
        <v>993.25241849999998</v>
      </c>
      <c r="D32" s="121">
        <v>254731.3</v>
      </c>
      <c r="E32" s="122">
        <v>3.34</v>
      </c>
      <c r="F32" s="122">
        <v>0.86</v>
      </c>
      <c r="G32" s="123">
        <v>0.37</v>
      </c>
      <c r="H32" s="123">
        <v>1.06</v>
      </c>
      <c r="I32" s="124">
        <v>0.21</v>
      </c>
      <c r="J32" s="124">
        <v>0.02</v>
      </c>
    </row>
    <row r="33" spans="1:10" s="137" customFormat="1" ht="15" customHeight="1">
      <c r="A33" s="119">
        <v>31</v>
      </c>
      <c r="B33" s="120" t="s">
        <v>279</v>
      </c>
      <c r="C33" s="121">
        <v>281.0872948</v>
      </c>
      <c r="D33" s="121">
        <v>261581.52</v>
      </c>
      <c r="E33" s="122">
        <v>3.43</v>
      </c>
      <c r="F33" s="122">
        <v>1.01</v>
      </c>
      <c r="G33" s="123">
        <v>0.43</v>
      </c>
      <c r="H33" s="123">
        <v>1</v>
      </c>
      <c r="I33" s="124">
        <v>2.61</v>
      </c>
      <c r="J33" s="124">
        <v>0.02</v>
      </c>
    </row>
    <row r="34" spans="1:10" s="137" customFormat="1" ht="22.5" customHeight="1">
      <c r="A34" s="119">
        <v>32</v>
      </c>
      <c r="B34" s="120" t="s">
        <v>280</v>
      </c>
      <c r="C34" s="121">
        <v>621.76441550000004</v>
      </c>
      <c r="D34" s="121">
        <v>103743.13</v>
      </c>
      <c r="E34" s="122">
        <v>1.36</v>
      </c>
      <c r="F34" s="122">
        <v>1</v>
      </c>
      <c r="G34" s="123">
        <v>0.32</v>
      </c>
      <c r="H34" s="123">
        <v>1.37</v>
      </c>
      <c r="I34" s="124">
        <v>-8.74</v>
      </c>
      <c r="J34" s="124">
        <v>0.02</v>
      </c>
    </row>
    <row r="35" spans="1:10" s="137" customFormat="1" ht="15" customHeight="1">
      <c r="A35" s="119">
        <v>33</v>
      </c>
      <c r="B35" s="120" t="s">
        <v>281</v>
      </c>
      <c r="C35" s="121">
        <v>151.04003</v>
      </c>
      <c r="D35" s="121">
        <v>110215.3</v>
      </c>
      <c r="E35" s="122">
        <v>1.45</v>
      </c>
      <c r="F35" s="122">
        <v>0.73</v>
      </c>
      <c r="G35" s="123">
        <v>0.24</v>
      </c>
      <c r="H35" s="123">
        <v>1.04</v>
      </c>
      <c r="I35" s="124">
        <v>-3.85</v>
      </c>
      <c r="J35" s="124">
        <v>0.02</v>
      </c>
    </row>
    <row r="36" spans="1:10" s="137" customFormat="1" ht="27" customHeight="1">
      <c r="A36" s="119">
        <v>34</v>
      </c>
      <c r="B36" s="120" t="s">
        <v>282</v>
      </c>
      <c r="C36" s="121">
        <v>9696.6661339999991</v>
      </c>
      <c r="D36" s="121">
        <v>83196.429999999993</v>
      </c>
      <c r="E36" s="122">
        <v>1.0900000000000001</v>
      </c>
      <c r="F36" s="122">
        <v>0.55000000000000004</v>
      </c>
      <c r="G36" s="123">
        <v>0.11</v>
      </c>
      <c r="H36" s="123">
        <v>1.01</v>
      </c>
      <c r="I36" s="124">
        <v>2.7</v>
      </c>
      <c r="J36" s="124">
        <v>0.03</v>
      </c>
    </row>
    <row r="37" spans="1:10" s="137" customFormat="1" ht="26.25" customHeight="1">
      <c r="A37" s="119">
        <v>35</v>
      </c>
      <c r="B37" s="120" t="s">
        <v>283</v>
      </c>
      <c r="C37" s="121">
        <v>96.415716000000003</v>
      </c>
      <c r="D37" s="121">
        <v>70293.47</v>
      </c>
      <c r="E37" s="122">
        <v>0.92</v>
      </c>
      <c r="F37" s="122">
        <v>0.61</v>
      </c>
      <c r="G37" s="123">
        <v>0.22</v>
      </c>
      <c r="H37" s="123">
        <v>1.2</v>
      </c>
      <c r="I37" s="124">
        <v>5.54</v>
      </c>
      <c r="J37" s="124">
        <v>0.02</v>
      </c>
    </row>
    <row r="38" spans="1:10" s="137" customFormat="1" ht="27" customHeight="1">
      <c r="A38" s="119">
        <v>36</v>
      </c>
      <c r="B38" s="120" t="s">
        <v>284</v>
      </c>
      <c r="C38" s="121">
        <v>6290.1396029999996</v>
      </c>
      <c r="D38" s="121">
        <v>58907.79</v>
      </c>
      <c r="E38" s="122">
        <v>0.77</v>
      </c>
      <c r="F38" s="122">
        <v>0.64</v>
      </c>
      <c r="G38" s="123">
        <v>0.08</v>
      </c>
      <c r="H38" s="123">
        <v>1.18</v>
      </c>
      <c r="I38" s="124">
        <v>-0.66</v>
      </c>
      <c r="J38" s="124">
        <v>0.03</v>
      </c>
    </row>
    <row r="39" spans="1:10" s="137" customFormat="1" ht="39" customHeight="1">
      <c r="A39" s="119">
        <v>37</v>
      </c>
      <c r="B39" s="120" t="s">
        <v>285</v>
      </c>
      <c r="C39" s="121">
        <v>6975.4528639999999</v>
      </c>
      <c r="D39" s="121">
        <v>77143.63</v>
      </c>
      <c r="E39" s="122">
        <v>1.01</v>
      </c>
      <c r="F39" s="122">
        <v>0.47</v>
      </c>
      <c r="G39" s="123">
        <v>0.08</v>
      </c>
      <c r="H39" s="123">
        <v>1.1000000000000001</v>
      </c>
      <c r="I39" s="124">
        <v>1.55</v>
      </c>
      <c r="J39" s="124">
        <v>0.03</v>
      </c>
    </row>
    <row r="40" spans="1:10" s="137" customFormat="1" ht="27" customHeight="1">
      <c r="A40" s="119">
        <v>38</v>
      </c>
      <c r="B40" s="120" t="s">
        <v>286</v>
      </c>
      <c r="C40" s="121">
        <v>6765.4892760000002</v>
      </c>
      <c r="D40" s="121">
        <v>788534.69</v>
      </c>
      <c r="E40" s="122">
        <v>10.34</v>
      </c>
      <c r="F40" s="122">
        <v>1.1100000000000001</v>
      </c>
      <c r="G40" s="123">
        <v>0.43</v>
      </c>
      <c r="H40" s="123">
        <v>1.7</v>
      </c>
      <c r="I40" s="124">
        <v>0.37</v>
      </c>
      <c r="J40" s="124">
        <v>0.01</v>
      </c>
    </row>
    <row r="41" spans="1:10" s="137" customFormat="1" ht="27" customHeight="1">
      <c r="A41" s="119">
        <v>39</v>
      </c>
      <c r="B41" s="120" t="s">
        <v>287</v>
      </c>
      <c r="C41" s="121">
        <v>1000.878789</v>
      </c>
      <c r="D41" s="121">
        <v>49593.04</v>
      </c>
      <c r="E41" s="122">
        <v>0.65</v>
      </c>
      <c r="F41" s="122">
        <v>0.94</v>
      </c>
      <c r="G41" s="123">
        <v>0.3</v>
      </c>
      <c r="H41" s="123">
        <v>1.27</v>
      </c>
      <c r="I41" s="124">
        <v>-1.78</v>
      </c>
      <c r="J41" s="124">
        <v>0.03</v>
      </c>
    </row>
    <row r="42" spans="1:10" s="137" customFormat="1" ht="15" customHeight="1">
      <c r="A42" s="119">
        <v>40</v>
      </c>
      <c r="B42" s="120" t="s">
        <v>288</v>
      </c>
      <c r="C42" s="121">
        <v>892.46119339999996</v>
      </c>
      <c r="D42" s="121">
        <v>200993.42</v>
      </c>
      <c r="E42" s="122">
        <v>2.64</v>
      </c>
      <c r="F42" s="122">
        <v>1.1299999999999999</v>
      </c>
      <c r="G42" s="123">
        <v>0.45</v>
      </c>
      <c r="H42" s="123">
        <v>1.83</v>
      </c>
      <c r="I42" s="124">
        <v>0.18</v>
      </c>
      <c r="J42" s="124">
        <v>0.02</v>
      </c>
    </row>
    <row r="43" spans="1:10" s="137" customFormat="1" ht="24.75" customHeight="1">
      <c r="A43" s="119">
        <v>41</v>
      </c>
      <c r="B43" s="120" t="s">
        <v>289</v>
      </c>
      <c r="C43" s="121">
        <v>239.93349699999999</v>
      </c>
      <c r="D43" s="121">
        <v>106145.38</v>
      </c>
      <c r="E43" s="122">
        <v>1.39</v>
      </c>
      <c r="F43" s="122">
        <v>0.53</v>
      </c>
      <c r="G43" s="123">
        <v>0.16</v>
      </c>
      <c r="H43" s="123">
        <v>0.75</v>
      </c>
      <c r="I43" s="124">
        <v>2.77</v>
      </c>
      <c r="J43" s="124">
        <v>0.02</v>
      </c>
    </row>
    <row r="44" spans="1:10" s="137" customFormat="1" ht="25.5" customHeight="1">
      <c r="A44" s="119">
        <v>42</v>
      </c>
      <c r="B44" s="120" t="s">
        <v>290</v>
      </c>
      <c r="C44" s="121">
        <v>365.90513729999998</v>
      </c>
      <c r="D44" s="121">
        <v>328455.48</v>
      </c>
      <c r="E44" s="122">
        <v>4.3099999999999996</v>
      </c>
      <c r="F44" s="122">
        <v>1</v>
      </c>
      <c r="G44" s="123">
        <v>0.44</v>
      </c>
      <c r="H44" s="123">
        <v>1.1399999999999999</v>
      </c>
      <c r="I44" s="124">
        <v>-3.23</v>
      </c>
      <c r="J44" s="124">
        <v>0.02</v>
      </c>
    </row>
    <row r="45" spans="1:10" s="137" customFormat="1" ht="26.25" customHeight="1">
      <c r="A45" s="119">
        <v>43</v>
      </c>
      <c r="B45" s="120" t="s">
        <v>291</v>
      </c>
      <c r="C45" s="121">
        <v>92.901165000000006</v>
      </c>
      <c r="D45" s="121">
        <v>42145.91</v>
      </c>
      <c r="E45" s="122">
        <v>0.55000000000000004</v>
      </c>
      <c r="F45" s="122">
        <v>0.79</v>
      </c>
      <c r="G45" s="123">
        <v>0.28000000000000003</v>
      </c>
      <c r="H45" s="123">
        <v>0.94</v>
      </c>
      <c r="I45" s="124">
        <v>-0.9</v>
      </c>
      <c r="J45" s="124">
        <v>0.02</v>
      </c>
    </row>
    <row r="46" spans="1:10" s="137" customFormat="1" ht="19.5" customHeight="1">
      <c r="A46" s="119">
        <v>44</v>
      </c>
      <c r="B46" s="120" t="s">
        <v>292</v>
      </c>
      <c r="C46" s="121">
        <v>664.26886500000001</v>
      </c>
      <c r="D46" s="121">
        <v>74073.95</v>
      </c>
      <c r="E46" s="122">
        <v>0.97</v>
      </c>
      <c r="F46" s="122">
        <v>1.26</v>
      </c>
      <c r="G46" s="123">
        <v>0.35</v>
      </c>
      <c r="H46" s="123">
        <v>1.66</v>
      </c>
      <c r="I46" s="124">
        <v>0.02</v>
      </c>
      <c r="J46" s="124">
        <v>0.02</v>
      </c>
    </row>
    <row r="47" spans="1:10" s="137" customFormat="1" ht="28.5" customHeight="1">
      <c r="A47" s="119">
        <v>45</v>
      </c>
      <c r="B47" s="120" t="s">
        <v>293</v>
      </c>
      <c r="C47" s="121">
        <v>1222.1532629999999</v>
      </c>
      <c r="D47" s="121">
        <v>84291.91</v>
      </c>
      <c r="E47" s="122">
        <v>1.1100000000000001</v>
      </c>
      <c r="F47" s="122">
        <v>1.28</v>
      </c>
      <c r="G47" s="123">
        <v>0.28000000000000003</v>
      </c>
      <c r="H47" s="123">
        <v>1.51</v>
      </c>
      <c r="I47" s="124">
        <v>0.53</v>
      </c>
      <c r="J47" s="124">
        <v>0.03</v>
      </c>
    </row>
    <row r="48" spans="1:10" s="137" customFormat="1" ht="15" customHeight="1">
      <c r="A48" s="119">
        <v>46</v>
      </c>
      <c r="B48" s="120" t="s">
        <v>294</v>
      </c>
      <c r="C48" s="121">
        <v>487.07373749999999</v>
      </c>
      <c r="D48" s="121">
        <v>68695.320000000007</v>
      </c>
      <c r="E48" s="122">
        <v>0.9</v>
      </c>
      <c r="F48" s="122">
        <v>1.1100000000000001</v>
      </c>
      <c r="G48" s="123">
        <v>0.31</v>
      </c>
      <c r="H48" s="123">
        <v>2.02</v>
      </c>
      <c r="I48" s="124">
        <v>0.15</v>
      </c>
      <c r="J48" s="124">
        <v>0.03</v>
      </c>
    </row>
    <row r="49" spans="1:10" s="137" customFormat="1" ht="15" customHeight="1">
      <c r="A49" s="119">
        <v>47</v>
      </c>
      <c r="B49" s="120" t="s">
        <v>295</v>
      </c>
      <c r="C49" s="121">
        <v>88.778616</v>
      </c>
      <c r="D49" s="121">
        <v>104936.59</v>
      </c>
      <c r="E49" s="122">
        <v>1.38</v>
      </c>
      <c r="F49" s="122">
        <v>1</v>
      </c>
      <c r="G49" s="123">
        <v>0.32</v>
      </c>
      <c r="H49" s="123">
        <v>1.04</v>
      </c>
      <c r="I49" s="124">
        <v>5.99</v>
      </c>
      <c r="J49" s="124">
        <v>0.02</v>
      </c>
    </row>
    <row r="50" spans="1:10" s="137" customFormat="1" ht="15" customHeight="1">
      <c r="A50" s="119">
        <v>48</v>
      </c>
      <c r="B50" s="120" t="s">
        <v>296</v>
      </c>
      <c r="C50" s="121">
        <v>150.1215282</v>
      </c>
      <c r="D50" s="121">
        <v>37168.480000000003</v>
      </c>
      <c r="E50" s="122">
        <v>0.49</v>
      </c>
      <c r="F50" s="122">
        <v>1.1000000000000001</v>
      </c>
      <c r="G50" s="123">
        <v>0.34</v>
      </c>
      <c r="H50" s="123">
        <v>1.28</v>
      </c>
      <c r="I50" s="124">
        <v>3.38</v>
      </c>
      <c r="J50" s="124">
        <v>0.02</v>
      </c>
    </row>
    <row r="51" spans="1:10" s="137" customFormat="1" ht="15" customHeight="1">
      <c r="A51" s="119">
        <v>49</v>
      </c>
      <c r="B51" s="120" t="s">
        <v>297</v>
      </c>
      <c r="C51" s="121">
        <v>288.68258500000002</v>
      </c>
      <c r="D51" s="121">
        <v>88015.28</v>
      </c>
      <c r="E51" s="122">
        <v>1.1499999999999999</v>
      </c>
      <c r="F51" s="122">
        <v>0.84</v>
      </c>
      <c r="G51" s="123">
        <v>0.28000000000000003</v>
      </c>
      <c r="H51" s="123">
        <v>1.02</v>
      </c>
      <c r="I51" s="124">
        <v>4.97</v>
      </c>
      <c r="J51" s="124">
        <v>0.02</v>
      </c>
    </row>
    <row r="52" spans="1:10" s="137" customFormat="1" ht="27" customHeight="1">
      <c r="A52" s="119">
        <v>50</v>
      </c>
      <c r="B52" s="120" t="s">
        <v>298</v>
      </c>
      <c r="C52" s="121">
        <v>1097.5835482</v>
      </c>
      <c r="D52" s="121">
        <v>54120.47</v>
      </c>
      <c r="E52" s="122">
        <v>0.71</v>
      </c>
      <c r="F52" s="122">
        <v>1.1100000000000001</v>
      </c>
      <c r="G52" s="123">
        <v>0.49</v>
      </c>
      <c r="H52" s="123">
        <v>1</v>
      </c>
      <c r="I52" s="124">
        <v>-5.63</v>
      </c>
      <c r="J52" s="124">
        <v>0.02</v>
      </c>
    </row>
    <row r="53" spans="1:10" s="137" customFormat="1" ht="26.25" customHeight="1">
      <c r="A53" s="1377" t="s">
        <v>299</v>
      </c>
      <c r="B53" s="1377"/>
      <c r="C53" s="1377"/>
      <c r="D53" s="1377"/>
      <c r="E53" s="1377"/>
      <c r="F53" s="1377"/>
      <c r="G53" s="1377"/>
      <c r="H53" s="1377"/>
      <c r="I53" s="1377"/>
      <c r="J53" s="1377"/>
    </row>
    <row r="54" spans="1:10" s="137" customFormat="1" ht="17.25" customHeight="1">
      <c r="A54" s="1377" t="s">
        <v>244</v>
      </c>
      <c r="B54" s="1377"/>
      <c r="C54" s="1377"/>
      <c r="D54" s="1377"/>
      <c r="E54" s="1377"/>
      <c r="F54" s="1377"/>
      <c r="G54" s="1377"/>
      <c r="H54" s="1377"/>
      <c r="I54" s="1377"/>
      <c r="J54" s="1377"/>
    </row>
    <row r="55" spans="1:10" s="137" customFormat="1" ht="19.5" customHeight="1">
      <c r="A55" s="1377" t="s">
        <v>300</v>
      </c>
      <c r="B55" s="1377"/>
      <c r="C55" s="1377"/>
      <c r="D55" s="1377"/>
      <c r="E55" s="1377"/>
      <c r="F55" s="1377"/>
      <c r="G55" s="1377"/>
      <c r="H55" s="1377"/>
      <c r="I55" s="1377"/>
      <c r="J55" s="1377"/>
    </row>
    <row r="56" spans="1:10" s="137" customFormat="1" ht="22.5" customHeight="1">
      <c r="A56" s="1377" t="s">
        <v>246</v>
      </c>
      <c r="B56" s="1377"/>
      <c r="C56" s="1377"/>
      <c r="D56" s="1377"/>
      <c r="E56" s="1377"/>
      <c r="F56" s="1377"/>
      <c r="G56" s="1377"/>
      <c r="H56" s="1377"/>
      <c r="I56" s="1377"/>
      <c r="J56" s="1377"/>
    </row>
    <row r="57" spans="1:10" s="137" customFormat="1" ht="15.75" customHeight="1">
      <c r="A57" s="1377" t="s">
        <v>301</v>
      </c>
      <c r="B57" s="1377"/>
      <c r="C57" s="1377"/>
      <c r="D57" s="1377"/>
      <c r="E57" s="1377"/>
      <c r="F57" s="1377"/>
      <c r="G57" s="1377"/>
      <c r="H57" s="1377"/>
      <c r="I57" s="1377"/>
      <c r="J57" s="1377"/>
    </row>
    <row r="58" spans="1:10" s="137" customFormat="1" ht="13.5" customHeight="1">
      <c r="A58" s="1375" t="s">
        <v>203</v>
      </c>
      <c r="B58" s="1375"/>
      <c r="C58" s="1375"/>
      <c r="D58" s="1375"/>
      <c r="E58" s="1375"/>
      <c r="F58" s="1375"/>
      <c r="G58" s="1375"/>
      <c r="H58" s="1375"/>
      <c r="I58" s="1375"/>
      <c r="J58" s="1375"/>
    </row>
    <row r="59" spans="1:10" s="137" customFormat="1" ht="26.1" customHeight="1"/>
  </sheetData>
  <mergeCells count="7">
    <mergeCell ref="A58:J58"/>
    <mergeCell ref="A1:K1"/>
    <mergeCell ref="A53:J53"/>
    <mergeCell ref="A54:J54"/>
    <mergeCell ref="A55:J55"/>
    <mergeCell ref="A56:J56"/>
    <mergeCell ref="A57:J5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workbookViewId="0">
      <selection activeCell="J42" sqref="J42"/>
    </sheetView>
  </sheetViews>
  <sheetFormatPr defaultColWidth="9.140625" defaultRowHeight="15"/>
  <cols>
    <col min="1" max="1" width="6.42578125" style="7" bestFit="1" customWidth="1"/>
    <col min="2" max="2" width="40.42578125" style="7" bestFit="1" customWidth="1"/>
    <col min="3" max="3" width="13.42578125" style="7" bestFit="1" customWidth="1"/>
    <col min="4" max="4" width="17.42578125" style="7" customWidth="1"/>
    <col min="5" max="5" width="10.42578125" style="7" bestFit="1" customWidth="1"/>
    <col min="6" max="6" width="7.5703125" style="7" bestFit="1" customWidth="1"/>
    <col min="7" max="7" width="6.140625" style="7" bestFit="1" customWidth="1"/>
    <col min="8" max="8" width="10.42578125" style="7" bestFit="1" customWidth="1"/>
    <col min="9" max="9" width="12.5703125" style="7" bestFit="1" customWidth="1"/>
    <col min="10" max="10" width="12.140625" style="7" bestFit="1" customWidth="1"/>
    <col min="11" max="11" width="14.42578125" style="7" bestFit="1" customWidth="1"/>
    <col min="12" max="12" width="4.5703125" style="7" bestFit="1" customWidth="1"/>
    <col min="13" max="16384" width="9.140625" style="7"/>
  </cols>
  <sheetData>
    <row r="1" spans="1:10" ht="15.75" customHeight="1">
      <c r="A1" s="1361" t="s">
        <v>553</v>
      </c>
      <c r="B1" s="1361"/>
      <c r="C1" s="1361"/>
      <c r="D1" s="1361"/>
      <c r="E1" s="1361"/>
      <c r="F1" s="1361"/>
      <c r="G1" s="1361"/>
    </row>
    <row r="2" spans="1:10" s="8" customFormat="1" ht="43.5" customHeight="1">
      <c r="A2" s="32" t="s">
        <v>302</v>
      </c>
      <c r="B2" s="32" t="s">
        <v>205</v>
      </c>
      <c r="C2" s="32" t="s">
        <v>303</v>
      </c>
      <c r="D2" s="32" t="s">
        <v>304</v>
      </c>
      <c r="E2" s="32" t="s">
        <v>305</v>
      </c>
      <c r="F2" s="32" t="s">
        <v>209</v>
      </c>
      <c r="G2" s="32" t="s">
        <v>306</v>
      </c>
      <c r="H2" s="32" t="s">
        <v>307</v>
      </c>
      <c r="I2" s="32" t="s">
        <v>308</v>
      </c>
      <c r="J2" s="32" t="s">
        <v>309</v>
      </c>
    </row>
    <row r="3" spans="1:10" s="8" customFormat="1" ht="18" customHeight="1">
      <c r="A3" s="138">
        <v>1</v>
      </c>
      <c r="B3" s="139" t="s">
        <v>221</v>
      </c>
      <c r="C3" s="140">
        <v>6765.59</v>
      </c>
      <c r="D3" s="140">
        <v>901035.77</v>
      </c>
      <c r="E3" s="141">
        <v>12.4</v>
      </c>
      <c r="F3" s="141">
        <v>1.08</v>
      </c>
      <c r="G3" s="141">
        <v>0.43</v>
      </c>
      <c r="H3" s="141">
        <v>0</v>
      </c>
      <c r="I3" s="141">
        <v>0</v>
      </c>
      <c r="J3" s="139" t="s">
        <v>29</v>
      </c>
    </row>
    <row r="4" spans="1:10" s="8" customFormat="1" ht="18" customHeight="1">
      <c r="A4" s="138">
        <v>2</v>
      </c>
      <c r="B4" s="139" t="s">
        <v>310</v>
      </c>
      <c r="C4" s="140">
        <v>557.86</v>
      </c>
      <c r="D4" s="140">
        <v>710208.7</v>
      </c>
      <c r="E4" s="141">
        <v>9.8000000000000007</v>
      </c>
      <c r="F4" s="141">
        <v>1.1000000000000001</v>
      </c>
      <c r="G4" s="141">
        <v>0.51</v>
      </c>
      <c r="H4" s="141">
        <v>0</v>
      </c>
      <c r="I4" s="141">
        <v>0</v>
      </c>
      <c r="J4" s="139" t="s">
        <v>29</v>
      </c>
    </row>
    <row r="5" spans="1:10" s="8" customFormat="1" ht="18" customHeight="1">
      <c r="A5" s="138">
        <v>3</v>
      </c>
      <c r="B5" s="139" t="s">
        <v>311</v>
      </c>
      <c r="C5" s="140">
        <v>1396.54</v>
      </c>
      <c r="D5" s="140">
        <v>612382.16</v>
      </c>
      <c r="E5" s="141">
        <v>8.4</v>
      </c>
      <c r="F5" s="141">
        <v>0.99</v>
      </c>
      <c r="G5" s="141">
        <v>0.54</v>
      </c>
      <c r="H5" s="141">
        <v>0</v>
      </c>
      <c r="I5" s="141">
        <v>0</v>
      </c>
      <c r="J5" s="139" t="s">
        <v>29</v>
      </c>
    </row>
    <row r="6" spans="1:10" s="8" customFormat="1" ht="18" customHeight="1">
      <c r="A6" s="138">
        <v>4</v>
      </c>
      <c r="B6" s="139" t="s">
        <v>312</v>
      </c>
      <c r="C6" s="140">
        <v>2082.2199999999998</v>
      </c>
      <c r="D6" s="140">
        <v>513959.16</v>
      </c>
      <c r="E6" s="141">
        <v>7.1</v>
      </c>
      <c r="F6" s="141">
        <v>1.18</v>
      </c>
      <c r="G6" s="141">
        <v>0.47</v>
      </c>
      <c r="H6" s="141">
        <v>0</v>
      </c>
      <c r="I6" s="141">
        <v>0</v>
      </c>
      <c r="J6" s="139" t="s">
        <v>29</v>
      </c>
    </row>
    <row r="7" spans="1:10" s="8" customFormat="1" ht="18" customHeight="1">
      <c r="A7" s="138">
        <v>5</v>
      </c>
      <c r="B7" s="139" t="s">
        <v>214</v>
      </c>
      <c r="C7" s="140">
        <v>355.53</v>
      </c>
      <c r="D7" s="140">
        <v>465317.07</v>
      </c>
      <c r="E7" s="141">
        <v>6.4</v>
      </c>
      <c r="F7" s="141">
        <v>1.2</v>
      </c>
      <c r="G7" s="141">
        <v>0.53</v>
      </c>
      <c r="H7" s="141">
        <v>0</v>
      </c>
      <c r="I7" s="141">
        <v>0</v>
      </c>
      <c r="J7" s="139" t="s">
        <v>29</v>
      </c>
    </row>
    <row r="8" spans="1:10" s="8" customFormat="1" ht="18" customHeight="1">
      <c r="A8" s="138">
        <v>6</v>
      </c>
      <c r="B8" s="139" t="s">
        <v>313</v>
      </c>
      <c r="C8" s="140">
        <v>375.24</v>
      </c>
      <c r="D8" s="140">
        <v>354892.69</v>
      </c>
      <c r="E8" s="141">
        <v>4.9000000000000004</v>
      </c>
      <c r="F8" s="141">
        <v>0.97</v>
      </c>
      <c r="G8" s="141">
        <v>0.44</v>
      </c>
      <c r="H8" s="141">
        <v>0</v>
      </c>
      <c r="I8" s="141">
        <v>0</v>
      </c>
      <c r="J8" s="139" t="s">
        <v>29</v>
      </c>
    </row>
    <row r="9" spans="1:10" s="8" customFormat="1" ht="18" customHeight="1">
      <c r="A9" s="138">
        <v>7</v>
      </c>
      <c r="B9" s="139" t="s">
        <v>314</v>
      </c>
      <c r="C9" s="140">
        <v>281.04000000000002</v>
      </c>
      <c r="D9" s="140">
        <v>262435.95</v>
      </c>
      <c r="E9" s="141">
        <v>3.6</v>
      </c>
      <c r="F9" s="141">
        <v>0.99</v>
      </c>
      <c r="G9" s="141">
        <v>0.43</v>
      </c>
      <c r="H9" s="141">
        <v>0</v>
      </c>
      <c r="I9" s="141">
        <v>0</v>
      </c>
      <c r="J9" s="139" t="s">
        <v>29</v>
      </c>
    </row>
    <row r="10" spans="1:10" s="8" customFormat="1" ht="18" customHeight="1">
      <c r="A10" s="138">
        <v>8</v>
      </c>
      <c r="B10" s="139" t="s">
        <v>316</v>
      </c>
      <c r="C10" s="140">
        <v>1242.6099999999999</v>
      </c>
      <c r="D10" s="140">
        <v>262399.93</v>
      </c>
      <c r="E10" s="141">
        <v>3.6</v>
      </c>
      <c r="F10" s="141">
        <v>0.51</v>
      </c>
      <c r="G10" s="141">
        <v>0.15</v>
      </c>
      <c r="H10" s="141">
        <v>0</v>
      </c>
      <c r="I10" s="141">
        <v>0</v>
      </c>
      <c r="J10" s="139" t="s">
        <v>29</v>
      </c>
    </row>
    <row r="11" spans="1:10" s="8" customFormat="1" ht="18" customHeight="1">
      <c r="A11" s="138">
        <v>9</v>
      </c>
      <c r="B11" s="139" t="s">
        <v>315</v>
      </c>
      <c r="C11" s="140">
        <v>993.25</v>
      </c>
      <c r="D11" s="140">
        <v>249213.93</v>
      </c>
      <c r="E11" s="141">
        <v>3.4</v>
      </c>
      <c r="F11" s="141">
        <v>0.86</v>
      </c>
      <c r="G11" s="141">
        <v>0.38</v>
      </c>
      <c r="H11" s="141">
        <v>0</v>
      </c>
      <c r="I11" s="141">
        <v>0</v>
      </c>
      <c r="J11" s="139" t="s">
        <v>29</v>
      </c>
    </row>
    <row r="12" spans="1:10" s="8" customFormat="1" ht="18" customHeight="1">
      <c r="A12" s="138">
        <v>10</v>
      </c>
      <c r="B12" s="139" t="s">
        <v>319</v>
      </c>
      <c r="C12" s="140">
        <v>615.22</v>
      </c>
      <c r="D12" s="140">
        <v>242933.14</v>
      </c>
      <c r="E12" s="141">
        <v>3.3</v>
      </c>
      <c r="F12" s="141">
        <v>0.98</v>
      </c>
      <c r="G12" s="141">
        <v>0.35</v>
      </c>
      <c r="H12" s="141">
        <v>0</v>
      </c>
      <c r="I12" s="141">
        <v>0</v>
      </c>
      <c r="J12" s="139" t="s">
        <v>29</v>
      </c>
    </row>
    <row r="13" spans="1:10" s="8" customFormat="1" ht="18" customHeight="1">
      <c r="A13" s="138">
        <v>11</v>
      </c>
      <c r="B13" s="139" t="s">
        <v>317</v>
      </c>
      <c r="C13" s="140">
        <v>234.96</v>
      </c>
      <c r="D13" s="140">
        <v>229197</v>
      </c>
      <c r="E13" s="141">
        <v>3.2</v>
      </c>
      <c r="F13" s="141">
        <v>0.6</v>
      </c>
      <c r="G13" s="141">
        <v>0.16</v>
      </c>
      <c r="H13" s="141">
        <v>0</v>
      </c>
      <c r="I13" s="141">
        <v>0</v>
      </c>
      <c r="J13" s="139" t="s">
        <v>29</v>
      </c>
    </row>
    <row r="14" spans="1:10" s="8" customFormat="1" ht="18" customHeight="1">
      <c r="A14" s="138">
        <v>12</v>
      </c>
      <c r="B14" s="139" t="s">
        <v>318</v>
      </c>
      <c r="C14" s="140">
        <v>892.46</v>
      </c>
      <c r="D14" s="140">
        <v>201231.14</v>
      </c>
      <c r="E14" s="141">
        <v>2.8</v>
      </c>
      <c r="F14" s="141">
        <v>1.1100000000000001</v>
      </c>
      <c r="G14" s="141">
        <v>0.45</v>
      </c>
      <c r="H14" s="141">
        <v>0</v>
      </c>
      <c r="I14" s="141">
        <v>0</v>
      </c>
      <c r="J14" s="139" t="s">
        <v>29</v>
      </c>
    </row>
    <row r="15" spans="1:10" s="8" customFormat="1" ht="18" customHeight="1">
      <c r="A15" s="138">
        <v>13</v>
      </c>
      <c r="B15" s="139" t="s">
        <v>320</v>
      </c>
      <c r="C15" s="140">
        <v>2786.81</v>
      </c>
      <c r="D15" s="140">
        <v>195347.34</v>
      </c>
      <c r="E15" s="141">
        <v>2.7</v>
      </c>
      <c r="F15" s="141">
        <v>0.73</v>
      </c>
      <c r="G15" s="141">
        <v>0.27</v>
      </c>
      <c r="H15" s="141">
        <v>0</v>
      </c>
      <c r="I15" s="141">
        <v>0</v>
      </c>
      <c r="J15" s="139" t="s">
        <v>29</v>
      </c>
    </row>
    <row r="16" spans="1:10" s="8" customFormat="1" ht="18" customHeight="1">
      <c r="A16" s="138">
        <v>14</v>
      </c>
      <c r="B16" s="139" t="s">
        <v>215</v>
      </c>
      <c r="C16" s="140">
        <v>121.08</v>
      </c>
      <c r="D16" s="140">
        <v>149280.6</v>
      </c>
      <c r="E16" s="141">
        <v>2.1</v>
      </c>
      <c r="F16" s="141">
        <v>1.27</v>
      </c>
      <c r="G16" s="141">
        <v>0.4</v>
      </c>
      <c r="H16" s="141">
        <v>0</v>
      </c>
      <c r="I16" s="141">
        <v>0</v>
      </c>
      <c r="J16" s="139" t="s">
        <v>29</v>
      </c>
    </row>
    <row r="17" spans="1:10" s="8" customFormat="1" ht="18" customHeight="1">
      <c r="A17" s="138">
        <v>15</v>
      </c>
      <c r="B17" s="139" t="s">
        <v>321</v>
      </c>
      <c r="C17" s="140">
        <v>95.92</v>
      </c>
      <c r="D17" s="140">
        <v>125393.98</v>
      </c>
      <c r="E17" s="141">
        <v>1.7</v>
      </c>
      <c r="F17" s="141">
        <v>0.57999999999999996</v>
      </c>
      <c r="G17" s="141">
        <v>0.14000000000000001</v>
      </c>
      <c r="H17" s="141">
        <v>0</v>
      </c>
      <c r="I17" s="141">
        <v>0</v>
      </c>
      <c r="J17" s="139" t="s">
        <v>29</v>
      </c>
    </row>
    <row r="18" spans="1:10" s="8" customFormat="1" ht="18" customHeight="1">
      <c r="A18" s="138">
        <v>16</v>
      </c>
      <c r="B18" s="139" t="s">
        <v>323</v>
      </c>
      <c r="C18" s="140">
        <v>542.73</v>
      </c>
      <c r="D18" s="140">
        <v>115008.42</v>
      </c>
      <c r="E18" s="141">
        <v>1.6</v>
      </c>
      <c r="F18" s="141">
        <v>0.96</v>
      </c>
      <c r="G18" s="141">
        <v>0.38</v>
      </c>
      <c r="H18" s="141">
        <v>0</v>
      </c>
      <c r="I18" s="141">
        <v>0</v>
      </c>
      <c r="J18" s="139" t="s">
        <v>29</v>
      </c>
    </row>
    <row r="19" spans="1:10" s="8" customFormat="1" ht="18" customHeight="1">
      <c r="A19" s="138">
        <v>17</v>
      </c>
      <c r="B19" s="139" t="s">
        <v>322</v>
      </c>
      <c r="C19" s="140">
        <v>621.76</v>
      </c>
      <c r="D19" s="140">
        <v>111289.69</v>
      </c>
      <c r="E19" s="141">
        <v>1.5</v>
      </c>
      <c r="F19" s="141">
        <v>0.94</v>
      </c>
      <c r="G19" s="141">
        <v>0.3</v>
      </c>
      <c r="H19" s="141">
        <v>0</v>
      </c>
      <c r="I19" s="141">
        <v>0</v>
      </c>
      <c r="J19" s="139" t="s">
        <v>29</v>
      </c>
    </row>
    <row r="20" spans="1:10" s="8" customFormat="1" ht="18" customHeight="1">
      <c r="A20" s="138">
        <v>18</v>
      </c>
      <c r="B20" s="139" t="s">
        <v>325</v>
      </c>
      <c r="C20" s="140">
        <v>151.04</v>
      </c>
      <c r="D20" s="140">
        <v>109281.04</v>
      </c>
      <c r="E20" s="141">
        <v>1.5</v>
      </c>
      <c r="F20" s="141">
        <v>0.71</v>
      </c>
      <c r="G20" s="141">
        <v>0.23</v>
      </c>
      <c r="H20" s="141">
        <v>0</v>
      </c>
      <c r="I20" s="141">
        <v>0</v>
      </c>
      <c r="J20" s="139" t="s">
        <v>29</v>
      </c>
    </row>
    <row r="21" spans="1:10" s="8" customFormat="1" ht="18" customHeight="1">
      <c r="A21" s="138">
        <v>19</v>
      </c>
      <c r="B21" s="139" t="s">
        <v>324</v>
      </c>
      <c r="C21" s="140">
        <v>239.93</v>
      </c>
      <c r="D21" s="140">
        <v>107367.83</v>
      </c>
      <c r="E21" s="141">
        <v>1.5</v>
      </c>
      <c r="F21" s="141">
        <v>0.5</v>
      </c>
      <c r="G21" s="141">
        <v>0.14000000000000001</v>
      </c>
      <c r="H21" s="141">
        <v>0</v>
      </c>
      <c r="I21" s="141">
        <v>0</v>
      </c>
      <c r="J21" s="139" t="s">
        <v>29</v>
      </c>
    </row>
    <row r="22" spans="1:10" s="8" customFormat="1" ht="18" customHeight="1">
      <c r="A22" s="138">
        <v>20</v>
      </c>
      <c r="B22" s="139" t="s">
        <v>326</v>
      </c>
      <c r="C22" s="140">
        <v>88.78</v>
      </c>
      <c r="D22" s="140">
        <v>105163.52</v>
      </c>
      <c r="E22" s="141">
        <v>1.4</v>
      </c>
      <c r="F22" s="141">
        <v>0.96</v>
      </c>
      <c r="G22" s="141">
        <v>0.31</v>
      </c>
      <c r="H22" s="141">
        <v>0</v>
      </c>
      <c r="I22" s="141">
        <v>0</v>
      </c>
      <c r="J22" s="139" t="s">
        <v>29</v>
      </c>
    </row>
    <row r="23" spans="1:10" s="8" customFormat="1" ht="18" customHeight="1">
      <c r="A23" s="138">
        <v>21</v>
      </c>
      <c r="B23" s="139" t="s">
        <v>217</v>
      </c>
      <c r="C23" s="140">
        <v>288.69</v>
      </c>
      <c r="D23" s="140">
        <v>87703.31</v>
      </c>
      <c r="E23" s="141">
        <v>1.2</v>
      </c>
      <c r="F23" s="141">
        <v>0.79</v>
      </c>
      <c r="G23" s="141">
        <v>0.26</v>
      </c>
      <c r="H23" s="141">
        <v>0</v>
      </c>
      <c r="I23" s="141">
        <v>0</v>
      </c>
      <c r="J23" s="139" t="s">
        <v>29</v>
      </c>
    </row>
    <row r="24" spans="1:10" s="8" customFormat="1" ht="18" customHeight="1">
      <c r="A24" s="138">
        <v>22</v>
      </c>
      <c r="B24" s="139" t="s">
        <v>327</v>
      </c>
      <c r="C24" s="140">
        <v>9894.56</v>
      </c>
      <c r="D24" s="140">
        <v>86307.11</v>
      </c>
      <c r="E24" s="141">
        <v>1.2</v>
      </c>
      <c r="F24" s="141">
        <v>0.53</v>
      </c>
      <c r="G24" s="141">
        <v>0.11</v>
      </c>
      <c r="H24" s="141">
        <v>0</v>
      </c>
      <c r="I24" s="141">
        <v>0</v>
      </c>
      <c r="J24" s="139" t="s">
        <v>29</v>
      </c>
    </row>
    <row r="25" spans="1:10" s="8" customFormat="1" ht="18" customHeight="1">
      <c r="A25" s="138">
        <v>23</v>
      </c>
      <c r="B25" s="139" t="s">
        <v>328</v>
      </c>
      <c r="C25" s="140">
        <v>106.46</v>
      </c>
      <c r="D25" s="140">
        <v>77678.17</v>
      </c>
      <c r="E25" s="141">
        <v>1.1000000000000001</v>
      </c>
      <c r="F25" s="141">
        <v>0.45</v>
      </c>
      <c r="G25" s="141">
        <v>0.11</v>
      </c>
      <c r="H25" s="141">
        <v>0</v>
      </c>
      <c r="I25" s="141">
        <v>0</v>
      </c>
      <c r="J25" s="139" t="s">
        <v>29</v>
      </c>
    </row>
    <row r="26" spans="1:10" s="8" customFormat="1" ht="18" customHeight="1">
      <c r="A26" s="138">
        <v>24</v>
      </c>
      <c r="B26" s="139" t="s">
        <v>329</v>
      </c>
      <c r="C26" s="140">
        <v>6975.45</v>
      </c>
      <c r="D26" s="140">
        <v>76608.23</v>
      </c>
      <c r="E26" s="141">
        <v>1.1000000000000001</v>
      </c>
      <c r="F26" s="141">
        <v>0.46</v>
      </c>
      <c r="G26" s="141">
        <v>0.09</v>
      </c>
      <c r="H26" s="141">
        <v>0</v>
      </c>
      <c r="I26" s="141">
        <v>0</v>
      </c>
      <c r="J26" s="139" t="s">
        <v>29</v>
      </c>
    </row>
    <row r="27" spans="1:10" s="8" customFormat="1" ht="18" customHeight="1">
      <c r="A27" s="138">
        <v>25</v>
      </c>
      <c r="B27" s="139" t="s">
        <v>330</v>
      </c>
      <c r="C27" s="140">
        <v>664.27</v>
      </c>
      <c r="D27" s="140">
        <v>74835.289999999994</v>
      </c>
      <c r="E27" s="141">
        <v>1</v>
      </c>
      <c r="F27" s="141">
        <v>1.21</v>
      </c>
      <c r="G27" s="141">
        <v>0.34</v>
      </c>
      <c r="H27" s="141">
        <v>0</v>
      </c>
      <c r="I27" s="141">
        <v>0</v>
      </c>
      <c r="J27" s="139" t="s">
        <v>29</v>
      </c>
    </row>
    <row r="28" spans="1:10" s="8" customFormat="1" ht="18" customHeight="1">
      <c r="A28" s="138">
        <v>26</v>
      </c>
      <c r="B28" s="139" t="s">
        <v>333</v>
      </c>
      <c r="C28" s="140">
        <v>497.37</v>
      </c>
      <c r="D28" s="140">
        <v>71639.289999999994</v>
      </c>
      <c r="E28" s="141">
        <v>1</v>
      </c>
      <c r="F28" s="141">
        <v>1.07</v>
      </c>
      <c r="G28" s="141">
        <v>0.31</v>
      </c>
      <c r="H28" s="141">
        <v>0</v>
      </c>
      <c r="I28" s="141">
        <v>0</v>
      </c>
      <c r="J28" s="139" t="s">
        <v>29</v>
      </c>
    </row>
    <row r="29" spans="1:10" s="8" customFormat="1" ht="18" customHeight="1">
      <c r="A29" s="138">
        <v>27</v>
      </c>
      <c r="B29" s="139" t="s">
        <v>337</v>
      </c>
      <c r="C29" s="140">
        <v>96.42</v>
      </c>
      <c r="D29" s="140">
        <v>70737.259999999995</v>
      </c>
      <c r="E29" s="141">
        <v>1</v>
      </c>
      <c r="F29" s="141">
        <v>0.56000000000000005</v>
      </c>
      <c r="G29" s="141">
        <v>0.2</v>
      </c>
      <c r="H29" s="141">
        <v>0</v>
      </c>
      <c r="I29" s="141">
        <v>0</v>
      </c>
      <c r="J29" s="139" t="s">
        <v>29</v>
      </c>
    </row>
    <row r="30" spans="1:10" s="8" customFormat="1" ht="18" customHeight="1">
      <c r="A30" s="138">
        <v>28</v>
      </c>
      <c r="B30" s="139" t="s">
        <v>334</v>
      </c>
      <c r="C30" s="140">
        <v>775.9</v>
      </c>
      <c r="D30" s="140">
        <v>69690.52</v>
      </c>
      <c r="E30" s="141">
        <v>1</v>
      </c>
      <c r="F30" s="141">
        <v>1.39</v>
      </c>
      <c r="G30" s="141">
        <v>0.41</v>
      </c>
      <c r="H30" s="141">
        <v>0</v>
      </c>
      <c r="I30" s="141">
        <v>0</v>
      </c>
      <c r="J30" s="139" t="s">
        <v>29</v>
      </c>
    </row>
    <row r="31" spans="1:10" s="8" customFormat="1" ht="18" customHeight="1">
      <c r="A31" s="138">
        <v>29</v>
      </c>
      <c r="B31" s="139" t="s">
        <v>331</v>
      </c>
      <c r="C31" s="140">
        <v>159.28</v>
      </c>
      <c r="D31" s="140">
        <v>68816.570000000007</v>
      </c>
      <c r="E31" s="141">
        <v>0.9</v>
      </c>
      <c r="F31" s="141">
        <v>0.97</v>
      </c>
      <c r="G31" s="141">
        <v>0.02</v>
      </c>
      <c r="H31" s="141">
        <v>0</v>
      </c>
      <c r="I31" s="141">
        <v>0</v>
      </c>
      <c r="J31" s="139" t="s">
        <v>29</v>
      </c>
    </row>
    <row r="32" spans="1:10" s="8" customFormat="1" ht="18" customHeight="1">
      <c r="A32" s="138">
        <v>30</v>
      </c>
      <c r="B32" s="139" t="s">
        <v>335</v>
      </c>
      <c r="C32" s="140">
        <v>241.72</v>
      </c>
      <c r="D32" s="140">
        <v>65269.1</v>
      </c>
      <c r="E32" s="141">
        <v>0.9</v>
      </c>
      <c r="F32" s="141">
        <v>1.08</v>
      </c>
      <c r="G32" s="141">
        <v>0.26</v>
      </c>
      <c r="H32" s="141">
        <v>0</v>
      </c>
      <c r="I32" s="141">
        <v>0</v>
      </c>
      <c r="J32" s="139" t="s">
        <v>29</v>
      </c>
    </row>
    <row r="33" spans="1:11" s="8" customFormat="1" ht="18" customHeight="1">
      <c r="A33" s="138">
        <v>31</v>
      </c>
      <c r="B33" s="139" t="s">
        <v>336</v>
      </c>
      <c r="C33" s="140">
        <v>1145.08</v>
      </c>
      <c r="D33" s="140">
        <v>62539.27</v>
      </c>
      <c r="E33" s="141">
        <v>0.9</v>
      </c>
      <c r="F33" s="141">
        <v>1.08</v>
      </c>
      <c r="G33" s="141">
        <v>0.48</v>
      </c>
      <c r="H33" s="141">
        <v>0</v>
      </c>
      <c r="I33" s="141">
        <v>0</v>
      </c>
      <c r="J33" s="139" t="s">
        <v>29</v>
      </c>
    </row>
    <row r="34" spans="1:11" s="8" customFormat="1" ht="18" customHeight="1">
      <c r="A34" s="138">
        <v>32</v>
      </c>
      <c r="B34" s="139" t="s">
        <v>332</v>
      </c>
      <c r="C34" s="140">
        <v>131.69</v>
      </c>
      <c r="D34" s="140">
        <v>61208.83</v>
      </c>
      <c r="E34" s="141">
        <v>0.8</v>
      </c>
      <c r="F34" s="141">
        <v>0.86</v>
      </c>
      <c r="G34" s="141">
        <v>0.32</v>
      </c>
      <c r="H34" s="141">
        <v>0</v>
      </c>
      <c r="I34" s="141">
        <v>0</v>
      </c>
      <c r="J34" s="139" t="s">
        <v>29</v>
      </c>
    </row>
    <row r="35" spans="1:11" s="8" customFormat="1" ht="18" customHeight="1">
      <c r="A35" s="138">
        <v>33</v>
      </c>
      <c r="B35" s="139" t="s">
        <v>341</v>
      </c>
      <c r="C35" s="140">
        <v>224.72</v>
      </c>
      <c r="D35" s="140">
        <v>58951.19</v>
      </c>
      <c r="E35" s="141">
        <v>0.8</v>
      </c>
      <c r="F35" s="141">
        <v>1.61</v>
      </c>
      <c r="G35" s="141">
        <v>0.38</v>
      </c>
      <c r="H35" s="141">
        <v>0</v>
      </c>
      <c r="I35" s="141">
        <v>0</v>
      </c>
      <c r="J35" s="139" t="s">
        <v>29</v>
      </c>
    </row>
    <row r="36" spans="1:11" s="8" customFormat="1" ht="18" customHeight="1">
      <c r="A36" s="138">
        <v>34</v>
      </c>
      <c r="B36" s="139" t="s">
        <v>339</v>
      </c>
      <c r="C36" s="140">
        <v>6290.14</v>
      </c>
      <c r="D36" s="140">
        <v>58548.87</v>
      </c>
      <c r="E36" s="141">
        <v>0.8</v>
      </c>
      <c r="F36" s="141">
        <v>0.65</v>
      </c>
      <c r="G36" s="141">
        <v>0.09</v>
      </c>
      <c r="H36" s="141">
        <v>0</v>
      </c>
      <c r="I36" s="141">
        <v>0</v>
      </c>
      <c r="J36" s="139" t="s">
        <v>29</v>
      </c>
    </row>
    <row r="37" spans="1:11" s="8" customFormat="1" ht="18" customHeight="1">
      <c r="A37" s="138">
        <v>35</v>
      </c>
      <c r="B37" s="139" t="s">
        <v>338</v>
      </c>
      <c r="C37" s="140">
        <v>1584.03</v>
      </c>
      <c r="D37" s="140">
        <v>54781.38</v>
      </c>
      <c r="E37" s="141">
        <v>0.8</v>
      </c>
      <c r="F37" s="141">
        <v>1.51</v>
      </c>
      <c r="G37" s="141">
        <v>0.06</v>
      </c>
      <c r="H37" s="141">
        <v>0</v>
      </c>
      <c r="I37" s="141">
        <v>0</v>
      </c>
      <c r="J37" s="139" t="s">
        <v>29</v>
      </c>
    </row>
    <row r="38" spans="1:11" s="8" customFormat="1" ht="18" customHeight="1">
      <c r="A38" s="138">
        <v>36</v>
      </c>
      <c r="B38" s="139" t="s">
        <v>340</v>
      </c>
      <c r="C38" s="140">
        <v>115.83</v>
      </c>
      <c r="D38" s="140">
        <v>50785.7</v>
      </c>
      <c r="E38" s="141">
        <v>0.7</v>
      </c>
      <c r="F38" s="141">
        <v>3.54</v>
      </c>
      <c r="G38" s="141">
        <v>0.18</v>
      </c>
      <c r="H38" s="141">
        <v>0</v>
      </c>
      <c r="I38" s="141">
        <v>0</v>
      </c>
      <c r="J38" s="139" t="s">
        <v>29</v>
      </c>
    </row>
    <row r="39" spans="1:11" s="8" customFormat="1" ht="18" customHeight="1">
      <c r="A39" s="138">
        <v>37</v>
      </c>
      <c r="B39" s="139" t="s">
        <v>342</v>
      </c>
      <c r="C39" s="140">
        <v>161.43</v>
      </c>
      <c r="D39" s="140">
        <v>48400.89</v>
      </c>
      <c r="E39" s="141">
        <v>0.7</v>
      </c>
      <c r="F39" s="141">
        <v>0.48</v>
      </c>
      <c r="G39" s="141">
        <v>0.11</v>
      </c>
      <c r="H39" s="141">
        <v>0</v>
      </c>
      <c r="I39" s="141">
        <v>0</v>
      </c>
      <c r="J39" s="139" t="s">
        <v>29</v>
      </c>
    </row>
    <row r="40" spans="1:11" s="8" customFormat="1" ht="18" customHeight="1">
      <c r="A40" s="138">
        <v>38</v>
      </c>
      <c r="B40" s="139" t="s">
        <v>343</v>
      </c>
      <c r="C40" s="140">
        <v>432.03</v>
      </c>
      <c r="D40" s="140">
        <v>47596</v>
      </c>
      <c r="E40" s="141">
        <v>0.7</v>
      </c>
      <c r="F40" s="141">
        <v>1.68</v>
      </c>
      <c r="G40" s="141">
        <v>0.28000000000000003</v>
      </c>
      <c r="H40" s="141">
        <v>0</v>
      </c>
      <c r="I40" s="141">
        <v>0</v>
      </c>
      <c r="J40" s="139" t="s">
        <v>29</v>
      </c>
    </row>
    <row r="41" spans="1:11" s="8" customFormat="1" ht="18" customHeight="1">
      <c r="A41" s="138">
        <v>39</v>
      </c>
      <c r="B41" s="139" t="s">
        <v>344</v>
      </c>
      <c r="C41" s="140">
        <v>371.72</v>
      </c>
      <c r="D41" s="140">
        <v>30701.11</v>
      </c>
      <c r="E41" s="141">
        <v>0.4</v>
      </c>
      <c r="F41" s="141">
        <v>1.56</v>
      </c>
      <c r="G41" s="141">
        <v>0.27</v>
      </c>
      <c r="H41" s="141">
        <v>0</v>
      </c>
      <c r="I41" s="141">
        <v>0</v>
      </c>
      <c r="J41" s="139" t="s">
        <v>29</v>
      </c>
    </row>
    <row r="42" spans="1:11" s="8" customFormat="1" ht="18" customHeight="1">
      <c r="A42" s="138">
        <v>40</v>
      </c>
      <c r="B42" s="139" t="s">
        <v>345</v>
      </c>
      <c r="C42" s="140">
        <v>1115.49</v>
      </c>
      <c r="D42" s="140">
        <v>28586.1</v>
      </c>
      <c r="E42" s="141">
        <v>0.4</v>
      </c>
      <c r="F42" s="141">
        <v>2.14</v>
      </c>
      <c r="G42" s="141">
        <v>0.13</v>
      </c>
      <c r="H42" s="141">
        <v>0</v>
      </c>
      <c r="I42" s="141">
        <v>0</v>
      </c>
      <c r="J42" s="139" t="s">
        <v>29</v>
      </c>
    </row>
    <row r="43" spans="1:11" s="8" customFormat="1" ht="18.75" customHeight="1">
      <c r="A43" s="1379" t="s">
        <v>27</v>
      </c>
      <c r="B43" s="1379"/>
      <c r="C43" s="1379"/>
      <c r="D43" s="1379"/>
      <c r="E43" s="1379"/>
      <c r="F43" s="1379"/>
      <c r="G43" s="1379"/>
      <c r="H43" s="1379"/>
      <c r="I43" s="1379"/>
      <c r="J43" s="1379"/>
      <c r="K43" s="1379"/>
    </row>
    <row r="44" spans="1:11" s="8" customFormat="1" ht="18" customHeight="1">
      <c r="A44" s="1379" t="s">
        <v>346</v>
      </c>
      <c r="B44" s="1379"/>
      <c r="C44" s="1379"/>
      <c r="D44" s="1379"/>
      <c r="E44" s="1379"/>
      <c r="F44" s="1379"/>
      <c r="G44" s="1379"/>
      <c r="H44" s="1379"/>
      <c r="I44" s="1379"/>
      <c r="J44" s="1379"/>
      <c r="K44" s="1379"/>
    </row>
    <row r="45" spans="1:11" s="8" customFormat="1" ht="18" customHeight="1">
      <c r="A45" s="1379" t="s">
        <v>347</v>
      </c>
      <c r="B45" s="1379"/>
      <c r="C45" s="1379"/>
      <c r="D45" s="1379"/>
      <c r="E45" s="1379"/>
      <c r="F45" s="1379"/>
      <c r="G45" s="1379"/>
      <c r="H45" s="1379"/>
      <c r="I45" s="1379"/>
      <c r="J45" s="1379"/>
      <c r="K45" s="1379"/>
    </row>
    <row r="46" spans="1:11" s="8" customFormat="1" ht="18" customHeight="1">
      <c r="A46" s="1379" t="s">
        <v>348</v>
      </c>
      <c r="B46" s="1379"/>
      <c r="C46" s="1379"/>
      <c r="D46" s="1379"/>
      <c r="E46" s="1379"/>
      <c r="F46" s="1379"/>
      <c r="G46" s="1379"/>
      <c r="H46" s="1379"/>
      <c r="I46" s="1379"/>
      <c r="J46" s="1379"/>
      <c r="K46" s="1379"/>
    </row>
    <row r="47" spans="1:11" s="8" customFormat="1" ht="18" customHeight="1">
      <c r="A47" s="1379" t="s">
        <v>349</v>
      </c>
      <c r="B47" s="1379"/>
      <c r="C47" s="1379"/>
      <c r="D47" s="1379"/>
      <c r="E47" s="1379"/>
      <c r="F47" s="1379"/>
      <c r="G47" s="1379"/>
      <c r="H47" s="1379"/>
      <c r="I47" s="1379"/>
      <c r="J47" s="1379"/>
      <c r="K47" s="1379"/>
    </row>
    <row r="48" spans="1:11" s="8" customFormat="1" ht="18" customHeight="1">
      <c r="A48" s="1378" t="s">
        <v>204</v>
      </c>
      <c r="B48" s="1378"/>
      <c r="C48" s="1378"/>
      <c r="D48" s="1378"/>
      <c r="E48" s="1378"/>
      <c r="F48" s="1378"/>
      <c r="G48" s="1378"/>
      <c r="H48" s="1378"/>
      <c r="I48" s="1378"/>
      <c r="J48" s="1378"/>
      <c r="K48" s="1378"/>
    </row>
    <row r="49" s="8" customFormat="1" ht="28.35" customHeight="1"/>
  </sheetData>
  <mergeCells count="7">
    <mergeCell ref="A48:K48"/>
    <mergeCell ref="A1:G1"/>
    <mergeCell ref="A43:K43"/>
    <mergeCell ref="A44:K44"/>
    <mergeCell ref="A45:K45"/>
    <mergeCell ref="A46:K46"/>
    <mergeCell ref="A47:K47"/>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Normal="100" workbookViewId="0">
      <selection activeCell="C11" sqref="C11"/>
    </sheetView>
  </sheetViews>
  <sheetFormatPr defaultColWidth="9.140625" defaultRowHeight="15"/>
  <cols>
    <col min="1" max="10" width="10.5703125" style="7" bestFit="1" customWidth="1"/>
    <col min="11" max="11" width="4.5703125" style="7" bestFit="1" customWidth="1"/>
    <col min="12" max="16384" width="9.140625" style="7"/>
  </cols>
  <sheetData>
    <row r="1" spans="1:10" ht="15.75" customHeight="1">
      <c r="A1" s="1317" t="s">
        <v>350</v>
      </c>
      <c r="B1" s="1317"/>
      <c r="C1" s="1317"/>
      <c r="D1" s="1317"/>
      <c r="E1" s="1317"/>
      <c r="F1" s="1317"/>
      <c r="G1" s="1317"/>
    </row>
    <row r="2" spans="1:10" s="8" customFormat="1" ht="15" customHeight="1">
      <c r="A2" s="1341" t="s">
        <v>18</v>
      </c>
      <c r="B2" s="1338" t="s">
        <v>21</v>
      </c>
      <c r="C2" s="1339"/>
      <c r="D2" s="1340"/>
      <c r="E2" s="1338" t="s">
        <v>22</v>
      </c>
      <c r="F2" s="1339"/>
      <c r="G2" s="1340"/>
      <c r="H2" s="1338" t="s">
        <v>23</v>
      </c>
      <c r="I2" s="1339"/>
      <c r="J2" s="1340"/>
    </row>
    <row r="3" spans="1:10" s="8" customFormat="1" ht="48.75" customHeight="1">
      <c r="A3" s="1342"/>
      <c r="B3" s="74" t="s">
        <v>351</v>
      </c>
      <c r="C3" s="74" t="s">
        <v>352</v>
      </c>
      <c r="D3" s="74" t="s">
        <v>353</v>
      </c>
      <c r="E3" s="74" t="s">
        <v>351</v>
      </c>
      <c r="F3" s="74" t="s">
        <v>352</v>
      </c>
      <c r="G3" s="74" t="s">
        <v>353</v>
      </c>
      <c r="H3" s="74" t="s">
        <v>351</v>
      </c>
      <c r="I3" s="74" t="s">
        <v>352</v>
      </c>
      <c r="J3" s="74" t="s">
        <v>353</v>
      </c>
    </row>
    <row r="4" spans="1:10" s="14" customFormat="1" ht="15.75" customHeight="1">
      <c r="A4" s="10" t="s">
        <v>4</v>
      </c>
      <c r="B4" s="12">
        <v>3430</v>
      </c>
      <c r="C4" s="12">
        <v>488</v>
      </c>
      <c r="D4" s="142">
        <v>7.028688524590164</v>
      </c>
      <c r="E4" s="49">
        <v>308</v>
      </c>
      <c r="F4" s="49">
        <v>1787</v>
      </c>
      <c r="G4" s="143">
        <v>0.17</v>
      </c>
      <c r="H4" s="144">
        <v>2</v>
      </c>
      <c r="I4" s="144">
        <v>3</v>
      </c>
      <c r="J4" s="145">
        <v>0.66666666666666663</v>
      </c>
    </row>
    <row r="5" spans="1:10" s="14" customFormat="1" ht="15.75" customHeight="1">
      <c r="A5" s="10" t="s">
        <v>5</v>
      </c>
      <c r="B5" s="12">
        <v>2367</v>
      </c>
      <c r="C5" s="12">
        <v>1599</v>
      </c>
      <c r="D5" s="146">
        <v>1.480300188</v>
      </c>
      <c r="E5" s="49">
        <v>1285</v>
      </c>
      <c r="F5" s="49">
        <v>953</v>
      </c>
      <c r="G5" s="147">
        <v>1.35</v>
      </c>
      <c r="H5" s="12">
        <v>2</v>
      </c>
      <c r="I5" s="12">
        <v>4</v>
      </c>
      <c r="J5" s="146">
        <v>0.5</v>
      </c>
    </row>
    <row r="6" spans="1:10" s="8" customFormat="1" ht="15.75" customHeight="1">
      <c r="A6" s="17" t="s">
        <v>6</v>
      </c>
      <c r="B6" s="19">
        <v>2808</v>
      </c>
      <c r="C6" s="19">
        <v>967</v>
      </c>
      <c r="D6" s="148">
        <v>2.9038262669999999</v>
      </c>
      <c r="E6" s="20">
        <v>1766</v>
      </c>
      <c r="F6" s="20">
        <v>411</v>
      </c>
      <c r="G6" s="149">
        <v>4.3</v>
      </c>
      <c r="H6" s="75">
        <v>1</v>
      </c>
      <c r="I6" s="75">
        <v>1</v>
      </c>
      <c r="J6" s="150">
        <v>1</v>
      </c>
    </row>
    <row r="7" spans="1:10" s="8" customFormat="1" ht="15.75" customHeight="1">
      <c r="A7" s="53" t="s">
        <v>7</v>
      </c>
      <c r="B7" s="54">
        <v>711</v>
      </c>
      <c r="C7" s="54">
        <v>3046</v>
      </c>
      <c r="D7" s="151">
        <v>0.23342088</v>
      </c>
      <c r="E7" s="55">
        <v>262</v>
      </c>
      <c r="F7" s="55">
        <v>1929</v>
      </c>
      <c r="G7" s="152">
        <v>0.14000000000000001</v>
      </c>
      <c r="H7" s="80">
        <v>2</v>
      </c>
      <c r="I7" s="80">
        <v>1</v>
      </c>
      <c r="J7" s="153">
        <v>2</v>
      </c>
    </row>
    <row r="8" spans="1:10" s="8" customFormat="1" ht="15.75" customHeight="1">
      <c r="A8" s="53" t="s">
        <v>8</v>
      </c>
      <c r="B8" s="54">
        <v>1003</v>
      </c>
      <c r="C8" s="54">
        <v>2756</v>
      </c>
      <c r="D8" s="151">
        <v>0.36393323657474602</v>
      </c>
      <c r="E8" s="54">
        <v>519</v>
      </c>
      <c r="F8" s="54">
        <v>1686</v>
      </c>
      <c r="G8" s="151">
        <v>0.31</v>
      </c>
      <c r="H8" s="80">
        <v>0</v>
      </c>
      <c r="I8" s="80">
        <v>1</v>
      </c>
      <c r="J8" s="154">
        <v>0</v>
      </c>
    </row>
    <row r="9" spans="1:10" s="8" customFormat="1" ht="15.75" customHeight="1">
      <c r="A9" s="53" t="s">
        <v>9</v>
      </c>
      <c r="B9" s="54">
        <v>2074</v>
      </c>
      <c r="C9" s="54">
        <v>1673</v>
      </c>
      <c r="D9" s="155">
        <v>1.2396891809999999</v>
      </c>
      <c r="E9" s="54">
        <v>1417</v>
      </c>
      <c r="F9" s="54">
        <v>784</v>
      </c>
      <c r="G9" s="155">
        <v>1.81</v>
      </c>
      <c r="H9" s="54">
        <v>1</v>
      </c>
      <c r="I9" s="54">
        <v>0</v>
      </c>
      <c r="J9" s="154">
        <v>0</v>
      </c>
    </row>
    <row r="10" spans="1:10" s="8" customFormat="1" ht="15.75" customHeight="1">
      <c r="A10" s="53" t="s">
        <v>10</v>
      </c>
      <c r="B10" s="54">
        <v>2558</v>
      </c>
      <c r="C10" s="54">
        <v>1232</v>
      </c>
      <c r="D10" s="155">
        <v>2.0762987009999998</v>
      </c>
      <c r="E10" s="54">
        <v>1695</v>
      </c>
      <c r="F10" s="54">
        <v>536</v>
      </c>
      <c r="G10" s="155">
        <v>3.16</v>
      </c>
      <c r="H10" s="54">
        <v>1</v>
      </c>
      <c r="I10" s="54">
        <v>1</v>
      </c>
      <c r="J10" s="153">
        <v>1</v>
      </c>
    </row>
    <row r="11" spans="1:10" s="8" customFormat="1" ht="15.75" customHeight="1">
      <c r="A11" s="53" t="s">
        <v>11</v>
      </c>
      <c r="B11" s="54">
        <v>2573</v>
      </c>
      <c r="C11" s="54">
        <v>1243</v>
      </c>
      <c r="D11" s="155">
        <v>2.0699919549999999</v>
      </c>
      <c r="E11" s="54">
        <v>1521</v>
      </c>
      <c r="F11" s="54">
        <v>737</v>
      </c>
      <c r="G11" s="155">
        <v>2.06</v>
      </c>
      <c r="H11" s="54">
        <v>0</v>
      </c>
      <c r="I11" s="54">
        <v>0</v>
      </c>
      <c r="J11" s="154">
        <v>0</v>
      </c>
    </row>
    <row r="12" spans="1:10" s="8" customFormat="1" ht="15.75" customHeight="1">
      <c r="A12" s="53" t="s">
        <v>12</v>
      </c>
      <c r="B12" s="54">
        <v>1413</v>
      </c>
      <c r="C12" s="54">
        <v>2412</v>
      </c>
      <c r="D12" s="155">
        <v>0.58582089599999998</v>
      </c>
      <c r="E12" s="54">
        <v>762</v>
      </c>
      <c r="F12" s="54">
        <v>1531</v>
      </c>
      <c r="G12" s="155">
        <v>0.5</v>
      </c>
      <c r="H12" s="54">
        <v>0</v>
      </c>
      <c r="I12" s="54">
        <v>0</v>
      </c>
      <c r="J12" s="154">
        <v>0</v>
      </c>
    </row>
    <row r="13" spans="1:10" s="8" customFormat="1" ht="15.75" customHeight="1">
      <c r="A13" s="53" t="s">
        <v>13</v>
      </c>
      <c r="B13" s="54">
        <v>2385</v>
      </c>
      <c r="C13" s="54">
        <v>1565</v>
      </c>
      <c r="D13" s="155">
        <v>1.523961661</v>
      </c>
      <c r="E13" s="54">
        <v>1228</v>
      </c>
      <c r="F13" s="54">
        <v>1074</v>
      </c>
      <c r="G13" s="155">
        <v>1.1399999999999999</v>
      </c>
      <c r="H13" s="54">
        <v>0</v>
      </c>
      <c r="I13" s="54">
        <v>0</v>
      </c>
      <c r="J13" s="154">
        <v>0</v>
      </c>
    </row>
    <row r="14" spans="1:10" s="8" customFormat="1" ht="15.75" customHeight="1">
      <c r="A14" s="350" t="s">
        <v>544</v>
      </c>
      <c r="B14" s="352">
        <v>1863</v>
      </c>
      <c r="C14" s="352">
        <v>1985</v>
      </c>
      <c r="D14" s="365">
        <v>0.93853904300000002</v>
      </c>
      <c r="E14" s="352">
        <v>1237</v>
      </c>
      <c r="F14" s="352">
        <v>1099</v>
      </c>
      <c r="G14" s="365">
        <v>1.1299999999999999</v>
      </c>
      <c r="H14" s="352">
        <v>0</v>
      </c>
      <c r="I14" s="352">
        <v>1</v>
      </c>
      <c r="J14" s="366">
        <v>0</v>
      </c>
    </row>
    <row r="15" spans="1:10" s="8" customFormat="1" ht="15.75" customHeight="1">
      <c r="A15" s="350" t="s">
        <v>547</v>
      </c>
      <c r="B15" s="352">
        <v>1588</v>
      </c>
      <c r="C15" s="352">
        <v>2291</v>
      </c>
      <c r="D15" s="365">
        <v>0.69314709699999999</v>
      </c>
      <c r="E15" s="352">
        <v>917</v>
      </c>
      <c r="F15" s="352">
        <v>1454</v>
      </c>
      <c r="G15" s="365">
        <v>0.63</v>
      </c>
      <c r="H15" s="352">
        <v>1</v>
      </c>
      <c r="I15" s="352">
        <v>0</v>
      </c>
      <c r="J15" s="366">
        <v>0</v>
      </c>
    </row>
    <row r="16" spans="1:10" s="8" customFormat="1" ht="15.75" customHeight="1">
      <c r="A16" s="350" t="s">
        <v>546</v>
      </c>
      <c r="B16" s="352">
        <v>1005</v>
      </c>
      <c r="C16" s="352">
        <v>2874</v>
      </c>
      <c r="D16" s="365">
        <v>0.34968684799999999</v>
      </c>
      <c r="E16" s="352">
        <v>654</v>
      </c>
      <c r="F16" s="352">
        <v>1730</v>
      </c>
      <c r="G16" s="365">
        <v>0.38</v>
      </c>
      <c r="H16" s="352">
        <v>0</v>
      </c>
      <c r="I16" s="352">
        <v>1</v>
      </c>
      <c r="J16" s="366">
        <v>0</v>
      </c>
    </row>
    <row r="17" spans="1:10" s="8" customFormat="1" ht="15.75" customHeight="1">
      <c r="A17" s="350" t="s">
        <v>548</v>
      </c>
      <c r="B17" s="352">
        <v>927</v>
      </c>
      <c r="C17" s="352">
        <v>2960</v>
      </c>
      <c r="D17" s="365">
        <v>0.31317567600000001</v>
      </c>
      <c r="E17" s="352">
        <v>773</v>
      </c>
      <c r="F17" s="352">
        <v>1598</v>
      </c>
      <c r="G17" s="365">
        <v>0.48</v>
      </c>
      <c r="H17" s="352">
        <v>2</v>
      </c>
      <c r="I17" s="352">
        <v>0</v>
      </c>
      <c r="J17" s="366">
        <v>0</v>
      </c>
    </row>
    <row r="18" spans="1:10" s="8" customFormat="1" ht="19.5" customHeight="1">
      <c r="A18" s="1380" t="s">
        <v>354</v>
      </c>
      <c r="B18" s="1380"/>
      <c r="C18" s="1380"/>
      <c r="D18" s="1380"/>
      <c r="E18" s="1380"/>
      <c r="F18" s="1380"/>
    </row>
    <row r="19" spans="1:10" s="8" customFormat="1" ht="18" customHeight="1">
      <c r="A19" s="1317" t="s">
        <v>549</v>
      </c>
      <c r="B19" s="1317"/>
      <c r="C19" s="1317"/>
      <c r="D19" s="1317"/>
      <c r="E19" s="1317"/>
      <c r="F19" s="1317"/>
    </row>
    <row r="20" spans="1:10" s="8" customFormat="1" ht="18" customHeight="1">
      <c r="A20" s="1317" t="s">
        <v>117</v>
      </c>
      <c r="B20" s="1317"/>
      <c r="C20" s="1317"/>
      <c r="D20" s="1317"/>
      <c r="E20" s="1317"/>
      <c r="F20" s="1317"/>
    </row>
    <row r="21" spans="1:10" s="8" customFormat="1" ht="27.6" customHeight="1"/>
  </sheetData>
  <mergeCells count="8">
    <mergeCell ref="H2:J2"/>
    <mergeCell ref="A18:F18"/>
    <mergeCell ref="A19:F19"/>
    <mergeCell ref="A20:F20"/>
    <mergeCell ref="A1:G1"/>
    <mergeCell ref="A2:A3"/>
    <mergeCell ref="B2:D2"/>
    <mergeCell ref="E2:G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Normal="100" workbookViewId="0">
      <selection activeCell="B4" sqref="B4"/>
    </sheetView>
  </sheetViews>
  <sheetFormatPr defaultColWidth="9.140625" defaultRowHeight="15"/>
  <cols>
    <col min="1" max="1" width="9.85546875" style="7" bestFit="1" customWidth="1"/>
    <col min="2" max="10" width="13.5703125" style="7" bestFit="1" customWidth="1"/>
    <col min="11" max="11" width="4.5703125" style="7" bestFit="1" customWidth="1"/>
    <col min="12" max="16384" width="9.140625" style="7"/>
  </cols>
  <sheetData>
    <row r="1" spans="1:13" ht="13.5" customHeight="1">
      <c r="A1" s="1317" t="s">
        <v>355</v>
      </c>
      <c r="B1" s="1317"/>
      <c r="C1" s="1317"/>
      <c r="D1" s="1317"/>
      <c r="E1" s="1317"/>
      <c r="F1" s="1317"/>
      <c r="G1" s="1317"/>
    </row>
    <row r="2" spans="1:13" s="8" customFormat="1" ht="27.75" customHeight="1">
      <c r="A2" s="1325" t="s">
        <v>356</v>
      </c>
      <c r="B2" s="1338" t="s">
        <v>21</v>
      </c>
      <c r="C2" s="1339"/>
      <c r="D2" s="1340"/>
      <c r="E2" s="1338" t="s">
        <v>22</v>
      </c>
      <c r="F2" s="1339"/>
      <c r="G2" s="1340"/>
      <c r="H2" s="1338" t="s">
        <v>23</v>
      </c>
      <c r="I2" s="1339"/>
      <c r="J2" s="1340"/>
    </row>
    <row r="3" spans="1:13" s="8" customFormat="1" ht="48" customHeight="1">
      <c r="A3" s="1358"/>
      <c r="B3" s="74" t="s">
        <v>357</v>
      </c>
      <c r="C3" s="74" t="s">
        <v>164</v>
      </c>
      <c r="D3" s="74" t="s">
        <v>358</v>
      </c>
      <c r="E3" s="74" t="s">
        <v>357</v>
      </c>
      <c r="F3" s="74" t="s">
        <v>359</v>
      </c>
      <c r="G3" s="74" t="s">
        <v>358</v>
      </c>
      <c r="H3" s="74" t="s">
        <v>357</v>
      </c>
      <c r="I3" s="74" t="s">
        <v>164</v>
      </c>
      <c r="J3" s="74" t="s">
        <v>358</v>
      </c>
    </row>
    <row r="4" spans="1:13" s="14" customFormat="1" ht="18" customHeight="1">
      <c r="A4" s="10" t="s">
        <v>4</v>
      </c>
      <c r="B4" s="12">
        <v>5350</v>
      </c>
      <c r="C4" s="12">
        <v>4114</v>
      </c>
      <c r="D4" s="156">
        <v>76.89719626168224</v>
      </c>
      <c r="E4" s="12">
        <v>2011</v>
      </c>
      <c r="F4" s="12">
        <v>2218</v>
      </c>
      <c r="G4" s="157">
        <v>110.29338637493784</v>
      </c>
      <c r="H4" s="59">
        <v>292</v>
      </c>
      <c r="I4" s="59">
        <v>13</v>
      </c>
      <c r="J4" s="157">
        <v>4.4520547945205475</v>
      </c>
    </row>
    <row r="5" spans="1:13" s="14" customFormat="1" ht="18" customHeight="1">
      <c r="A5" s="100" t="s">
        <v>5</v>
      </c>
      <c r="B5" s="158">
        <v>5433</v>
      </c>
      <c r="C5" s="158">
        <v>4159</v>
      </c>
      <c r="D5" s="157">
        <v>76.550708632431437</v>
      </c>
      <c r="E5" s="87">
        <v>2179</v>
      </c>
      <c r="F5" s="49">
        <v>2661</v>
      </c>
      <c r="G5" s="157">
        <v>122.12023864157871</v>
      </c>
      <c r="H5" s="159">
        <v>291</v>
      </c>
      <c r="I5" s="159">
        <v>11</v>
      </c>
      <c r="J5" s="157">
        <v>3.7800687285223367</v>
      </c>
      <c r="L5" s="160"/>
      <c r="M5" s="160"/>
    </row>
    <row r="6" spans="1:13" s="8" customFormat="1" ht="18" customHeight="1">
      <c r="A6" s="22" t="s">
        <v>6</v>
      </c>
      <c r="B6" s="24">
        <v>5358</v>
      </c>
      <c r="C6" s="24">
        <v>3864</v>
      </c>
      <c r="D6" s="161">
        <v>72.116461366181412</v>
      </c>
      <c r="E6" s="25">
        <v>2079</v>
      </c>
      <c r="F6" s="24">
        <v>2078</v>
      </c>
      <c r="G6" s="161">
        <v>99.951899951899946</v>
      </c>
      <c r="H6" s="77">
        <v>291</v>
      </c>
      <c r="I6" s="77">
        <v>3</v>
      </c>
      <c r="J6" s="161">
        <v>1.0309278350515463</v>
      </c>
      <c r="L6" s="160"/>
      <c r="M6" s="160"/>
    </row>
    <row r="7" spans="1:13" s="8" customFormat="1" ht="18" customHeight="1">
      <c r="A7" s="22" t="s">
        <v>7</v>
      </c>
      <c r="B7" s="24">
        <v>5373</v>
      </c>
      <c r="C7" s="24">
        <v>3847</v>
      </c>
      <c r="D7" s="161">
        <v>71.59873441280476</v>
      </c>
      <c r="E7" s="25">
        <v>2092</v>
      </c>
      <c r="F7" s="24">
        <v>2120</v>
      </c>
      <c r="G7" s="161">
        <v>101.33843212237095</v>
      </c>
      <c r="H7" s="162">
        <v>290</v>
      </c>
      <c r="I7" s="77">
        <v>4</v>
      </c>
      <c r="J7" s="161">
        <v>1.3793103448275863</v>
      </c>
      <c r="L7" s="160"/>
      <c r="M7" s="160"/>
    </row>
    <row r="8" spans="1:13" s="8" customFormat="1" ht="18" customHeight="1">
      <c r="A8" s="22" t="s">
        <v>8</v>
      </c>
      <c r="B8" s="24">
        <v>5386</v>
      </c>
      <c r="C8" s="24">
        <v>3852</v>
      </c>
      <c r="D8" s="161">
        <v>71.518752320831794</v>
      </c>
      <c r="E8" s="25">
        <v>2096</v>
      </c>
      <c r="F8" s="24">
        <v>2102</v>
      </c>
      <c r="G8" s="161">
        <v>100.28625954198473</v>
      </c>
      <c r="H8" s="162">
        <v>288</v>
      </c>
      <c r="I8" s="77">
        <v>2</v>
      </c>
      <c r="J8" s="161">
        <v>0.69444444444444442</v>
      </c>
      <c r="L8" s="160"/>
      <c r="M8" s="160"/>
    </row>
    <row r="9" spans="1:13" s="8" customFormat="1" ht="18" customHeight="1">
      <c r="A9" s="22" t="s">
        <v>9</v>
      </c>
      <c r="B9" s="24">
        <v>5357</v>
      </c>
      <c r="C9" s="24">
        <v>3847</v>
      </c>
      <c r="D9" s="161">
        <v>71.812581668844501</v>
      </c>
      <c r="E9" s="24">
        <v>2104</v>
      </c>
      <c r="F9" s="24">
        <v>2116</v>
      </c>
      <c r="G9" s="161">
        <v>100.57034220532319</v>
      </c>
      <c r="H9" s="77">
        <v>287</v>
      </c>
      <c r="I9" s="24">
        <v>4</v>
      </c>
      <c r="J9" s="161">
        <v>1.3937282229965158</v>
      </c>
      <c r="L9" s="160"/>
      <c r="M9" s="160"/>
    </row>
    <row r="10" spans="1:13" s="8" customFormat="1" ht="18" customHeight="1">
      <c r="A10" s="22" t="s">
        <v>10</v>
      </c>
      <c r="B10" s="24">
        <v>5361</v>
      </c>
      <c r="C10" s="24">
        <v>4001</v>
      </c>
      <c r="D10" s="161">
        <v>74.631598582354044</v>
      </c>
      <c r="E10" s="24">
        <v>2111</v>
      </c>
      <c r="F10" s="24">
        <v>2138</v>
      </c>
      <c r="G10" s="161">
        <v>101.27901468498341</v>
      </c>
      <c r="H10" s="77">
        <v>287</v>
      </c>
      <c r="I10" s="24">
        <v>3</v>
      </c>
      <c r="J10" s="161">
        <v>1.0452961672473868</v>
      </c>
      <c r="L10" s="160"/>
      <c r="M10" s="160"/>
    </row>
    <row r="11" spans="1:13" s="8" customFormat="1" ht="18" customHeight="1">
      <c r="A11" s="22" t="s">
        <v>11</v>
      </c>
      <c r="B11" s="24">
        <v>5383</v>
      </c>
      <c r="C11" s="24">
        <v>3902</v>
      </c>
      <c r="D11" s="161">
        <v>72.487460523871448</v>
      </c>
      <c r="E11" s="24">
        <v>2126</v>
      </c>
      <c r="F11" s="24">
        <v>2183</v>
      </c>
      <c r="G11" s="161">
        <v>102.68109125117593</v>
      </c>
      <c r="H11" s="77">
        <v>287</v>
      </c>
      <c r="I11" s="24">
        <v>4</v>
      </c>
      <c r="J11" s="161">
        <v>1.3937282229965158</v>
      </c>
      <c r="L11" s="160"/>
      <c r="M11" s="160"/>
    </row>
    <row r="12" spans="1:13" s="8" customFormat="1" ht="18" customHeight="1">
      <c r="A12" s="22" t="s">
        <v>12</v>
      </c>
      <c r="B12" s="24">
        <v>5408</v>
      </c>
      <c r="C12" s="24">
        <v>3895</v>
      </c>
      <c r="D12" s="161">
        <v>72.022928994082832</v>
      </c>
      <c r="E12" s="24">
        <v>2137</v>
      </c>
      <c r="F12" s="24">
        <v>2192</v>
      </c>
      <c r="G12" s="161">
        <v>102.57370145063172</v>
      </c>
      <c r="H12" s="77">
        <v>287</v>
      </c>
      <c r="I12" s="24">
        <v>1</v>
      </c>
      <c r="J12" s="161">
        <v>0.34843205574912894</v>
      </c>
      <c r="L12" s="160"/>
      <c r="M12" s="160"/>
    </row>
    <row r="13" spans="1:13" s="8" customFormat="1" ht="18" customHeight="1">
      <c r="A13" s="22" t="s">
        <v>13</v>
      </c>
      <c r="B13" s="24">
        <v>5414</v>
      </c>
      <c r="C13" s="24">
        <v>3925</v>
      </c>
      <c r="D13" s="161">
        <v>72.497229405245662</v>
      </c>
      <c r="E13" s="24">
        <v>2155</v>
      </c>
      <c r="F13" s="24">
        <v>2215</v>
      </c>
      <c r="G13" s="161">
        <v>102.78422273781902</v>
      </c>
      <c r="H13" s="77">
        <v>287</v>
      </c>
      <c r="I13" s="24">
        <v>2</v>
      </c>
      <c r="J13" s="161">
        <v>0.69686411149825789</v>
      </c>
      <c r="L13" s="160"/>
      <c r="M13" s="160"/>
    </row>
    <row r="14" spans="1:13" s="8" customFormat="1" ht="18" customHeight="1">
      <c r="A14" s="350" t="s">
        <v>544</v>
      </c>
      <c r="B14" s="352">
        <v>5428</v>
      </c>
      <c r="C14" s="352">
        <v>3948</v>
      </c>
      <c r="D14" s="367">
        <v>72.733971997052322</v>
      </c>
      <c r="E14" s="352">
        <v>2168</v>
      </c>
      <c r="F14" s="352">
        <v>2258</v>
      </c>
      <c r="G14" s="367">
        <v>104.15129151291514</v>
      </c>
      <c r="H14" s="360">
        <v>287</v>
      </c>
      <c r="I14" s="352">
        <v>3</v>
      </c>
      <c r="J14" s="367">
        <v>1.0452961672473868</v>
      </c>
      <c r="L14" s="160"/>
      <c r="M14" s="160"/>
    </row>
    <row r="15" spans="1:13" s="8" customFormat="1" ht="18" customHeight="1">
      <c r="A15" s="350" t="s">
        <v>547</v>
      </c>
      <c r="B15" s="352">
        <v>5444</v>
      </c>
      <c r="C15" s="352">
        <v>3952</v>
      </c>
      <c r="D15" s="367">
        <v>72.593681116825863</v>
      </c>
      <c r="E15" s="352">
        <v>2179</v>
      </c>
      <c r="F15" s="352">
        <v>2281</v>
      </c>
      <c r="G15" s="367">
        <v>104.6810463515374</v>
      </c>
      <c r="H15" s="360">
        <v>287</v>
      </c>
      <c r="I15" s="352">
        <v>1</v>
      </c>
      <c r="J15" s="367">
        <v>0.34843205574912894</v>
      </c>
      <c r="L15" s="160"/>
      <c r="M15" s="160"/>
    </row>
    <row r="16" spans="1:13" s="8" customFormat="1" ht="18" customHeight="1">
      <c r="A16" s="350" t="s">
        <v>546</v>
      </c>
      <c r="B16" s="352">
        <v>5422</v>
      </c>
      <c r="C16" s="352">
        <v>3954</v>
      </c>
      <c r="D16" s="367">
        <v>72.925119881962374</v>
      </c>
      <c r="E16" s="352">
        <v>2190</v>
      </c>
      <c r="F16" s="352">
        <v>2283</v>
      </c>
      <c r="G16" s="367">
        <v>104.24657534246575</v>
      </c>
      <c r="H16" s="360">
        <v>287</v>
      </c>
      <c r="I16" s="352">
        <v>3</v>
      </c>
      <c r="J16" s="367">
        <v>1.0452961672473868</v>
      </c>
      <c r="L16" s="160"/>
      <c r="M16" s="160"/>
    </row>
    <row r="17" spans="1:13" s="8" customFormat="1" ht="18" customHeight="1">
      <c r="A17" s="350" t="s">
        <v>548</v>
      </c>
      <c r="B17" s="352">
        <v>5433</v>
      </c>
      <c r="C17" s="352">
        <v>3976</v>
      </c>
      <c r="D17" s="367">
        <v>73.182403828455733</v>
      </c>
      <c r="E17" s="352">
        <v>2191</v>
      </c>
      <c r="F17" s="352">
        <v>2307</v>
      </c>
      <c r="G17" s="367">
        <v>105.29438612505706</v>
      </c>
      <c r="H17" s="360">
        <v>285</v>
      </c>
      <c r="I17" s="352">
        <v>3</v>
      </c>
      <c r="J17" s="367">
        <v>1.0526315789473684</v>
      </c>
      <c r="L17" s="160"/>
      <c r="M17" s="160"/>
    </row>
    <row r="18" spans="1:13" s="8" customFormat="1" ht="15" customHeight="1">
      <c r="A18" s="1345" t="s">
        <v>549</v>
      </c>
      <c r="B18" s="1345"/>
      <c r="C18" s="1345"/>
      <c r="D18" s="1345"/>
      <c r="E18" s="1345"/>
      <c r="F18" s="1345"/>
      <c r="G18" s="1345"/>
    </row>
    <row r="19" spans="1:13" s="8" customFormat="1" ht="34.5" customHeight="1">
      <c r="A19" s="1381" t="s">
        <v>360</v>
      </c>
      <c r="B19" s="1323"/>
      <c r="C19" s="1323"/>
      <c r="D19" s="1323"/>
      <c r="E19" s="1323"/>
      <c r="F19" s="1323"/>
      <c r="G19" s="1323"/>
      <c r="H19" s="1323"/>
      <c r="I19" s="1323"/>
      <c r="J19" s="1323"/>
    </row>
    <row r="20" spans="1:13" s="8" customFormat="1" ht="15" customHeight="1">
      <c r="A20" s="84"/>
      <c r="B20" s="84"/>
      <c r="C20" s="84"/>
      <c r="D20" s="84"/>
      <c r="E20" s="84"/>
      <c r="F20" s="84"/>
      <c r="G20" s="84"/>
    </row>
    <row r="21" spans="1:13" s="8" customFormat="1" ht="13.5" customHeight="1">
      <c r="A21" s="1345" t="s">
        <v>117</v>
      </c>
      <c r="B21" s="1345"/>
      <c r="C21" s="1345"/>
      <c r="D21" s="1345"/>
      <c r="E21" s="1345"/>
      <c r="F21" s="1345"/>
      <c r="G21" s="1345"/>
    </row>
  </sheetData>
  <mergeCells count="8">
    <mergeCell ref="A19:J19"/>
    <mergeCell ref="A21:G21"/>
    <mergeCell ref="A1:G1"/>
    <mergeCell ref="A2:A3"/>
    <mergeCell ref="B2:D2"/>
    <mergeCell ref="E2:G2"/>
    <mergeCell ref="H2:J2"/>
    <mergeCell ref="A18:G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opLeftCell="A28" workbookViewId="0">
      <selection activeCell="B46" sqref="B46"/>
    </sheetView>
  </sheetViews>
  <sheetFormatPr defaultRowHeight="15"/>
  <cols>
    <col min="2" max="2" width="58.140625" bestFit="1" customWidth="1"/>
    <col min="3" max="3" width="15" bestFit="1" customWidth="1"/>
    <col min="4" max="4" width="16.5703125" bestFit="1" customWidth="1"/>
    <col min="5" max="5" width="24" bestFit="1" customWidth="1"/>
    <col min="13" max="13" width="10.140625" bestFit="1" customWidth="1"/>
    <col min="17" max="17" width="19.28515625" bestFit="1" customWidth="1"/>
    <col min="19" max="19" width="11.85546875" bestFit="1" customWidth="1"/>
  </cols>
  <sheetData>
    <row r="1" spans="1:20">
      <c r="A1" s="708" t="s">
        <v>1</v>
      </c>
      <c r="B1" s="709"/>
      <c r="C1" s="709"/>
      <c r="D1" s="709"/>
      <c r="E1" s="710"/>
      <c r="F1" s="710"/>
      <c r="G1" s="710"/>
      <c r="H1" s="710"/>
      <c r="I1" s="710"/>
      <c r="J1" s="710"/>
      <c r="K1" s="710"/>
      <c r="L1" s="710"/>
      <c r="M1" s="710"/>
      <c r="N1" s="710"/>
      <c r="O1" s="710"/>
      <c r="P1" s="710"/>
      <c r="Q1" s="711"/>
    </row>
    <row r="2" spans="1:20">
      <c r="A2" s="1216" t="s">
        <v>1044</v>
      </c>
      <c r="B2" s="1218" t="s">
        <v>1045</v>
      </c>
      <c r="C2" s="1218" t="s">
        <v>1046</v>
      </c>
      <c r="D2" s="1218" t="s">
        <v>1047</v>
      </c>
      <c r="E2" s="1215" t="s">
        <v>1048</v>
      </c>
      <c r="F2" s="1215" t="s">
        <v>1049</v>
      </c>
      <c r="G2" s="1215" t="s">
        <v>1050</v>
      </c>
      <c r="H2" s="1215" t="s">
        <v>1051</v>
      </c>
      <c r="I2" s="1222" t="s">
        <v>1052</v>
      </c>
      <c r="J2" s="1223"/>
      <c r="K2" s="1224"/>
      <c r="L2" s="1215" t="s">
        <v>1053</v>
      </c>
      <c r="M2" s="1225" t="s">
        <v>1054</v>
      </c>
      <c r="N2" s="1226"/>
      <c r="O2" s="1226"/>
      <c r="P2" s="1226"/>
      <c r="Q2" s="1214" t="s">
        <v>1055</v>
      </c>
    </row>
    <row r="3" spans="1:20" ht="90">
      <c r="A3" s="1217"/>
      <c r="B3" s="1219"/>
      <c r="C3" s="1219"/>
      <c r="D3" s="1219"/>
      <c r="E3" s="1220"/>
      <c r="F3" s="1220"/>
      <c r="G3" s="1220"/>
      <c r="H3" s="1220"/>
      <c r="I3" s="712" t="s">
        <v>1056</v>
      </c>
      <c r="J3" s="712" t="s">
        <v>1057</v>
      </c>
      <c r="K3" s="712" t="s">
        <v>0</v>
      </c>
      <c r="L3" s="1220"/>
      <c r="M3" s="712" t="s">
        <v>1058</v>
      </c>
      <c r="N3" s="712" t="s">
        <v>1059</v>
      </c>
      <c r="O3" s="712" t="s">
        <v>1060</v>
      </c>
      <c r="P3" s="713" t="s">
        <v>1061</v>
      </c>
      <c r="Q3" s="1215"/>
    </row>
    <row r="4" spans="1:20" ht="15.75">
      <c r="A4" s="698">
        <v>1</v>
      </c>
      <c r="B4" s="714" t="s">
        <v>1062</v>
      </c>
      <c r="C4" s="715">
        <v>44986</v>
      </c>
      <c r="D4" s="716" t="s">
        <v>1063</v>
      </c>
      <c r="E4" s="717">
        <v>3226000</v>
      </c>
      <c r="F4" s="717">
        <v>10</v>
      </c>
      <c r="G4" s="717">
        <f t="shared" ref="G4:G40" si="0">H4-F4</f>
        <v>52</v>
      </c>
      <c r="H4" s="717">
        <v>62</v>
      </c>
      <c r="I4" s="718">
        <v>20.001200000000001</v>
      </c>
      <c r="J4" s="719">
        <v>0</v>
      </c>
      <c r="K4" s="718">
        <v>20.001200000000001</v>
      </c>
      <c r="L4" s="717">
        <v>5.49</v>
      </c>
      <c r="M4" s="717">
        <v>0</v>
      </c>
      <c r="N4" s="717">
        <v>1396000</v>
      </c>
      <c r="O4" s="717">
        <v>1668000</v>
      </c>
      <c r="P4" s="717">
        <v>162000</v>
      </c>
      <c r="Q4" s="720">
        <f t="shared" ref="Q4:Q40" si="1">M4+N4+O4</f>
        <v>3064000</v>
      </c>
      <c r="S4" s="721"/>
      <c r="T4" s="721"/>
    </row>
    <row r="5" spans="1:20" ht="15.75">
      <c r="A5" s="722">
        <v>2</v>
      </c>
      <c r="B5" s="723" t="s">
        <v>1064</v>
      </c>
      <c r="C5" s="724">
        <v>44986</v>
      </c>
      <c r="D5" s="725" t="s">
        <v>1065</v>
      </c>
      <c r="E5" s="725">
        <v>2328000</v>
      </c>
      <c r="F5" s="725">
        <v>10</v>
      </c>
      <c r="G5" s="717">
        <f t="shared" si="0"/>
        <v>92</v>
      </c>
      <c r="H5" s="725">
        <v>102</v>
      </c>
      <c r="I5" s="718">
        <v>0</v>
      </c>
      <c r="J5" s="719">
        <v>23.7456</v>
      </c>
      <c r="K5" s="718">
        <v>23.7456</v>
      </c>
      <c r="L5" s="725" t="s">
        <v>1066</v>
      </c>
      <c r="M5" s="725">
        <v>1104000</v>
      </c>
      <c r="N5" s="725">
        <v>332400</v>
      </c>
      <c r="O5" s="725">
        <v>775200</v>
      </c>
      <c r="P5" s="717">
        <v>116400</v>
      </c>
      <c r="Q5" s="720">
        <f t="shared" si="1"/>
        <v>2211600</v>
      </c>
      <c r="S5" s="721"/>
      <c r="T5" s="721"/>
    </row>
    <row r="6" spans="1:20" ht="15.75">
      <c r="A6" s="722">
        <v>3</v>
      </c>
      <c r="B6" s="726" t="s">
        <v>1067</v>
      </c>
      <c r="C6" s="724">
        <v>44986</v>
      </c>
      <c r="D6" s="725" t="s">
        <v>1065</v>
      </c>
      <c r="E6" s="725">
        <v>2499600</v>
      </c>
      <c r="F6" s="725">
        <v>10</v>
      </c>
      <c r="G6" s="717">
        <f t="shared" si="0"/>
        <v>215</v>
      </c>
      <c r="H6" s="725">
        <v>225</v>
      </c>
      <c r="I6" s="718">
        <v>41.625</v>
      </c>
      <c r="J6" s="719">
        <v>14.616</v>
      </c>
      <c r="K6" s="718">
        <v>56.241</v>
      </c>
      <c r="L6" s="725" t="s">
        <v>1068</v>
      </c>
      <c r="M6" s="725">
        <v>949200</v>
      </c>
      <c r="N6" s="725">
        <v>427200</v>
      </c>
      <c r="O6" s="725">
        <v>997200</v>
      </c>
      <c r="P6" s="717">
        <v>126000</v>
      </c>
      <c r="Q6" s="720">
        <f t="shared" si="1"/>
        <v>2373600</v>
      </c>
      <c r="S6" s="721"/>
      <c r="T6" s="721"/>
    </row>
    <row r="7" spans="1:20" ht="15.75">
      <c r="A7" s="698">
        <v>4</v>
      </c>
      <c r="B7" s="714" t="s">
        <v>1069</v>
      </c>
      <c r="C7" s="727">
        <v>44987</v>
      </c>
      <c r="D7" s="717" t="s">
        <v>1070</v>
      </c>
      <c r="E7" s="717">
        <v>7694000</v>
      </c>
      <c r="F7" s="717">
        <v>10</v>
      </c>
      <c r="G7" s="717">
        <f t="shared" si="0"/>
        <v>0</v>
      </c>
      <c r="H7" s="725">
        <v>10</v>
      </c>
      <c r="I7" s="728">
        <v>7.694</v>
      </c>
      <c r="J7" s="729">
        <v>0</v>
      </c>
      <c r="K7" s="728">
        <v>7.694</v>
      </c>
      <c r="L7" s="717" t="s">
        <v>736</v>
      </c>
      <c r="M7" s="717">
        <v>0</v>
      </c>
      <c r="N7" s="717">
        <v>0</v>
      </c>
      <c r="O7" s="717">
        <v>0</v>
      </c>
      <c r="P7" s="717">
        <v>0</v>
      </c>
      <c r="Q7" s="720">
        <f t="shared" si="1"/>
        <v>0</v>
      </c>
      <c r="S7" s="721"/>
      <c r="T7" s="721"/>
    </row>
    <row r="8" spans="1:20" ht="15.75">
      <c r="A8" s="722">
        <v>5</v>
      </c>
      <c r="B8" s="730" t="s">
        <v>1071</v>
      </c>
      <c r="C8" s="727">
        <v>44987</v>
      </c>
      <c r="D8" s="717" t="s">
        <v>1070</v>
      </c>
      <c r="E8" s="717">
        <v>3168000</v>
      </c>
      <c r="F8" s="717">
        <v>10</v>
      </c>
      <c r="G8" s="717">
        <f t="shared" si="0"/>
        <v>34</v>
      </c>
      <c r="H8" s="725">
        <v>44</v>
      </c>
      <c r="I8" s="728">
        <v>13.9392</v>
      </c>
      <c r="J8" s="729">
        <v>0</v>
      </c>
      <c r="K8" s="728">
        <v>13.9392</v>
      </c>
      <c r="L8" s="717"/>
      <c r="M8" s="717">
        <v>0</v>
      </c>
      <c r="N8" s="717">
        <v>0</v>
      </c>
      <c r="O8" s="717">
        <v>0</v>
      </c>
      <c r="P8" s="717">
        <v>0</v>
      </c>
      <c r="Q8" s="720">
        <f t="shared" si="1"/>
        <v>0</v>
      </c>
      <c r="S8" s="721"/>
      <c r="T8" s="721"/>
    </row>
    <row r="9" spans="1:20" ht="15.75">
      <c r="A9" s="722">
        <v>6</v>
      </c>
      <c r="B9" s="726" t="s">
        <v>1072</v>
      </c>
      <c r="C9" s="724">
        <v>44991</v>
      </c>
      <c r="D9" s="725" t="s">
        <v>1065</v>
      </c>
      <c r="E9" s="725">
        <v>6180000</v>
      </c>
      <c r="F9" s="725">
        <v>10</v>
      </c>
      <c r="G9" s="717">
        <f t="shared" si="0"/>
        <v>17</v>
      </c>
      <c r="H9" s="725">
        <v>27</v>
      </c>
      <c r="I9" s="718">
        <v>16.686</v>
      </c>
      <c r="J9" s="719">
        <v>0</v>
      </c>
      <c r="K9" s="718">
        <v>16.686</v>
      </c>
      <c r="L9" s="725" t="s">
        <v>1073</v>
      </c>
      <c r="M9" s="725">
        <v>0</v>
      </c>
      <c r="N9" s="725">
        <v>2524000</v>
      </c>
      <c r="O9" s="725">
        <v>3204000</v>
      </c>
      <c r="P9" s="717">
        <v>452000</v>
      </c>
      <c r="Q9" s="720">
        <f t="shared" si="1"/>
        <v>5728000</v>
      </c>
      <c r="S9" s="721"/>
      <c r="T9" s="721"/>
    </row>
    <row r="10" spans="1:20" ht="15.75">
      <c r="A10" s="698">
        <v>7</v>
      </c>
      <c r="B10" s="714" t="s">
        <v>1074</v>
      </c>
      <c r="C10" s="727">
        <v>44993</v>
      </c>
      <c r="D10" s="717" t="s">
        <v>1070</v>
      </c>
      <c r="E10" s="717">
        <v>840471</v>
      </c>
      <c r="F10" s="717">
        <v>10</v>
      </c>
      <c r="G10" s="717">
        <f t="shared" si="0"/>
        <v>215</v>
      </c>
      <c r="H10" s="725">
        <v>225</v>
      </c>
      <c r="I10" s="728">
        <v>18.910597500000002</v>
      </c>
      <c r="J10" s="729">
        <v>0</v>
      </c>
      <c r="K10" s="728">
        <v>18.910597500000002</v>
      </c>
      <c r="L10" s="717"/>
      <c r="M10" s="717">
        <v>0</v>
      </c>
      <c r="N10" s="717">
        <v>0</v>
      </c>
      <c r="O10" s="717">
        <v>0</v>
      </c>
      <c r="P10" s="717">
        <v>0</v>
      </c>
      <c r="Q10" s="720">
        <f t="shared" si="1"/>
        <v>0</v>
      </c>
      <c r="S10" s="721"/>
      <c r="T10" s="721"/>
    </row>
    <row r="11" spans="1:20" ht="15.75">
      <c r="A11" s="722">
        <v>8</v>
      </c>
      <c r="B11" s="714" t="s">
        <v>1075</v>
      </c>
      <c r="C11" s="727">
        <v>44993</v>
      </c>
      <c r="D11" s="717" t="s">
        <v>1070</v>
      </c>
      <c r="E11" s="717">
        <v>40767000</v>
      </c>
      <c r="F11" s="717">
        <v>10</v>
      </c>
      <c r="G11" s="717">
        <f t="shared" si="0"/>
        <v>2</v>
      </c>
      <c r="H11" s="725">
        <v>12</v>
      </c>
      <c r="I11" s="728">
        <v>48.920400000000001</v>
      </c>
      <c r="J11" s="729">
        <v>0</v>
      </c>
      <c r="K11" s="728">
        <v>48.920400000000001</v>
      </c>
      <c r="L11" s="717"/>
      <c r="M11" s="717">
        <v>0</v>
      </c>
      <c r="N11" s="717">
        <v>0</v>
      </c>
      <c r="O11" s="717">
        <v>0</v>
      </c>
      <c r="P11" s="717">
        <v>0</v>
      </c>
      <c r="Q11" s="720">
        <f t="shared" si="1"/>
        <v>0</v>
      </c>
      <c r="S11" s="721"/>
      <c r="T11" s="721"/>
    </row>
    <row r="12" spans="1:20" ht="15.75">
      <c r="A12" s="722">
        <v>9</v>
      </c>
      <c r="B12" s="714" t="s">
        <v>1076</v>
      </c>
      <c r="C12" s="715">
        <v>44994</v>
      </c>
      <c r="D12" s="716" t="s">
        <v>1063</v>
      </c>
      <c r="E12" s="717">
        <v>3780000</v>
      </c>
      <c r="F12" s="717">
        <v>10</v>
      </c>
      <c r="G12" s="717">
        <f t="shared" si="0"/>
        <v>31</v>
      </c>
      <c r="H12" s="717">
        <v>41</v>
      </c>
      <c r="I12" s="718">
        <v>15.497999999999999</v>
      </c>
      <c r="J12" s="719">
        <v>0</v>
      </c>
      <c r="K12" s="718">
        <v>15.497999999999999</v>
      </c>
      <c r="L12" s="717">
        <v>7.05</v>
      </c>
      <c r="M12" s="717">
        <v>0</v>
      </c>
      <c r="N12" s="717">
        <v>1575000</v>
      </c>
      <c r="O12" s="717">
        <v>2013000</v>
      </c>
      <c r="P12" s="717">
        <v>192000</v>
      </c>
      <c r="Q12" s="720">
        <f t="shared" si="1"/>
        <v>3588000</v>
      </c>
      <c r="S12" s="721"/>
      <c r="T12" s="721"/>
    </row>
    <row r="13" spans="1:20" ht="15.75">
      <c r="A13" s="698">
        <v>10</v>
      </c>
      <c r="B13" s="726" t="s">
        <v>1077</v>
      </c>
      <c r="C13" s="724">
        <v>44994</v>
      </c>
      <c r="D13" s="725" t="s">
        <v>1065</v>
      </c>
      <c r="E13" s="725">
        <v>1200000</v>
      </c>
      <c r="F13" s="725">
        <v>10</v>
      </c>
      <c r="G13" s="717">
        <f t="shared" si="0"/>
        <v>13</v>
      </c>
      <c r="H13" s="725">
        <v>23</v>
      </c>
      <c r="I13" s="718">
        <v>2.76</v>
      </c>
      <c r="J13" s="719">
        <v>0</v>
      </c>
      <c r="K13" s="718">
        <v>2.76</v>
      </c>
      <c r="L13" s="725" t="s">
        <v>1078</v>
      </c>
      <c r="M13" s="725">
        <v>0</v>
      </c>
      <c r="N13" s="725">
        <v>228000</v>
      </c>
      <c r="O13" s="725">
        <v>912000</v>
      </c>
      <c r="P13" s="717">
        <v>60000</v>
      </c>
      <c r="Q13" s="720">
        <f t="shared" si="1"/>
        <v>1140000</v>
      </c>
      <c r="S13" s="721"/>
      <c r="T13" s="721"/>
    </row>
    <row r="14" spans="1:20" ht="15.75">
      <c r="A14" s="722">
        <v>11</v>
      </c>
      <c r="B14" s="726" t="s">
        <v>1079</v>
      </c>
      <c r="C14" s="724">
        <v>44994</v>
      </c>
      <c r="D14" s="725" t="s">
        <v>1065</v>
      </c>
      <c r="E14" s="725">
        <v>1701000</v>
      </c>
      <c r="F14" s="725">
        <v>10</v>
      </c>
      <c r="G14" s="717">
        <f t="shared" si="0"/>
        <v>26</v>
      </c>
      <c r="H14" s="725">
        <v>36</v>
      </c>
      <c r="I14" s="718">
        <v>6.1235999999999997</v>
      </c>
      <c r="J14" s="719">
        <v>0</v>
      </c>
      <c r="K14" s="718">
        <v>6.1235999999999997</v>
      </c>
      <c r="L14" s="725" t="s">
        <v>1073</v>
      </c>
      <c r="M14" s="725">
        <v>0</v>
      </c>
      <c r="N14" s="725">
        <v>915000</v>
      </c>
      <c r="O14" s="725">
        <v>672000</v>
      </c>
      <c r="P14" s="717">
        <v>114000</v>
      </c>
      <c r="Q14" s="720">
        <f t="shared" si="1"/>
        <v>1587000</v>
      </c>
      <c r="S14" s="721"/>
      <c r="T14" s="721"/>
    </row>
    <row r="15" spans="1:20" ht="15.75">
      <c r="A15" s="722">
        <v>12</v>
      </c>
      <c r="B15" s="714" t="s">
        <v>1080</v>
      </c>
      <c r="C15" s="727">
        <v>44995</v>
      </c>
      <c r="D15" s="717" t="s">
        <v>1070</v>
      </c>
      <c r="E15" s="717">
        <v>257872409</v>
      </c>
      <c r="F15" s="717">
        <v>1</v>
      </c>
      <c r="G15" s="717">
        <f t="shared" si="0"/>
        <v>11.6</v>
      </c>
      <c r="H15" s="725">
        <v>12.6</v>
      </c>
      <c r="I15" s="728">
        <v>324.91923534</v>
      </c>
      <c r="J15" s="729">
        <v>0</v>
      </c>
      <c r="K15" s="728">
        <v>324.91923534</v>
      </c>
      <c r="L15" s="717" t="s">
        <v>736</v>
      </c>
      <c r="M15" s="717">
        <v>0</v>
      </c>
      <c r="N15" s="717">
        <v>0</v>
      </c>
      <c r="O15" s="717">
        <v>0</v>
      </c>
      <c r="P15" s="717">
        <v>0</v>
      </c>
      <c r="Q15" s="720">
        <f t="shared" si="1"/>
        <v>0</v>
      </c>
      <c r="S15" s="721"/>
      <c r="T15" s="721"/>
    </row>
    <row r="16" spans="1:20" ht="15.75">
      <c r="A16" s="698">
        <v>13</v>
      </c>
      <c r="B16" s="726" t="s">
        <v>1081</v>
      </c>
      <c r="C16" s="724">
        <v>44998</v>
      </c>
      <c r="D16" s="725" t="s">
        <v>1065</v>
      </c>
      <c r="E16" s="725">
        <v>1700000</v>
      </c>
      <c r="F16" s="725">
        <v>10</v>
      </c>
      <c r="G16" s="717">
        <f t="shared" si="0"/>
        <v>41</v>
      </c>
      <c r="H16" s="725">
        <v>51</v>
      </c>
      <c r="I16" s="718">
        <v>8.67</v>
      </c>
      <c r="J16" s="719">
        <v>0</v>
      </c>
      <c r="K16" s="718">
        <v>8.67</v>
      </c>
      <c r="L16" s="725" t="s">
        <v>1082</v>
      </c>
      <c r="M16" s="725">
        <v>0</v>
      </c>
      <c r="N16" s="725">
        <v>770000</v>
      </c>
      <c r="O16" s="725">
        <v>844000</v>
      </c>
      <c r="P16" s="717">
        <v>86000</v>
      </c>
      <c r="Q16" s="720">
        <f t="shared" si="1"/>
        <v>1614000</v>
      </c>
      <c r="S16" s="721"/>
      <c r="T16" s="721"/>
    </row>
    <row r="17" spans="1:20" ht="15.75">
      <c r="A17" s="722">
        <v>14</v>
      </c>
      <c r="B17" s="726" t="s">
        <v>1083</v>
      </c>
      <c r="C17" s="724">
        <v>44998</v>
      </c>
      <c r="D17" s="725" t="s">
        <v>1065</v>
      </c>
      <c r="E17" s="725">
        <v>6000000</v>
      </c>
      <c r="F17" s="725">
        <v>10</v>
      </c>
      <c r="G17" s="717">
        <f t="shared" si="0"/>
        <v>37</v>
      </c>
      <c r="H17" s="725">
        <v>47</v>
      </c>
      <c r="I17" s="718">
        <v>28.2</v>
      </c>
      <c r="J17" s="719">
        <v>0</v>
      </c>
      <c r="K17" s="718">
        <v>28.2</v>
      </c>
      <c r="L17" s="725" t="s">
        <v>1084</v>
      </c>
      <c r="M17" s="725">
        <v>2820000</v>
      </c>
      <c r="N17" s="725">
        <v>882000</v>
      </c>
      <c r="O17" s="725">
        <v>1998000</v>
      </c>
      <c r="P17" s="717">
        <v>300000</v>
      </c>
      <c r="Q17" s="720">
        <f t="shared" si="1"/>
        <v>5700000</v>
      </c>
      <c r="S17" s="721"/>
      <c r="T17" s="721"/>
    </row>
    <row r="18" spans="1:20" ht="15.75">
      <c r="A18" s="722">
        <v>15</v>
      </c>
      <c r="B18" s="714" t="s">
        <v>1085</v>
      </c>
      <c r="C18" s="715">
        <v>44999</v>
      </c>
      <c r="D18" s="717" t="s">
        <v>1086</v>
      </c>
      <c r="E18" s="717">
        <v>6985090</v>
      </c>
      <c r="F18" s="717">
        <v>5</v>
      </c>
      <c r="G18" s="717">
        <f t="shared" si="0"/>
        <v>585</v>
      </c>
      <c r="H18" s="717">
        <v>590</v>
      </c>
      <c r="I18" s="718">
        <v>179.99997300000001</v>
      </c>
      <c r="J18" s="719">
        <v>232.12033700000001</v>
      </c>
      <c r="K18" s="718">
        <v>412.12031000000002</v>
      </c>
      <c r="L18" s="717">
        <v>5.4</v>
      </c>
      <c r="M18" s="717">
        <v>5238818</v>
      </c>
      <c r="N18" s="717">
        <v>1047763</v>
      </c>
      <c r="O18" s="717">
        <v>698509</v>
      </c>
      <c r="P18" s="717">
        <v>0</v>
      </c>
      <c r="Q18" s="720">
        <f t="shared" si="1"/>
        <v>6985090</v>
      </c>
      <c r="S18" s="721"/>
      <c r="T18" s="721"/>
    </row>
    <row r="19" spans="1:20" ht="15.75">
      <c r="A19" s="698">
        <v>16</v>
      </c>
      <c r="B19" s="714" t="s">
        <v>1087</v>
      </c>
      <c r="C19" s="715">
        <v>45000</v>
      </c>
      <c r="D19" s="716" t="s">
        <v>1063</v>
      </c>
      <c r="E19" s="717">
        <v>3868800</v>
      </c>
      <c r="F19" s="717">
        <v>10</v>
      </c>
      <c r="G19" s="717">
        <f t="shared" si="0"/>
        <v>80</v>
      </c>
      <c r="H19" s="717">
        <v>90</v>
      </c>
      <c r="I19" s="718">
        <v>34.819200000000002</v>
      </c>
      <c r="J19" s="719">
        <v>0</v>
      </c>
      <c r="K19" s="718">
        <v>34.819200000000002</v>
      </c>
      <c r="L19" s="717">
        <v>85.54</v>
      </c>
      <c r="M19" s="720">
        <v>1833600</v>
      </c>
      <c r="N19" s="717">
        <v>552000</v>
      </c>
      <c r="O19" s="717">
        <v>1286400</v>
      </c>
      <c r="P19" s="717">
        <v>196800</v>
      </c>
      <c r="Q19" s="720">
        <f t="shared" si="1"/>
        <v>3672000</v>
      </c>
      <c r="S19" s="721"/>
      <c r="T19" s="721"/>
    </row>
    <row r="20" spans="1:20" ht="15.75">
      <c r="A20" s="722">
        <v>17</v>
      </c>
      <c r="B20" s="714" t="s">
        <v>1088</v>
      </c>
      <c r="C20" s="715">
        <v>45000</v>
      </c>
      <c r="D20" s="716" t="s">
        <v>1063</v>
      </c>
      <c r="E20" s="717">
        <v>1479600</v>
      </c>
      <c r="F20" s="717">
        <v>10</v>
      </c>
      <c r="G20" s="717">
        <f t="shared" si="0"/>
        <v>86</v>
      </c>
      <c r="H20" s="717">
        <v>96</v>
      </c>
      <c r="I20" s="718">
        <v>14.20416</v>
      </c>
      <c r="J20" s="719">
        <v>0</v>
      </c>
      <c r="K20" s="718">
        <v>14.20416</v>
      </c>
      <c r="L20" s="717">
        <v>10.42</v>
      </c>
      <c r="M20" s="717">
        <v>702000</v>
      </c>
      <c r="N20" s="717">
        <v>211200</v>
      </c>
      <c r="O20" s="717">
        <v>492000</v>
      </c>
      <c r="P20" s="717">
        <v>74400</v>
      </c>
      <c r="Q20" s="720">
        <f t="shared" si="1"/>
        <v>1405200</v>
      </c>
      <c r="S20" s="721"/>
      <c r="T20" s="721"/>
    </row>
    <row r="21" spans="1:20" ht="15.75">
      <c r="A21" s="722">
        <v>18</v>
      </c>
      <c r="B21" s="714" t="s">
        <v>1089</v>
      </c>
      <c r="C21" s="715">
        <v>45005</v>
      </c>
      <c r="D21" s="716" t="s">
        <v>1063</v>
      </c>
      <c r="E21" s="717">
        <v>1710000</v>
      </c>
      <c r="F21" s="717">
        <v>10</v>
      </c>
      <c r="G21" s="717">
        <f t="shared" si="0"/>
        <v>30</v>
      </c>
      <c r="H21" s="717">
        <v>40</v>
      </c>
      <c r="I21" s="718">
        <v>6.84</v>
      </c>
      <c r="J21" s="719">
        <v>0</v>
      </c>
      <c r="K21" s="718">
        <v>6.84</v>
      </c>
      <c r="L21" s="717">
        <v>360.07</v>
      </c>
      <c r="M21" s="717">
        <v>0</v>
      </c>
      <c r="N21" s="717">
        <v>666000</v>
      </c>
      <c r="O21" s="717">
        <v>954000</v>
      </c>
      <c r="P21" s="717">
        <v>90000</v>
      </c>
      <c r="Q21" s="720">
        <f t="shared" si="1"/>
        <v>1620000</v>
      </c>
      <c r="S21" s="721"/>
      <c r="T21" s="721"/>
    </row>
    <row r="22" spans="1:20" ht="15.75">
      <c r="A22" s="698">
        <v>19</v>
      </c>
      <c r="B22" s="730" t="s">
        <v>1090</v>
      </c>
      <c r="C22" s="724">
        <v>45005</v>
      </c>
      <c r="D22" s="725" t="s">
        <v>1070</v>
      </c>
      <c r="E22" s="725">
        <v>5075000</v>
      </c>
      <c r="F22" s="725">
        <v>10</v>
      </c>
      <c r="G22" s="717">
        <f t="shared" si="0"/>
        <v>78</v>
      </c>
      <c r="H22" s="725">
        <v>88</v>
      </c>
      <c r="I22" s="728">
        <v>44.66</v>
      </c>
      <c r="J22" s="729">
        <v>0</v>
      </c>
      <c r="K22" s="728">
        <v>44.66</v>
      </c>
      <c r="L22" s="725"/>
      <c r="M22" s="725">
        <v>0</v>
      </c>
      <c r="N22" s="725">
        <v>0</v>
      </c>
      <c r="O22" s="725">
        <v>0</v>
      </c>
      <c r="P22" s="717">
        <v>0</v>
      </c>
      <c r="Q22" s="720">
        <f t="shared" si="1"/>
        <v>0</v>
      </c>
      <c r="S22" s="721"/>
      <c r="T22" s="721"/>
    </row>
    <row r="23" spans="1:20" ht="15.75">
      <c r="A23" s="722">
        <v>20</v>
      </c>
      <c r="B23" s="726" t="s">
        <v>1091</v>
      </c>
      <c r="C23" s="724">
        <v>45005</v>
      </c>
      <c r="D23" s="725" t="s">
        <v>1065</v>
      </c>
      <c r="E23" s="725">
        <v>1226000</v>
      </c>
      <c r="F23" s="725">
        <v>10</v>
      </c>
      <c r="G23" s="717">
        <f t="shared" si="0"/>
        <v>51</v>
      </c>
      <c r="H23" s="725">
        <v>61</v>
      </c>
      <c r="I23" s="718">
        <v>7.4786000000000001</v>
      </c>
      <c r="J23" s="719">
        <v>0</v>
      </c>
      <c r="K23" s="718">
        <v>7.4786000000000001</v>
      </c>
      <c r="L23" s="725" t="s">
        <v>1092</v>
      </c>
      <c r="M23" s="725">
        <v>0</v>
      </c>
      <c r="N23" s="725">
        <v>582000</v>
      </c>
      <c r="O23" s="725">
        <v>582000</v>
      </c>
      <c r="P23" s="717">
        <v>62000</v>
      </c>
      <c r="Q23" s="720">
        <f t="shared" si="1"/>
        <v>1164000</v>
      </c>
      <c r="S23" s="721"/>
      <c r="T23" s="721"/>
    </row>
    <row r="24" spans="1:20" ht="15.75">
      <c r="A24" s="722">
        <v>21</v>
      </c>
      <c r="B24" s="714" t="s">
        <v>1093</v>
      </c>
      <c r="C24" s="727">
        <v>45006</v>
      </c>
      <c r="D24" s="717" t="s">
        <v>1070</v>
      </c>
      <c r="E24" s="720">
        <v>14934448</v>
      </c>
      <c r="F24" s="717">
        <v>10</v>
      </c>
      <c r="G24" s="717">
        <f t="shared" si="0"/>
        <v>0</v>
      </c>
      <c r="H24" s="725">
        <v>10</v>
      </c>
      <c r="I24" s="728">
        <v>14.934448</v>
      </c>
      <c r="J24" s="729">
        <v>0</v>
      </c>
      <c r="K24" s="728">
        <v>14.934448</v>
      </c>
      <c r="L24" s="717" t="s">
        <v>736</v>
      </c>
      <c r="M24" s="717">
        <v>0</v>
      </c>
      <c r="N24" s="717">
        <v>0</v>
      </c>
      <c r="O24" s="717">
        <v>0</v>
      </c>
      <c r="P24" s="717">
        <v>0</v>
      </c>
      <c r="Q24" s="720">
        <f t="shared" si="1"/>
        <v>0</v>
      </c>
      <c r="S24" s="721"/>
      <c r="T24" s="721"/>
    </row>
    <row r="25" spans="1:20" ht="15.75">
      <c r="A25" s="698">
        <v>22</v>
      </c>
      <c r="B25" s="714" t="s">
        <v>1094</v>
      </c>
      <c r="C25" s="727">
        <v>45006</v>
      </c>
      <c r="D25" s="717" t="s">
        <v>1070</v>
      </c>
      <c r="E25" s="717">
        <v>30315789</v>
      </c>
      <c r="F25" s="717">
        <v>2</v>
      </c>
      <c r="G25" s="717">
        <f t="shared" si="0"/>
        <v>473</v>
      </c>
      <c r="H25" s="725">
        <v>475</v>
      </c>
      <c r="I25" s="728">
        <v>1439.9999775000001</v>
      </c>
      <c r="J25" s="729">
        <v>0</v>
      </c>
      <c r="K25" s="728">
        <v>1439.9999775000001</v>
      </c>
      <c r="L25" s="717" t="s">
        <v>736</v>
      </c>
      <c r="M25" s="717">
        <v>0</v>
      </c>
      <c r="N25" s="717">
        <v>0</v>
      </c>
      <c r="O25" s="717">
        <v>0</v>
      </c>
      <c r="P25" s="717">
        <v>0</v>
      </c>
      <c r="Q25" s="720">
        <f t="shared" si="1"/>
        <v>0</v>
      </c>
      <c r="S25" s="721"/>
      <c r="T25" s="721"/>
    </row>
    <row r="26" spans="1:20" ht="15.75">
      <c r="A26" s="722">
        <v>23</v>
      </c>
      <c r="B26" s="714" t="s">
        <v>1095</v>
      </c>
      <c r="C26" s="727">
        <v>45006</v>
      </c>
      <c r="D26" s="717" t="s">
        <v>1070</v>
      </c>
      <c r="E26" s="717">
        <v>9394050</v>
      </c>
      <c r="F26" s="717">
        <v>10</v>
      </c>
      <c r="G26" s="717">
        <f t="shared" si="0"/>
        <v>10</v>
      </c>
      <c r="H26" s="725">
        <v>20</v>
      </c>
      <c r="I26" s="728">
        <v>18.7881</v>
      </c>
      <c r="J26" s="729">
        <v>0</v>
      </c>
      <c r="K26" s="728">
        <v>18.7881</v>
      </c>
      <c r="L26" s="717"/>
      <c r="M26" s="717">
        <v>0</v>
      </c>
      <c r="N26" s="717">
        <v>0</v>
      </c>
      <c r="O26" s="717">
        <v>0</v>
      </c>
      <c r="P26" s="717">
        <v>0</v>
      </c>
      <c r="Q26" s="720">
        <f t="shared" si="1"/>
        <v>0</v>
      </c>
      <c r="S26" s="721"/>
      <c r="T26" s="721"/>
    </row>
    <row r="27" spans="1:20" ht="15.75">
      <c r="A27" s="722">
        <v>24</v>
      </c>
      <c r="B27" s="714" t="s">
        <v>1096</v>
      </c>
      <c r="C27" s="715">
        <v>45007</v>
      </c>
      <c r="D27" s="716" t="s">
        <v>1063</v>
      </c>
      <c r="E27" s="717">
        <v>3408000</v>
      </c>
      <c r="F27" s="717">
        <v>10</v>
      </c>
      <c r="G27" s="717">
        <f t="shared" si="0"/>
        <v>89</v>
      </c>
      <c r="H27" s="717">
        <v>99</v>
      </c>
      <c r="I27" s="718">
        <v>33.739199999999997</v>
      </c>
      <c r="J27" s="719">
        <v>0</v>
      </c>
      <c r="K27" s="718">
        <v>33.739199999999997</v>
      </c>
      <c r="L27" s="717">
        <v>1.03</v>
      </c>
      <c r="M27" s="717">
        <v>0</v>
      </c>
      <c r="N27" s="717">
        <v>1688400</v>
      </c>
      <c r="O27" s="717">
        <v>1546800</v>
      </c>
      <c r="P27" s="717">
        <v>172800</v>
      </c>
      <c r="Q27" s="720">
        <f t="shared" si="1"/>
        <v>3235200</v>
      </c>
      <c r="S27" s="721"/>
      <c r="T27" s="721"/>
    </row>
    <row r="28" spans="1:20" ht="15.75">
      <c r="A28" s="698">
        <v>25</v>
      </c>
      <c r="B28" s="726" t="s">
        <v>1097</v>
      </c>
      <c r="C28" s="724">
        <v>45007</v>
      </c>
      <c r="D28" s="725" t="s">
        <v>1065</v>
      </c>
      <c r="E28" s="725">
        <v>6862400</v>
      </c>
      <c r="F28" s="725">
        <v>10</v>
      </c>
      <c r="G28" s="717">
        <f t="shared" si="0"/>
        <v>63</v>
      </c>
      <c r="H28" s="725">
        <v>73</v>
      </c>
      <c r="I28" s="718">
        <v>50.09552</v>
      </c>
      <c r="J28" s="719">
        <v>0</v>
      </c>
      <c r="K28" s="718">
        <v>50.09552</v>
      </c>
      <c r="L28" s="725" t="s">
        <v>1098</v>
      </c>
      <c r="M28" s="725">
        <v>1302400</v>
      </c>
      <c r="N28" s="725">
        <v>521600</v>
      </c>
      <c r="O28" s="725">
        <v>4272000</v>
      </c>
      <c r="P28" s="717">
        <v>766400</v>
      </c>
      <c r="Q28" s="720">
        <f t="shared" si="1"/>
        <v>6096000</v>
      </c>
      <c r="S28" s="721"/>
      <c r="T28" s="721"/>
    </row>
    <row r="29" spans="1:20" ht="15.75">
      <c r="A29" s="722">
        <v>26</v>
      </c>
      <c r="B29" s="714" t="s">
        <v>1099</v>
      </c>
      <c r="C29" s="727">
        <v>45008</v>
      </c>
      <c r="D29" s="717" t="s">
        <v>1086</v>
      </c>
      <c r="E29" s="717">
        <v>11070000</v>
      </c>
      <c r="F29" s="717">
        <v>10</v>
      </c>
      <c r="G29" s="717">
        <f t="shared" si="0"/>
        <v>130</v>
      </c>
      <c r="H29" s="725">
        <v>140</v>
      </c>
      <c r="I29" s="728">
        <v>119.28</v>
      </c>
      <c r="J29" s="729">
        <v>35.700000000000003</v>
      </c>
      <c r="K29" s="728">
        <v>154.98000000000002</v>
      </c>
      <c r="L29" s="717">
        <v>12.081</v>
      </c>
      <c r="M29" s="717">
        <v>5535000</v>
      </c>
      <c r="N29" s="717">
        <v>1660500</v>
      </c>
      <c r="O29" s="717">
        <v>3874500</v>
      </c>
      <c r="P29" s="717">
        <v>0</v>
      </c>
      <c r="Q29" s="720">
        <f t="shared" si="1"/>
        <v>11070000</v>
      </c>
      <c r="S29" s="721"/>
      <c r="T29" s="721"/>
    </row>
    <row r="30" spans="1:20" ht="15.75">
      <c r="A30" s="722">
        <v>27</v>
      </c>
      <c r="B30" s="730" t="s">
        <v>1100</v>
      </c>
      <c r="C30" s="724">
        <v>45008</v>
      </c>
      <c r="D30" s="725" t="s">
        <v>1070</v>
      </c>
      <c r="E30" s="725">
        <v>58963835</v>
      </c>
      <c r="F30" s="725">
        <v>5</v>
      </c>
      <c r="G30" s="717">
        <f t="shared" si="0"/>
        <v>0</v>
      </c>
      <c r="H30" s="725">
        <v>5</v>
      </c>
      <c r="I30" s="718">
        <v>29.481917500000002</v>
      </c>
      <c r="J30" s="719">
        <v>0</v>
      </c>
      <c r="K30" s="718">
        <v>29.481917500000002</v>
      </c>
      <c r="L30" s="725"/>
      <c r="M30" s="725">
        <v>0</v>
      </c>
      <c r="N30" s="725">
        <v>0</v>
      </c>
      <c r="O30" s="725">
        <v>0</v>
      </c>
      <c r="P30" s="717">
        <v>0</v>
      </c>
      <c r="Q30" s="720">
        <f t="shared" si="1"/>
        <v>0</v>
      </c>
      <c r="S30" s="721"/>
      <c r="T30" s="721"/>
    </row>
    <row r="31" spans="1:20" ht="15.75">
      <c r="A31" s="698">
        <v>28</v>
      </c>
      <c r="B31" s="730" t="s">
        <v>1101</v>
      </c>
      <c r="C31" s="724">
        <v>45008</v>
      </c>
      <c r="D31" s="725" t="s">
        <v>1070</v>
      </c>
      <c r="E31" s="725">
        <v>2937662</v>
      </c>
      <c r="F31" s="725">
        <v>10</v>
      </c>
      <c r="G31" s="717">
        <f t="shared" si="0"/>
        <v>160</v>
      </c>
      <c r="H31" s="725">
        <v>170</v>
      </c>
      <c r="I31" s="718">
        <v>49.940254000000003</v>
      </c>
      <c r="J31" s="719">
        <v>0</v>
      </c>
      <c r="K31" s="718">
        <v>49.940254000000003</v>
      </c>
      <c r="L31" s="725"/>
      <c r="M31" s="725">
        <v>0</v>
      </c>
      <c r="N31" s="725">
        <v>0</v>
      </c>
      <c r="O31" s="725">
        <v>0</v>
      </c>
      <c r="P31" s="717">
        <v>0</v>
      </c>
      <c r="Q31" s="720">
        <f t="shared" si="1"/>
        <v>0</v>
      </c>
      <c r="S31" s="721"/>
      <c r="T31" s="721"/>
    </row>
    <row r="32" spans="1:20" ht="15.75">
      <c r="A32" s="722">
        <v>29</v>
      </c>
      <c r="B32" s="730" t="s">
        <v>1102</v>
      </c>
      <c r="C32" s="724">
        <v>45008</v>
      </c>
      <c r="D32" s="725" t="s">
        <v>1070</v>
      </c>
      <c r="E32" s="725">
        <v>812000</v>
      </c>
      <c r="F32" s="725">
        <v>10</v>
      </c>
      <c r="G32" s="717">
        <f t="shared" si="0"/>
        <v>120</v>
      </c>
      <c r="H32" s="725">
        <v>130</v>
      </c>
      <c r="I32" s="718">
        <v>10.555999999999999</v>
      </c>
      <c r="J32" s="719">
        <v>0</v>
      </c>
      <c r="K32" s="718">
        <v>10.555999999999999</v>
      </c>
      <c r="L32" s="725"/>
      <c r="M32" s="725">
        <v>0</v>
      </c>
      <c r="N32" s="725">
        <v>0</v>
      </c>
      <c r="O32" s="725">
        <v>0</v>
      </c>
      <c r="P32" s="717">
        <v>0</v>
      </c>
      <c r="Q32" s="720">
        <f t="shared" si="1"/>
        <v>0</v>
      </c>
      <c r="S32" s="721"/>
      <c r="T32" s="721"/>
    </row>
    <row r="33" spans="1:20" ht="15.75">
      <c r="A33" s="722">
        <v>30</v>
      </c>
      <c r="B33" s="726" t="s">
        <v>1103</v>
      </c>
      <c r="C33" s="724">
        <v>45008</v>
      </c>
      <c r="D33" s="725" t="s">
        <v>1065</v>
      </c>
      <c r="E33" s="725">
        <v>864000</v>
      </c>
      <c r="F33" s="725">
        <v>10</v>
      </c>
      <c r="G33" s="717">
        <f t="shared" si="0"/>
        <v>45</v>
      </c>
      <c r="H33" s="725">
        <v>55</v>
      </c>
      <c r="I33" s="718">
        <v>4.7519999999999998</v>
      </c>
      <c r="J33" s="719">
        <v>0</v>
      </c>
      <c r="K33" s="718">
        <v>4.7519999999999998</v>
      </c>
      <c r="L33" s="725" t="s">
        <v>1104</v>
      </c>
      <c r="M33" s="725">
        <v>0</v>
      </c>
      <c r="N33" s="725">
        <v>362000</v>
      </c>
      <c r="O33" s="725">
        <v>458000</v>
      </c>
      <c r="P33" s="717">
        <v>44000</v>
      </c>
      <c r="Q33" s="720">
        <f t="shared" si="1"/>
        <v>820000</v>
      </c>
      <c r="S33" s="721"/>
      <c r="T33" s="721"/>
    </row>
    <row r="34" spans="1:20" ht="15.75">
      <c r="A34" s="698">
        <v>31</v>
      </c>
      <c r="B34" s="714" t="s">
        <v>1105</v>
      </c>
      <c r="C34" s="715">
        <v>45009</v>
      </c>
      <c r="D34" s="716" t="s">
        <v>1063</v>
      </c>
      <c r="E34" s="717">
        <v>754000</v>
      </c>
      <c r="F34" s="717">
        <v>10</v>
      </c>
      <c r="G34" s="717">
        <f t="shared" si="0"/>
        <v>50</v>
      </c>
      <c r="H34" s="717">
        <v>60</v>
      </c>
      <c r="I34" s="718">
        <v>4.524</v>
      </c>
      <c r="J34" s="719">
        <v>0</v>
      </c>
      <c r="K34" s="718">
        <v>4.524</v>
      </c>
      <c r="L34" s="717">
        <v>341.46</v>
      </c>
      <c r="M34" s="717">
        <v>0</v>
      </c>
      <c r="N34" s="717">
        <v>358000</v>
      </c>
      <c r="O34" s="717">
        <v>358000</v>
      </c>
      <c r="P34" s="717">
        <v>38000</v>
      </c>
      <c r="Q34" s="720">
        <f t="shared" si="1"/>
        <v>716000</v>
      </c>
      <c r="S34" s="721"/>
      <c r="T34" s="721"/>
    </row>
    <row r="35" spans="1:20" ht="15.75">
      <c r="A35" s="722">
        <v>32</v>
      </c>
      <c r="B35" s="726" t="s">
        <v>1106</v>
      </c>
      <c r="C35" s="724">
        <v>45009</v>
      </c>
      <c r="D35" s="725" t="s">
        <v>1065</v>
      </c>
      <c r="E35" s="725">
        <v>3800000</v>
      </c>
      <c r="F35" s="725">
        <v>10</v>
      </c>
      <c r="G35" s="717">
        <f t="shared" si="0"/>
        <v>136</v>
      </c>
      <c r="H35" s="725">
        <v>146</v>
      </c>
      <c r="I35" s="718">
        <v>55.48</v>
      </c>
      <c r="J35" s="719">
        <v>0</v>
      </c>
      <c r="K35" s="718">
        <v>55.48</v>
      </c>
      <c r="L35" s="725" t="s">
        <v>1107</v>
      </c>
      <c r="M35" s="725">
        <v>0</v>
      </c>
      <c r="N35" s="725">
        <v>1803000</v>
      </c>
      <c r="O35" s="725">
        <v>1803000</v>
      </c>
      <c r="P35" s="717">
        <v>194000</v>
      </c>
      <c r="Q35" s="720">
        <f t="shared" si="1"/>
        <v>3606000</v>
      </c>
      <c r="S35" s="721"/>
      <c r="T35" s="721"/>
    </row>
    <row r="36" spans="1:20" ht="15.75">
      <c r="A36" s="722">
        <v>33</v>
      </c>
      <c r="B36" s="714" t="s">
        <v>1108</v>
      </c>
      <c r="C36" s="727">
        <v>45013</v>
      </c>
      <c r="D36" s="716" t="s">
        <v>1063</v>
      </c>
      <c r="E36" s="717">
        <v>2050800</v>
      </c>
      <c r="F36" s="717">
        <v>10</v>
      </c>
      <c r="G36" s="717">
        <f t="shared" si="0"/>
        <v>89</v>
      </c>
      <c r="H36" s="725">
        <v>99</v>
      </c>
      <c r="I36" s="728">
        <v>20.30292</v>
      </c>
      <c r="J36" s="729">
        <v>0</v>
      </c>
      <c r="K36" s="728">
        <v>20.30292</v>
      </c>
      <c r="L36" s="717">
        <v>1.33</v>
      </c>
      <c r="M36" s="717">
        <v>0</v>
      </c>
      <c r="N36" s="717">
        <v>499200</v>
      </c>
      <c r="O36" s="717">
        <v>1447200</v>
      </c>
      <c r="P36" s="717">
        <v>104400</v>
      </c>
      <c r="Q36" s="720">
        <f t="shared" si="1"/>
        <v>1946400</v>
      </c>
      <c r="S36" s="721"/>
      <c r="T36" s="721"/>
    </row>
    <row r="37" spans="1:20" ht="15.75">
      <c r="A37" s="698">
        <v>34</v>
      </c>
      <c r="B37" s="730" t="s">
        <v>1109</v>
      </c>
      <c r="C37" s="724">
        <v>45013</v>
      </c>
      <c r="D37" s="725" t="s">
        <v>1070</v>
      </c>
      <c r="E37" s="725">
        <v>9080000</v>
      </c>
      <c r="F37" s="725">
        <v>10</v>
      </c>
      <c r="G37" s="717">
        <f t="shared" si="0"/>
        <v>15</v>
      </c>
      <c r="H37" s="725">
        <v>25</v>
      </c>
      <c r="I37" s="718">
        <v>22.7</v>
      </c>
      <c r="J37" s="719">
        <v>0</v>
      </c>
      <c r="K37" s="718">
        <v>22.7</v>
      </c>
      <c r="L37" s="725"/>
      <c r="M37" s="725">
        <v>0</v>
      </c>
      <c r="N37" s="725">
        <v>0</v>
      </c>
      <c r="O37" s="725">
        <v>0</v>
      </c>
      <c r="P37" s="717">
        <v>0</v>
      </c>
      <c r="Q37" s="720">
        <f t="shared" si="1"/>
        <v>0</v>
      </c>
      <c r="S37" s="721"/>
      <c r="T37" s="721"/>
    </row>
    <row r="38" spans="1:20" ht="15.75">
      <c r="A38" s="722">
        <v>35</v>
      </c>
      <c r="B38" s="714" t="s">
        <v>1110</v>
      </c>
      <c r="C38" s="727">
        <v>45014</v>
      </c>
      <c r="D38" s="717" t="s">
        <v>1070</v>
      </c>
      <c r="E38" s="717">
        <v>10022299</v>
      </c>
      <c r="F38" s="717">
        <v>10</v>
      </c>
      <c r="G38" s="717">
        <f t="shared" si="0"/>
        <v>14</v>
      </c>
      <c r="H38" s="725">
        <v>24</v>
      </c>
      <c r="I38" s="728">
        <v>24.053517599999999</v>
      </c>
      <c r="J38" s="729">
        <v>0</v>
      </c>
      <c r="K38" s="728">
        <v>24.053517599999999</v>
      </c>
      <c r="L38" s="717" t="s">
        <v>736</v>
      </c>
      <c r="M38" s="717">
        <v>0</v>
      </c>
      <c r="N38" s="717">
        <v>0</v>
      </c>
      <c r="O38" s="717">
        <v>0</v>
      </c>
      <c r="P38" s="717">
        <v>0</v>
      </c>
      <c r="Q38" s="720">
        <f t="shared" si="1"/>
        <v>0</v>
      </c>
      <c r="S38" s="721"/>
      <c r="T38" s="721"/>
    </row>
    <row r="39" spans="1:20" ht="15.75">
      <c r="A39" s="722">
        <v>36</v>
      </c>
      <c r="B39" s="726" t="s">
        <v>1111</v>
      </c>
      <c r="C39" s="724">
        <v>45014</v>
      </c>
      <c r="D39" s="725" t="s">
        <v>1065</v>
      </c>
      <c r="E39" s="725">
        <v>2532000</v>
      </c>
      <c r="F39" s="725">
        <v>10</v>
      </c>
      <c r="G39" s="717">
        <f t="shared" si="0"/>
        <v>18</v>
      </c>
      <c r="H39" s="725">
        <v>28</v>
      </c>
      <c r="I39" s="718">
        <v>7.0895999999999999</v>
      </c>
      <c r="J39" s="719">
        <v>0</v>
      </c>
      <c r="K39" s="718">
        <v>7.0895999999999999</v>
      </c>
      <c r="L39" s="725" t="s">
        <v>1112</v>
      </c>
      <c r="M39" s="725">
        <v>0</v>
      </c>
      <c r="N39" s="725">
        <v>1264000</v>
      </c>
      <c r="O39" s="725">
        <v>1136000</v>
      </c>
      <c r="P39" s="717">
        <v>132000</v>
      </c>
      <c r="Q39" s="720">
        <f t="shared" si="1"/>
        <v>2400000</v>
      </c>
      <c r="S39" s="721"/>
      <c r="T39" s="721"/>
    </row>
    <row r="40" spans="1:20" ht="15.75">
      <c r="A40" s="698">
        <v>37</v>
      </c>
      <c r="B40" s="726" t="s">
        <v>1113</v>
      </c>
      <c r="C40" s="727">
        <v>45014</v>
      </c>
      <c r="D40" s="717" t="s">
        <v>1065</v>
      </c>
      <c r="E40" s="717">
        <v>2200000</v>
      </c>
      <c r="F40" s="717">
        <v>10</v>
      </c>
      <c r="G40" s="717">
        <f t="shared" si="0"/>
        <v>41</v>
      </c>
      <c r="H40" s="717">
        <v>51</v>
      </c>
      <c r="I40" s="718">
        <v>11.22</v>
      </c>
      <c r="J40" s="719">
        <v>0</v>
      </c>
      <c r="K40" s="718">
        <v>11.22</v>
      </c>
      <c r="L40" s="717" t="s">
        <v>1114</v>
      </c>
      <c r="M40" s="717">
        <v>0</v>
      </c>
      <c r="N40" s="717">
        <v>500000</v>
      </c>
      <c r="O40" s="717">
        <v>1588000</v>
      </c>
      <c r="P40" s="720">
        <v>112000</v>
      </c>
      <c r="Q40" s="720">
        <f t="shared" si="1"/>
        <v>2088000</v>
      </c>
      <c r="S40" s="721"/>
      <c r="T40" s="721"/>
    </row>
    <row r="41" spans="1:20">
      <c r="A41" s="1621" t="s">
        <v>1115</v>
      </c>
      <c r="B41" s="1621"/>
      <c r="C41" s="1621"/>
      <c r="D41" s="1621"/>
      <c r="E41" s="1621"/>
      <c r="F41" s="1622"/>
      <c r="G41" s="1622"/>
      <c r="H41" s="1622"/>
      <c r="I41" s="1622"/>
      <c r="J41" s="1622"/>
      <c r="K41" s="1622"/>
      <c r="L41" s="1622"/>
    </row>
    <row r="42" spans="1:20">
      <c r="A42" s="1221" t="s">
        <v>1116</v>
      </c>
      <c r="B42" s="1221"/>
      <c r="C42" s="1221"/>
      <c r="D42" s="1221"/>
      <c r="E42" s="1221"/>
      <c r="F42" s="1221"/>
      <c r="G42" s="1620"/>
      <c r="H42" s="1620"/>
      <c r="I42" s="1620"/>
      <c r="J42" s="1620"/>
      <c r="K42" s="1620"/>
      <c r="L42" s="1620"/>
      <c r="M42" s="1620"/>
    </row>
    <row r="46" spans="1:20" ht="15.75">
      <c r="C46" s="731"/>
      <c r="D46" s="732"/>
    </row>
    <row r="47" spans="1:20" ht="15.75">
      <c r="C47" s="733"/>
      <c r="D47" s="734"/>
    </row>
    <row r="48" spans="1:20" ht="15.75">
      <c r="C48" s="735"/>
      <c r="D48" s="734"/>
    </row>
    <row r="49" spans="3:4" ht="15.75">
      <c r="C49" s="731"/>
      <c r="D49" s="736"/>
    </row>
    <row r="50" spans="3:4" ht="15.75">
      <c r="C50" s="737"/>
      <c r="D50" s="736"/>
    </row>
    <row r="51" spans="3:4" ht="15.75">
      <c r="C51" s="735"/>
      <c r="D51" s="734"/>
    </row>
    <row r="52" spans="3:4" ht="15.75">
      <c r="C52" s="731"/>
      <c r="D52" s="736"/>
    </row>
    <row r="53" spans="3:4" ht="15.75">
      <c r="C53" s="731"/>
      <c r="D53" s="736"/>
    </row>
    <row r="54" spans="3:4" ht="15.75">
      <c r="C54" s="731"/>
      <c r="D54" s="732"/>
    </row>
    <row r="55" spans="3:4" ht="15.75">
      <c r="C55" s="735"/>
      <c r="D55" s="734"/>
    </row>
    <row r="56" spans="3:4" ht="15.75">
      <c r="C56" s="735"/>
      <c r="D56" s="734"/>
    </row>
    <row r="57" spans="3:4" ht="15.75">
      <c r="C57" s="731"/>
      <c r="D57" s="736"/>
    </row>
    <row r="58" spans="3:4" ht="15.75">
      <c r="C58" s="735"/>
      <c r="D58" s="734"/>
    </row>
    <row r="59" spans="3:4" ht="15.75">
      <c r="C59" s="735"/>
      <c r="D59" s="734"/>
    </row>
    <row r="60" spans="3:4" ht="15.75">
      <c r="C60" s="731"/>
      <c r="D60" s="732"/>
    </row>
    <row r="61" spans="3:4" ht="15.75">
      <c r="C61" s="731"/>
      <c r="D61" s="732"/>
    </row>
    <row r="62" spans="3:4" ht="15.75">
      <c r="C62" s="731"/>
      <c r="D62" s="732"/>
    </row>
    <row r="63" spans="3:4" ht="15.75">
      <c r="C63" s="731"/>
      <c r="D63" s="732"/>
    </row>
    <row r="64" spans="3:4" ht="15.75">
      <c r="C64" s="737"/>
      <c r="D64" s="734"/>
    </row>
    <row r="65" spans="3:4" ht="15.75">
      <c r="C65" s="735"/>
      <c r="D65" s="734"/>
    </row>
    <row r="66" spans="3:4" ht="15.75">
      <c r="C66" s="731"/>
      <c r="D66" s="736"/>
    </row>
    <row r="67" spans="3:4" ht="15.75">
      <c r="C67" s="731"/>
      <c r="D67" s="736"/>
    </row>
    <row r="68" spans="3:4" ht="15.75">
      <c r="C68" s="731"/>
      <c r="D68" s="736"/>
    </row>
    <row r="69" spans="3:4" ht="15.75">
      <c r="C69" s="731"/>
      <c r="D69" s="732"/>
    </row>
    <row r="70" spans="3:4" ht="15.75">
      <c r="C70" s="735"/>
      <c r="D70" s="734"/>
    </row>
    <row r="71" spans="3:4" ht="15.75">
      <c r="C71" s="731"/>
      <c r="D71" s="736"/>
    </row>
    <row r="72" spans="3:4" ht="15.75">
      <c r="C72" s="737"/>
      <c r="D72" s="734"/>
    </row>
    <row r="73" spans="3:4" ht="15.75">
      <c r="C73" s="737"/>
      <c r="D73" s="734"/>
    </row>
    <row r="74" spans="3:4" ht="15.75">
      <c r="C74" s="737"/>
      <c r="D74" s="734"/>
    </row>
    <row r="75" spans="3:4" ht="15.75">
      <c r="C75" s="735"/>
      <c r="D75" s="734"/>
    </row>
    <row r="76" spans="3:4" ht="15.75">
      <c r="C76" s="731"/>
      <c r="D76" s="732"/>
    </row>
    <row r="77" spans="3:4" ht="15.75">
      <c r="C77" s="735"/>
      <c r="D77" s="734"/>
    </row>
    <row r="78" spans="3:4" ht="15.75">
      <c r="C78" s="731"/>
      <c r="D78" s="736"/>
    </row>
    <row r="79" spans="3:4" ht="15.75">
      <c r="C79" s="737"/>
      <c r="D79" s="734"/>
    </row>
    <row r="80" spans="3:4" ht="15.75">
      <c r="C80" s="731"/>
      <c r="D80" s="736"/>
    </row>
    <row r="81" spans="3:4" ht="15.75">
      <c r="C81" s="735"/>
      <c r="D81" s="734"/>
    </row>
    <row r="82" spans="3:4" ht="15.75">
      <c r="C82" s="735"/>
      <c r="D82" s="736"/>
    </row>
  </sheetData>
  <mergeCells count="14">
    <mergeCell ref="G2:G3"/>
    <mergeCell ref="H2:H3"/>
    <mergeCell ref="I2:K2"/>
    <mergeCell ref="L2:L3"/>
    <mergeCell ref="M2:P2"/>
    <mergeCell ref="A41:E41"/>
    <mergeCell ref="A42:F42"/>
    <mergeCell ref="Q2:Q3"/>
    <mergeCell ref="A2:A3"/>
    <mergeCell ref="B2:B3"/>
    <mergeCell ref="C2:C3"/>
    <mergeCell ref="D2:D3"/>
    <mergeCell ref="E2:E3"/>
    <mergeCell ref="F2:F3"/>
  </mergeCells>
  <conditionalFormatting sqref="B12:B17 B19:B27">
    <cfRule type="duplicateValues" dxfId="6" priority="7"/>
  </conditionalFormatting>
  <conditionalFormatting sqref="B4:B11">
    <cfRule type="duplicateValues" dxfId="5" priority="6"/>
  </conditionalFormatting>
  <conditionalFormatting sqref="B18">
    <cfRule type="duplicateValues" dxfId="4" priority="5"/>
  </conditionalFormatting>
  <conditionalFormatting sqref="E4:E11">
    <cfRule type="duplicateValues" dxfId="3" priority="4"/>
  </conditionalFormatting>
  <conditionalFormatting sqref="C54:C59 C61:C69">
    <cfRule type="duplicateValues" dxfId="2" priority="3"/>
  </conditionalFormatting>
  <conditionalFormatting sqref="C46:C53">
    <cfRule type="duplicateValues" dxfId="1" priority="2"/>
  </conditionalFormatting>
  <conditionalFormatting sqref="C60">
    <cfRule type="duplicateValues" dxfId="0" priority="1"/>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E16" sqref="E16"/>
    </sheetView>
  </sheetViews>
  <sheetFormatPr defaultColWidth="9.140625" defaultRowHeight="15"/>
  <cols>
    <col min="1" max="8" width="14.5703125" style="7" bestFit="1" customWidth="1"/>
    <col min="9" max="9" width="4.5703125" style="7" bestFit="1" customWidth="1"/>
    <col min="10" max="16384" width="9.140625" style="7"/>
  </cols>
  <sheetData>
    <row r="1" spans="1:10" ht="15.75" customHeight="1">
      <c r="A1" s="1382" t="s">
        <v>361</v>
      </c>
      <c r="B1" s="1382"/>
      <c r="C1" s="1382"/>
      <c r="D1" s="1356"/>
      <c r="E1" s="1356"/>
      <c r="F1" s="1356"/>
      <c r="G1" s="1356"/>
      <c r="H1" s="1356"/>
    </row>
    <row r="2" spans="1:10" s="8" customFormat="1" ht="38.25" customHeight="1">
      <c r="A2" s="163" t="s">
        <v>3</v>
      </c>
      <c r="B2" s="74" t="s">
        <v>362</v>
      </c>
      <c r="C2" s="74" t="s">
        <v>363</v>
      </c>
      <c r="D2" s="74" t="s">
        <v>364</v>
      </c>
      <c r="E2" s="74" t="s">
        <v>365</v>
      </c>
      <c r="F2" s="74" t="s">
        <v>366</v>
      </c>
      <c r="G2" s="74" t="s">
        <v>367</v>
      </c>
      <c r="H2" s="74" t="s">
        <v>368</v>
      </c>
    </row>
    <row r="3" spans="1:10" s="14" customFormat="1" ht="18" customHeight="1">
      <c r="A3" s="10" t="s">
        <v>4</v>
      </c>
      <c r="B3" s="164">
        <v>1.0103887994058536</v>
      </c>
      <c r="C3" s="164">
        <v>1.0023934336614808</v>
      </c>
      <c r="D3" s="164">
        <v>1.0092907329096714</v>
      </c>
      <c r="E3" s="165">
        <v>0.99872660599999996</v>
      </c>
      <c r="F3" s="165">
        <v>1.1181474840000001</v>
      </c>
      <c r="G3" s="165">
        <v>1.0074710920000001</v>
      </c>
      <c r="H3" s="165">
        <v>1.0722264287466354</v>
      </c>
    </row>
    <row r="4" spans="1:10" s="14" customFormat="1" ht="18" customHeight="1">
      <c r="A4" s="89" t="s">
        <v>5</v>
      </c>
      <c r="B4" s="164">
        <v>0.93316603200000003</v>
      </c>
      <c r="C4" s="164">
        <v>0.92887107000000002</v>
      </c>
      <c r="D4" s="164">
        <v>0.92504527400000003</v>
      </c>
      <c r="E4" s="164">
        <v>0.92725419015187804</v>
      </c>
      <c r="F4" s="164">
        <v>1.0958602482833399</v>
      </c>
      <c r="G4" s="164">
        <v>0.92425757931098296</v>
      </c>
      <c r="H4" s="164">
        <v>1.3</v>
      </c>
      <c r="J4" s="8"/>
    </row>
    <row r="5" spans="1:10" s="8" customFormat="1" ht="18" customHeight="1">
      <c r="A5" s="91" t="s">
        <v>6</v>
      </c>
      <c r="B5" s="166">
        <v>1.2192206670000001</v>
      </c>
      <c r="C5" s="166">
        <v>1.1927379010000001</v>
      </c>
      <c r="D5" s="166">
        <v>1.1292546400000001</v>
      </c>
      <c r="E5" s="166">
        <v>1.1292546400000001</v>
      </c>
      <c r="F5" s="166">
        <v>1.1642051609999999</v>
      </c>
      <c r="G5" s="166">
        <v>1.262034702</v>
      </c>
      <c r="H5" s="166">
        <v>1.2068816672009395</v>
      </c>
    </row>
    <row r="6" spans="1:10" s="8" customFormat="1" ht="18" customHeight="1">
      <c r="A6" s="53" t="s">
        <v>7</v>
      </c>
      <c r="B6" s="154">
        <v>1.437926533</v>
      </c>
      <c r="C6" s="154">
        <v>1.4721509580000001</v>
      </c>
      <c r="D6" s="154">
        <v>1.4847726990000001</v>
      </c>
      <c r="E6" s="154">
        <v>1.420070009</v>
      </c>
      <c r="F6" s="154">
        <v>1.4502971609999999</v>
      </c>
      <c r="G6" s="154">
        <v>1.6335702219999999</v>
      </c>
      <c r="H6" s="154">
        <v>1.5</v>
      </c>
    </row>
    <row r="7" spans="1:10" s="8" customFormat="1" ht="18" customHeight="1">
      <c r="A7" s="53" t="s">
        <v>8</v>
      </c>
      <c r="B7" s="154">
        <v>1.0738925208923151</v>
      </c>
      <c r="C7" s="154">
        <v>1.0827516664154391</v>
      </c>
      <c r="D7" s="154">
        <v>1.1109969103876258</v>
      </c>
      <c r="E7" s="154">
        <v>1.048539007</v>
      </c>
      <c r="F7" s="154">
        <v>1.196010639</v>
      </c>
      <c r="G7" s="154">
        <v>1.084656651</v>
      </c>
      <c r="H7" s="154">
        <v>1.0999999999999999</v>
      </c>
    </row>
    <row r="8" spans="1:10" s="8" customFormat="1" ht="18" customHeight="1">
      <c r="A8" s="53" t="s">
        <v>9</v>
      </c>
      <c r="B8" s="154">
        <v>0.79416808400000005</v>
      </c>
      <c r="C8" s="154">
        <v>0.74558793499999998</v>
      </c>
      <c r="D8" s="154">
        <v>0.70134892500000001</v>
      </c>
      <c r="E8" s="154">
        <v>0.75447782500000005</v>
      </c>
      <c r="F8" s="154">
        <v>0.75177369800000005</v>
      </c>
      <c r="G8" s="154">
        <v>0.68334136000000001</v>
      </c>
      <c r="H8" s="154">
        <v>1</v>
      </c>
    </row>
    <row r="9" spans="1:10" s="8" customFormat="1" ht="18" customHeight="1">
      <c r="A9" s="53" t="s">
        <v>10</v>
      </c>
      <c r="B9" s="167">
        <v>0.91570720699999997</v>
      </c>
      <c r="C9" s="154">
        <v>0.89221760699999997</v>
      </c>
      <c r="D9" s="154">
        <v>0.85141888300000002</v>
      </c>
      <c r="E9" s="167">
        <v>0.87107996300000001</v>
      </c>
      <c r="F9" s="154">
        <v>0.89041936300000002</v>
      </c>
      <c r="G9" s="154">
        <v>0.83314075200000004</v>
      </c>
      <c r="H9" s="154">
        <v>0.89999999999999991</v>
      </c>
    </row>
    <row r="10" spans="1:10" s="8" customFormat="1" ht="18" customHeight="1">
      <c r="A10" s="53" t="s">
        <v>11</v>
      </c>
      <c r="B10" s="167">
        <v>0.96334551800000001</v>
      </c>
      <c r="C10" s="154">
        <v>0.96027701799999998</v>
      </c>
      <c r="D10" s="154">
        <v>0.97724551800000004</v>
      </c>
      <c r="E10" s="167">
        <v>0.94225163700000003</v>
      </c>
      <c r="F10" s="154">
        <v>1.127507233</v>
      </c>
      <c r="G10" s="154">
        <v>0.95525751199999998</v>
      </c>
      <c r="H10" s="154">
        <v>0.92816765663023548</v>
      </c>
    </row>
    <row r="11" spans="1:10" s="8" customFormat="1" ht="18" customHeight="1">
      <c r="A11" s="53" t="s">
        <v>12</v>
      </c>
      <c r="B11" s="167">
        <v>0.885099317</v>
      </c>
      <c r="C11" s="154">
        <v>0.903073864</v>
      </c>
      <c r="D11" s="154">
        <v>0.881604889</v>
      </c>
      <c r="E11" s="167">
        <v>0.86771263700000001</v>
      </c>
      <c r="F11" s="154">
        <v>1.1274983890000001</v>
      </c>
      <c r="G11" s="154">
        <v>0.860521439</v>
      </c>
      <c r="H11" s="154">
        <v>0.88265219936740857</v>
      </c>
    </row>
    <row r="12" spans="1:10" s="8" customFormat="1" ht="18" customHeight="1">
      <c r="A12" s="53" t="s">
        <v>13</v>
      </c>
      <c r="B12" s="167">
        <v>0.62415061299999997</v>
      </c>
      <c r="C12" s="154">
        <v>0.589033103</v>
      </c>
      <c r="D12" s="154">
        <v>0.53849114300000001</v>
      </c>
      <c r="E12" s="167">
        <v>0.59046582245078505</v>
      </c>
      <c r="F12" s="154">
        <v>0.58388840064974101</v>
      </c>
      <c r="G12" s="154">
        <v>0.52434014371827797</v>
      </c>
      <c r="H12" s="154">
        <v>0.63321887188244819</v>
      </c>
    </row>
    <row r="13" spans="1:10" s="8" customFormat="1" ht="18" customHeight="1">
      <c r="A13" s="350" t="s">
        <v>544</v>
      </c>
      <c r="B13" s="368">
        <v>0.69918127799999996</v>
      </c>
      <c r="C13" s="366">
        <v>0.745564534</v>
      </c>
      <c r="D13" s="366">
        <v>0.857512143</v>
      </c>
      <c r="E13" s="368">
        <v>0.69683145573143401</v>
      </c>
      <c r="F13" s="366">
        <v>1.12743985488751</v>
      </c>
      <c r="G13" s="366">
        <v>0.84091392762200701</v>
      </c>
      <c r="H13" s="366">
        <v>0.70000000000000007</v>
      </c>
    </row>
    <row r="14" spans="1:10" s="8" customFormat="1" ht="18" customHeight="1">
      <c r="A14" s="350" t="s">
        <v>547</v>
      </c>
      <c r="B14" s="368">
        <v>0.74645184399999998</v>
      </c>
      <c r="C14" s="366">
        <v>0.72517654200000004</v>
      </c>
      <c r="D14" s="366">
        <v>0.74145246799999998</v>
      </c>
      <c r="E14" s="368">
        <v>0.72608614271385996</v>
      </c>
      <c r="F14" s="366">
        <v>1.09563625988724</v>
      </c>
      <c r="G14" s="366">
        <v>0.72304644809923202</v>
      </c>
      <c r="H14" s="366">
        <v>0.83576621897667236</v>
      </c>
    </row>
    <row r="15" spans="1:10" s="8" customFormat="1" ht="18" customHeight="1">
      <c r="A15" s="350" t="s">
        <v>546</v>
      </c>
      <c r="B15" s="368">
        <v>0.65196100000000001</v>
      </c>
      <c r="C15" s="366">
        <v>0.599280327</v>
      </c>
      <c r="D15" s="366">
        <v>0.54255585799999995</v>
      </c>
      <c r="E15" s="368">
        <v>0.61680847257419702</v>
      </c>
      <c r="F15" s="366">
        <v>0.69634047314490599</v>
      </c>
      <c r="G15" s="366">
        <v>0.52770591533108502</v>
      </c>
      <c r="H15" s="366">
        <v>0.64127716182169947</v>
      </c>
    </row>
    <row r="16" spans="1:10" s="8" customFormat="1" ht="18" customHeight="1">
      <c r="A16" s="350" t="s">
        <v>548</v>
      </c>
      <c r="B16" s="368">
        <v>0.863617156</v>
      </c>
      <c r="C16" s="366">
        <v>0.83499491000000003</v>
      </c>
      <c r="D16" s="366">
        <v>0.81259896700000001</v>
      </c>
      <c r="E16" s="368">
        <v>0.82957028712989</v>
      </c>
      <c r="F16" s="366">
        <v>0.75125200754033505</v>
      </c>
      <c r="G16" s="366">
        <v>0.79577430771165703</v>
      </c>
      <c r="H16" s="366">
        <v>0.9</v>
      </c>
    </row>
    <row r="17" spans="1:7" s="8" customFormat="1" ht="19.5" customHeight="1">
      <c r="A17" s="1380" t="s">
        <v>369</v>
      </c>
      <c r="B17" s="1380"/>
      <c r="C17" s="1380"/>
      <c r="D17" s="1380"/>
      <c r="E17" s="1380"/>
      <c r="F17" s="1380"/>
      <c r="G17" s="1380"/>
    </row>
    <row r="18" spans="1:7" s="8" customFormat="1" ht="18" customHeight="1">
      <c r="A18" s="1317" t="s">
        <v>549</v>
      </c>
      <c r="B18" s="1317"/>
      <c r="C18" s="1317"/>
      <c r="D18" s="1317"/>
      <c r="E18" s="1317"/>
      <c r="F18" s="1317"/>
      <c r="G18" s="1317"/>
    </row>
    <row r="19" spans="1:7" s="8" customFormat="1" ht="18" customHeight="1">
      <c r="A19" s="1317" t="s">
        <v>370</v>
      </c>
      <c r="B19" s="1317"/>
      <c r="C19" s="1317"/>
      <c r="D19" s="1317"/>
      <c r="E19" s="1317"/>
      <c r="F19" s="1317"/>
      <c r="G19" s="1317"/>
    </row>
    <row r="20" spans="1:7" s="8" customFormat="1" ht="27.6" customHeight="1"/>
  </sheetData>
  <mergeCells count="4">
    <mergeCell ref="A1:H1"/>
    <mergeCell ref="A17:G17"/>
    <mergeCell ref="A18:G18"/>
    <mergeCell ref="A19:G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Normal="100" workbookViewId="0">
      <selection activeCell="C14" sqref="C14"/>
    </sheetView>
  </sheetViews>
  <sheetFormatPr defaultColWidth="9.140625" defaultRowHeight="15"/>
  <cols>
    <col min="1" max="10" width="14.5703125" style="7" bestFit="1" customWidth="1"/>
    <col min="11" max="11" width="14.42578125" style="7" bestFit="1" customWidth="1"/>
    <col min="12" max="12" width="15" style="7" bestFit="1" customWidth="1"/>
    <col min="13" max="16" width="14.5703125" style="7" bestFit="1" customWidth="1"/>
    <col min="17" max="17" width="4.5703125" style="7" bestFit="1" customWidth="1"/>
    <col min="18" max="16384" width="9.140625" style="7"/>
  </cols>
  <sheetData>
    <row r="1" spans="1:16" ht="14.25" customHeight="1">
      <c r="A1" s="1324" t="s">
        <v>371</v>
      </c>
      <c r="B1" s="1324"/>
      <c r="C1" s="1324"/>
      <c r="D1" s="1324"/>
      <c r="E1" s="1324"/>
      <c r="F1" s="1324"/>
      <c r="G1" s="1324"/>
      <c r="H1" s="1324"/>
      <c r="I1" s="1324"/>
      <c r="J1" s="1324"/>
      <c r="K1" s="1324"/>
    </row>
    <row r="2" spans="1:16" s="8" customFormat="1" ht="18.75" customHeight="1">
      <c r="A2" s="163" t="s">
        <v>18</v>
      </c>
      <c r="B2" s="1321" t="s">
        <v>21</v>
      </c>
      <c r="C2" s="1327"/>
      <c r="D2" s="1327"/>
      <c r="E2" s="1327"/>
      <c r="F2" s="1322"/>
      <c r="G2" s="1336" t="s">
        <v>22</v>
      </c>
      <c r="H2" s="1357"/>
      <c r="I2" s="1357"/>
      <c r="J2" s="1357"/>
      <c r="K2" s="1337"/>
      <c r="L2" s="1336" t="s">
        <v>23</v>
      </c>
      <c r="M2" s="1357"/>
      <c r="N2" s="1357"/>
      <c r="O2" s="1357"/>
      <c r="P2" s="1337"/>
    </row>
    <row r="3" spans="1:16" s="8" customFormat="1" ht="18" customHeight="1">
      <c r="A3" s="163" t="s">
        <v>372</v>
      </c>
      <c r="B3" s="67" t="s">
        <v>373</v>
      </c>
      <c r="C3" s="67" t="s">
        <v>374</v>
      </c>
      <c r="D3" s="67" t="s">
        <v>375</v>
      </c>
      <c r="E3" s="67" t="s">
        <v>376</v>
      </c>
      <c r="F3" s="67" t="s">
        <v>377</v>
      </c>
      <c r="G3" s="67" t="s">
        <v>373</v>
      </c>
      <c r="H3" s="67" t="s">
        <v>374</v>
      </c>
      <c r="I3" s="67" t="s">
        <v>375</v>
      </c>
      <c r="J3" s="67" t="s">
        <v>376</v>
      </c>
      <c r="K3" s="67" t="s">
        <v>377</v>
      </c>
      <c r="L3" s="67" t="s">
        <v>373</v>
      </c>
      <c r="M3" s="67" t="s">
        <v>374</v>
      </c>
      <c r="N3" s="67" t="s">
        <v>375</v>
      </c>
      <c r="O3" s="67" t="s">
        <v>376</v>
      </c>
      <c r="P3" s="67" t="s">
        <v>377</v>
      </c>
    </row>
    <row r="4" spans="1:16" s="8" customFormat="1" ht="18" customHeight="1">
      <c r="A4" s="1321" t="s">
        <v>378</v>
      </c>
      <c r="B4" s="1327"/>
      <c r="C4" s="1327"/>
      <c r="D4" s="1327"/>
      <c r="E4" s="1327"/>
      <c r="F4" s="1327"/>
      <c r="G4" s="1327"/>
      <c r="H4" s="1327"/>
      <c r="I4" s="1327"/>
      <c r="J4" s="1327"/>
      <c r="K4" s="1327"/>
      <c r="L4" s="1327"/>
      <c r="M4" s="1327"/>
      <c r="N4" s="1327"/>
      <c r="O4" s="1327"/>
      <c r="P4" s="1322"/>
    </row>
    <row r="5" spans="1:16" s="14" customFormat="1" ht="16.5" customHeight="1">
      <c r="A5" s="168" t="s">
        <v>4</v>
      </c>
      <c r="B5" s="169">
        <v>8.0853999999999999</v>
      </c>
      <c r="C5" s="169">
        <v>13.706099999999999</v>
      </c>
      <c r="D5" s="169">
        <v>24.927299999999999</v>
      </c>
      <c r="E5" s="169">
        <v>36.906599999999997</v>
      </c>
      <c r="F5" s="169">
        <v>50.649500000000003</v>
      </c>
      <c r="G5" s="169">
        <v>10.09</v>
      </c>
      <c r="H5" s="169">
        <v>17.489999999999998</v>
      </c>
      <c r="I5" s="169">
        <v>32.17</v>
      </c>
      <c r="J5" s="169">
        <v>46.43</v>
      </c>
      <c r="K5" s="169">
        <v>62.69</v>
      </c>
      <c r="L5" s="170">
        <v>97.809487647987396</v>
      </c>
      <c r="M5" s="171">
        <v>99.997851405900761</v>
      </c>
      <c r="N5" s="170">
        <v>100</v>
      </c>
      <c r="O5" s="170">
        <v>100</v>
      </c>
      <c r="P5" s="170">
        <v>100</v>
      </c>
    </row>
    <row r="6" spans="1:16" s="14" customFormat="1" ht="16.5" customHeight="1">
      <c r="A6" s="172" t="s">
        <v>5</v>
      </c>
      <c r="B6" s="169">
        <v>7.7347000000000001</v>
      </c>
      <c r="C6" s="169">
        <v>13.0945</v>
      </c>
      <c r="D6" s="169">
        <v>25.3949</v>
      </c>
      <c r="E6" s="169">
        <v>37.181800000000003</v>
      </c>
      <c r="F6" s="169">
        <v>50.907499999999999</v>
      </c>
      <c r="G6" s="169">
        <v>11.06</v>
      </c>
      <c r="H6" s="169">
        <v>18.059999999999999</v>
      </c>
      <c r="I6" s="169">
        <v>32.08</v>
      </c>
      <c r="J6" s="169">
        <v>45.92</v>
      </c>
      <c r="K6" s="169">
        <v>61.46</v>
      </c>
      <c r="L6" s="169">
        <v>100</v>
      </c>
      <c r="M6" s="169">
        <v>100</v>
      </c>
      <c r="N6" s="169">
        <v>100</v>
      </c>
      <c r="O6" s="169">
        <v>100</v>
      </c>
      <c r="P6" s="169">
        <v>100</v>
      </c>
    </row>
    <row r="7" spans="1:16" s="8" customFormat="1" ht="16.5" customHeight="1">
      <c r="A7" s="173" t="s">
        <v>6</v>
      </c>
      <c r="B7" s="174">
        <v>12.670199999999999</v>
      </c>
      <c r="C7" s="174">
        <v>20.340699999999998</v>
      </c>
      <c r="D7" s="174">
        <v>32.259500000000003</v>
      </c>
      <c r="E7" s="174">
        <v>42.8994</v>
      </c>
      <c r="F7" s="174">
        <v>55.3566</v>
      </c>
      <c r="G7" s="174">
        <v>13.86</v>
      </c>
      <c r="H7" s="174">
        <v>22.15</v>
      </c>
      <c r="I7" s="174">
        <v>36.450000000000003</v>
      </c>
      <c r="J7" s="174">
        <v>49.86</v>
      </c>
      <c r="K7" s="174">
        <v>64.92</v>
      </c>
      <c r="L7" s="175">
        <v>100</v>
      </c>
      <c r="M7" s="176">
        <v>100</v>
      </c>
      <c r="N7" s="175">
        <v>100</v>
      </c>
      <c r="O7" s="175">
        <v>100</v>
      </c>
      <c r="P7" s="175">
        <v>100</v>
      </c>
    </row>
    <row r="8" spans="1:16" s="8" customFormat="1" ht="16.5" customHeight="1">
      <c r="A8" s="173" t="s">
        <v>7</v>
      </c>
      <c r="B8" s="174">
        <v>9.7014999999999993</v>
      </c>
      <c r="C8" s="174">
        <v>16.014900000000001</v>
      </c>
      <c r="D8" s="174">
        <v>28.407599999999999</v>
      </c>
      <c r="E8" s="174">
        <v>40.110700000000001</v>
      </c>
      <c r="F8" s="174">
        <v>54.8675</v>
      </c>
      <c r="G8" s="174">
        <v>11.95</v>
      </c>
      <c r="H8" s="174">
        <v>19.46</v>
      </c>
      <c r="I8" s="174">
        <v>35.07</v>
      </c>
      <c r="J8" s="174">
        <v>50.23</v>
      </c>
      <c r="K8" s="174">
        <v>67.13</v>
      </c>
      <c r="L8" s="175">
        <v>100</v>
      </c>
      <c r="M8" s="176">
        <v>100</v>
      </c>
      <c r="N8" s="175">
        <v>100</v>
      </c>
      <c r="O8" s="175">
        <v>100</v>
      </c>
      <c r="P8" s="175">
        <v>100</v>
      </c>
    </row>
    <row r="9" spans="1:16" s="8" customFormat="1" ht="16.5" customHeight="1">
      <c r="A9" s="173" t="s">
        <v>8</v>
      </c>
      <c r="B9" s="174">
        <v>7.8562000000000003</v>
      </c>
      <c r="C9" s="174">
        <v>13.8078</v>
      </c>
      <c r="D9" s="174">
        <v>27.4298</v>
      </c>
      <c r="E9" s="174">
        <v>40.722700000000003</v>
      </c>
      <c r="F9" s="174">
        <v>56.109900000000003</v>
      </c>
      <c r="G9" s="174">
        <v>11.75</v>
      </c>
      <c r="H9" s="174">
        <v>19.46</v>
      </c>
      <c r="I9" s="174">
        <v>33.96</v>
      </c>
      <c r="J9" s="174">
        <v>49.67</v>
      </c>
      <c r="K9" s="174">
        <v>66.94</v>
      </c>
      <c r="L9" s="175">
        <v>100</v>
      </c>
      <c r="M9" s="176">
        <v>100</v>
      </c>
      <c r="N9" s="175">
        <v>100</v>
      </c>
      <c r="O9" s="175">
        <v>100</v>
      </c>
      <c r="P9" s="175">
        <v>100</v>
      </c>
    </row>
    <row r="10" spans="1:16" s="8" customFormat="1" ht="16.5" customHeight="1">
      <c r="A10" s="173" t="s">
        <v>9</v>
      </c>
      <c r="B10" s="174">
        <v>11.4703</v>
      </c>
      <c r="C10" s="174">
        <v>17.919499999999999</v>
      </c>
      <c r="D10" s="174">
        <v>30.701699999999999</v>
      </c>
      <c r="E10" s="174">
        <v>43.7331</v>
      </c>
      <c r="F10" s="174">
        <v>57.5871</v>
      </c>
      <c r="G10" s="174">
        <v>12.71</v>
      </c>
      <c r="H10" s="174">
        <v>20.53</v>
      </c>
      <c r="I10" s="174">
        <v>36.36</v>
      </c>
      <c r="J10" s="174">
        <v>50.79</v>
      </c>
      <c r="K10" s="174">
        <v>66.510000000000005</v>
      </c>
      <c r="L10" s="174">
        <v>100</v>
      </c>
      <c r="M10" s="174">
        <v>100</v>
      </c>
      <c r="N10" s="174">
        <v>100</v>
      </c>
      <c r="O10" s="174">
        <v>100</v>
      </c>
      <c r="P10" s="174">
        <v>100</v>
      </c>
    </row>
    <row r="11" spans="1:16" s="8" customFormat="1" ht="16.5" customHeight="1">
      <c r="A11" s="173" t="s">
        <v>10</v>
      </c>
      <c r="B11" s="174">
        <v>21.7593</v>
      </c>
      <c r="C11" s="174">
        <v>27.488499999999998</v>
      </c>
      <c r="D11" s="174">
        <v>38.3309</v>
      </c>
      <c r="E11" s="174">
        <v>49.796500000000002</v>
      </c>
      <c r="F11" s="174">
        <v>62.111899999999999</v>
      </c>
      <c r="G11" s="174">
        <v>9.93</v>
      </c>
      <c r="H11" s="174">
        <v>16.39</v>
      </c>
      <c r="I11" s="174">
        <v>30.57</v>
      </c>
      <c r="J11" s="174">
        <v>44.58</v>
      </c>
      <c r="K11" s="174">
        <v>61.26</v>
      </c>
      <c r="L11" s="174">
        <v>100</v>
      </c>
      <c r="M11" s="174">
        <v>100</v>
      </c>
      <c r="N11" s="174">
        <v>100</v>
      </c>
      <c r="O11" s="174">
        <v>100</v>
      </c>
      <c r="P11" s="174">
        <v>100</v>
      </c>
    </row>
    <row r="12" spans="1:16" s="8" customFormat="1" ht="16.5" customHeight="1">
      <c r="A12" s="173" t="s">
        <v>11</v>
      </c>
      <c r="B12" s="174">
        <v>8.4518000000000004</v>
      </c>
      <c r="C12" s="174">
        <v>14.049899999999999</v>
      </c>
      <c r="D12" s="174">
        <v>26.2088</v>
      </c>
      <c r="E12" s="174">
        <v>38.145299999999999</v>
      </c>
      <c r="F12" s="174">
        <v>51.808700000000002</v>
      </c>
      <c r="G12" s="174">
        <v>10.65</v>
      </c>
      <c r="H12" s="174">
        <v>17.93</v>
      </c>
      <c r="I12" s="174">
        <v>32.57</v>
      </c>
      <c r="J12" s="174">
        <v>46.11</v>
      </c>
      <c r="K12" s="174">
        <v>61.45</v>
      </c>
      <c r="L12" s="174">
        <v>100</v>
      </c>
      <c r="M12" s="174">
        <v>100</v>
      </c>
      <c r="N12" s="174">
        <v>100</v>
      </c>
      <c r="O12" s="174">
        <v>100</v>
      </c>
      <c r="P12" s="174">
        <v>100</v>
      </c>
    </row>
    <row r="13" spans="1:16" s="8" customFormat="1" ht="16.5" customHeight="1">
      <c r="A13" s="173" t="s">
        <v>12</v>
      </c>
      <c r="B13" s="174">
        <v>11.2804</v>
      </c>
      <c r="C13" s="174">
        <v>14.9236</v>
      </c>
      <c r="D13" s="174">
        <v>25.234300000000001</v>
      </c>
      <c r="E13" s="174">
        <v>37.198300000000003</v>
      </c>
      <c r="F13" s="174">
        <v>51.498600000000003</v>
      </c>
      <c r="G13" s="174">
        <v>10.68</v>
      </c>
      <c r="H13" s="174">
        <v>17.95</v>
      </c>
      <c r="I13" s="174">
        <v>31.79</v>
      </c>
      <c r="J13" s="174">
        <v>46.77</v>
      </c>
      <c r="K13" s="174">
        <v>63.22</v>
      </c>
      <c r="L13" s="174">
        <v>100</v>
      </c>
      <c r="M13" s="174">
        <v>100</v>
      </c>
      <c r="N13" s="174">
        <v>100</v>
      </c>
      <c r="O13" s="174">
        <v>100</v>
      </c>
      <c r="P13" s="174">
        <v>100</v>
      </c>
    </row>
    <row r="14" spans="1:16" s="8" customFormat="1" ht="16.5" customHeight="1">
      <c r="A14" s="173" t="s">
        <v>13</v>
      </c>
      <c r="B14" s="174">
        <v>14.513999999999999</v>
      </c>
      <c r="C14" s="174">
        <v>21.249600000000001</v>
      </c>
      <c r="D14" s="174">
        <v>32.694600000000001</v>
      </c>
      <c r="E14" s="174">
        <v>43.6843</v>
      </c>
      <c r="F14" s="174">
        <v>56.007599999999996</v>
      </c>
      <c r="G14" s="174">
        <v>9.61</v>
      </c>
      <c r="H14" s="174">
        <v>16.170000000000002</v>
      </c>
      <c r="I14" s="174">
        <v>30.16</v>
      </c>
      <c r="J14" s="174">
        <v>44.8</v>
      </c>
      <c r="K14" s="174">
        <v>61.09</v>
      </c>
      <c r="L14" s="174">
        <v>100</v>
      </c>
      <c r="M14" s="174">
        <v>100</v>
      </c>
      <c r="N14" s="174">
        <v>100</v>
      </c>
      <c r="O14" s="174">
        <v>100</v>
      </c>
      <c r="P14" s="174">
        <v>100</v>
      </c>
    </row>
    <row r="15" spans="1:16" s="8" customFormat="1" ht="16.5" customHeight="1">
      <c r="A15" s="369" t="s">
        <v>544</v>
      </c>
      <c r="B15" s="370">
        <v>10.617800000000001</v>
      </c>
      <c r="C15" s="370">
        <v>15.8767</v>
      </c>
      <c r="D15" s="370">
        <v>27.568200000000001</v>
      </c>
      <c r="E15" s="370">
        <v>41.221800000000002</v>
      </c>
      <c r="F15" s="370">
        <v>56.8127</v>
      </c>
      <c r="G15" s="370">
        <v>9.33</v>
      </c>
      <c r="H15" s="370">
        <v>16.07</v>
      </c>
      <c r="I15" s="370">
        <v>28.98</v>
      </c>
      <c r="J15" s="370">
        <v>42.31</v>
      </c>
      <c r="K15" s="370">
        <v>58.41</v>
      </c>
      <c r="L15" s="370">
        <v>100</v>
      </c>
      <c r="M15" s="370">
        <v>100</v>
      </c>
      <c r="N15" s="370">
        <v>100</v>
      </c>
      <c r="O15" s="370">
        <v>100</v>
      </c>
      <c r="P15" s="370">
        <v>100</v>
      </c>
    </row>
    <row r="16" spans="1:16" s="8" customFormat="1" ht="16.5" customHeight="1">
      <c r="A16" s="369" t="s">
        <v>547</v>
      </c>
      <c r="B16" s="370">
        <v>10.8714</v>
      </c>
      <c r="C16" s="370">
        <v>17.095600000000001</v>
      </c>
      <c r="D16" s="370">
        <v>29.175699999999999</v>
      </c>
      <c r="E16" s="370">
        <v>40.410299999999999</v>
      </c>
      <c r="F16" s="370">
        <v>53.988500000000002</v>
      </c>
      <c r="G16" s="370">
        <v>12.94</v>
      </c>
      <c r="H16" s="370">
        <v>21.13</v>
      </c>
      <c r="I16" s="370">
        <v>37</v>
      </c>
      <c r="J16" s="370">
        <v>50.64</v>
      </c>
      <c r="K16" s="370">
        <v>65.62</v>
      </c>
      <c r="L16" s="370">
        <v>100</v>
      </c>
      <c r="M16" s="370">
        <v>100</v>
      </c>
      <c r="N16" s="370">
        <v>100</v>
      </c>
      <c r="O16" s="370">
        <v>100</v>
      </c>
      <c r="P16" s="370">
        <v>100</v>
      </c>
    </row>
    <row r="17" spans="1:16" s="8" customFormat="1" ht="16.5" customHeight="1">
      <c r="A17" s="369" t="s">
        <v>546</v>
      </c>
      <c r="B17" s="370">
        <v>20.079799999999999</v>
      </c>
      <c r="C17" s="370">
        <v>26.902100000000001</v>
      </c>
      <c r="D17" s="370">
        <v>38.545499999999997</v>
      </c>
      <c r="E17" s="370">
        <v>47.835000000000001</v>
      </c>
      <c r="F17" s="370">
        <v>59.333399999999997</v>
      </c>
      <c r="G17" s="370">
        <v>15.56</v>
      </c>
      <c r="H17" s="370">
        <v>24.02</v>
      </c>
      <c r="I17" s="370">
        <v>38.78</v>
      </c>
      <c r="J17" s="370">
        <v>52.14</v>
      </c>
      <c r="K17" s="370">
        <v>67.25</v>
      </c>
      <c r="L17" s="370">
        <v>100</v>
      </c>
      <c r="M17" s="370">
        <v>100</v>
      </c>
      <c r="N17" s="370">
        <v>100</v>
      </c>
      <c r="O17" s="370">
        <v>100</v>
      </c>
      <c r="P17" s="370">
        <v>100</v>
      </c>
    </row>
    <row r="18" spans="1:16" s="8" customFormat="1" ht="16.5" customHeight="1">
      <c r="A18" s="369" t="s">
        <v>548</v>
      </c>
      <c r="B18" s="370">
        <v>23.412299999999998</v>
      </c>
      <c r="C18" s="370">
        <v>29.991399999999999</v>
      </c>
      <c r="D18" s="370">
        <v>40.195</v>
      </c>
      <c r="E18" s="370">
        <v>49.986899999999999</v>
      </c>
      <c r="F18" s="370">
        <v>61.262900000000002</v>
      </c>
      <c r="G18" s="370">
        <v>17.350000000000001</v>
      </c>
      <c r="H18" s="370">
        <v>26.38</v>
      </c>
      <c r="I18" s="370">
        <v>40.43</v>
      </c>
      <c r="J18" s="370">
        <v>53.31</v>
      </c>
      <c r="K18" s="370">
        <v>66.95</v>
      </c>
      <c r="L18" s="370">
        <v>100</v>
      </c>
      <c r="M18" s="370">
        <v>100</v>
      </c>
      <c r="N18" s="370">
        <v>100</v>
      </c>
      <c r="O18" s="370">
        <v>100</v>
      </c>
      <c r="P18" s="370">
        <v>100</v>
      </c>
    </row>
    <row r="19" spans="1:16" s="8" customFormat="1" ht="18" customHeight="1">
      <c r="A19" s="1383" t="s">
        <v>379</v>
      </c>
      <c r="B19" s="1384"/>
      <c r="C19" s="1384"/>
      <c r="D19" s="1384"/>
      <c r="E19" s="1384"/>
      <c r="F19" s="1384"/>
      <c r="G19" s="1384"/>
      <c r="H19" s="1384"/>
      <c r="I19" s="1384"/>
      <c r="J19" s="1384"/>
      <c r="K19" s="1384"/>
      <c r="L19" s="1384"/>
      <c r="M19" s="1384"/>
      <c r="N19" s="1384"/>
      <c r="O19" s="1384"/>
      <c r="P19" s="1385"/>
    </row>
    <row r="20" spans="1:16" s="14" customFormat="1" ht="18" customHeight="1">
      <c r="A20" s="50" t="s">
        <v>4</v>
      </c>
      <c r="B20" s="101">
        <v>35.67</v>
      </c>
      <c r="C20" s="101">
        <v>50.48</v>
      </c>
      <c r="D20" s="101">
        <v>68.5</v>
      </c>
      <c r="E20" s="101">
        <v>80.260000000000005</v>
      </c>
      <c r="F20" s="101">
        <v>89.39</v>
      </c>
      <c r="G20" s="101">
        <v>27.41</v>
      </c>
      <c r="H20" s="101">
        <v>40.909999999999997</v>
      </c>
      <c r="I20" s="101">
        <v>60.25</v>
      </c>
      <c r="J20" s="101">
        <v>76.66</v>
      </c>
      <c r="K20" s="101">
        <v>88.75</v>
      </c>
      <c r="L20" s="177">
        <v>100</v>
      </c>
      <c r="M20" s="178">
        <v>100</v>
      </c>
      <c r="N20" s="177">
        <v>100</v>
      </c>
      <c r="O20" s="177">
        <v>100</v>
      </c>
      <c r="P20" s="177" t="s">
        <v>29</v>
      </c>
    </row>
    <row r="21" spans="1:16" s="14" customFormat="1" ht="18" customHeight="1">
      <c r="A21" s="50" t="s">
        <v>5</v>
      </c>
      <c r="B21" s="101">
        <v>39.33</v>
      </c>
      <c r="C21" s="101">
        <v>53.18</v>
      </c>
      <c r="D21" s="101">
        <v>69.02</v>
      </c>
      <c r="E21" s="101">
        <v>79.400000000000006</v>
      </c>
      <c r="F21" s="101">
        <v>88.91</v>
      </c>
      <c r="G21" s="101">
        <v>24.82</v>
      </c>
      <c r="H21" s="101">
        <v>38.11</v>
      </c>
      <c r="I21" s="101">
        <v>59.64</v>
      </c>
      <c r="J21" s="101">
        <v>76.739999999999995</v>
      </c>
      <c r="K21" s="101">
        <v>89.05</v>
      </c>
      <c r="L21" s="101">
        <v>100</v>
      </c>
      <c r="M21" s="101">
        <v>100</v>
      </c>
      <c r="N21" s="101">
        <v>100</v>
      </c>
      <c r="O21" s="101">
        <v>100</v>
      </c>
      <c r="P21" s="101" t="s">
        <v>29</v>
      </c>
    </row>
    <row r="22" spans="1:16" s="8" customFormat="1" ht="18" customHeight="1">
      <c r="A22" s="179" t="s">
        <v>6</v>
      </c>
      <c r="B22" s="180">
        <v>39.76</v>
      </c>
      <c r="C22" s="180">
        <v>53.73</v>
      </c>
      <c r="D22" s="180">
        <v>71.34</v>
      </c>
      <c r="E22" s="180">
        <v>81.88</v>
      </c>
      <c r="F22" s="180">
        <v>90.17</v>
      </c>
      <c r="G22" s="180">
        <v>25.77</v>
      </c>
      <c r="H22" s="180">
        <v>39.06</v>
      </c>
      <c r="I22" s="180">
        <v>59.97</v>
      </c>
      <c r="J22" s="180">
        <v>76.64</v>
      </c>
      <c r="K22" s="180">
        <v>89.18</v>
      </c>
      <c r="L22" s="181">
        <v>100</v>
      </c>
      <c r="M22" s="182">
        <v>100</v>
      </c>
      <c r="N22" s="181">
        <v>100</v>
      </c>
      <c r="O22" s="181">
        <v>100</v>
      </c>
      <c r="P22" s="181" t="s">
        <v>29</v>
      </c>
    </row>
    <row r="23" spans="1:16" s="8" customFormat="1" ht="18" customHeight="1">
      <c r="A23" s="173" t="s">
        <v>7</v>
      </c>
      <c r="B23" s="174">
        <v>46.47</v>
      </c>
      <c r="C23" s="174">
        <v>62.31</v>
      </c>
      <c r="D23" s="174">
        <v>75.19</v>
      </c>
      <c r="E23" s="174">
        <v>84.25</v>
      </c>
      <c r="F23" s="174">
        <v>91.18</v>
      </c>
      <c r="G23" s="174">
        <v>25.63</v>
      </c>
      <c r="H23" s="174">
        <v>39.200000000000003</v>
      </c>
      <c r="I23" s="174">
        <v>61.6</v>
      </c>
      <c r="J23" s="174">
        <v>78.69</v>
      </c>
      <c r="K23" s="174">
        <v>90.4</v>
      </c>
      <c r="L23" s="175">
        <v>100</v>
      </c>
      <c r="M23" s="176">
        <v>100</v>
      </c>
      <c r="N23" s="175">
        <v>100</v>
      </c>
      <c r="O23" s="175">
        <v>100</v>
      </c>
      <c r="P23" s="175" t="s">
        <v>29</v>
      </c>
    </row>
    <row r="24" spans="1:16" s="8" customFormat="1" ht="18" customHeight="1">
      <c r="A24" s="173" t="s">
        <v>8</v>
      </c>
      <c r="B24" s="174">
        <v>40.82</v>
      </c>
      <c r="C24" s="174">
        <v>53.78</v>
      </c>
      <c r="D24" s="174">
        <v>69.42</v>
      </c>
      <c r="E24" s="174">
        <v>79.88</v>
      </c>
      <c r="F24" s="174">
        <v>88.9</v>
      </c>
      <c r="G24" s="174">
        <v>25.77</v>
      </c>
      <c r="H24" s="174">
        <v>39.82</v>
      </c>
      <c r="I24" s="174">
        <v>61.46</v>
      </c>
      <c r="J24" s="174">
        <v>78.260000000000005</v>
      </c>
      <c r="K24" s="174">
        <v>89.78</v>
      </c>
      <c r="L24" s="175">
        <v>100</v>
      </c>
      <c r="M24" s="176">
        <v>100</v>
      </c>
      <c r="N24" s="175">
        <v>100</v>
      </c>
      <c r="O24" s="175">
        <v>100</v>
      </c>
      <c r="P24" s="175" t="s">
        <v>29</v>
      </c>
    </row>
    <row r="25" spans="1:16" s="8" customFormat="1" ht="18" customHeight="1">
      <c r="A25" s="173" t="s">
        <v>9</v>
      </c>
      <c r="B25" s="174">
        <v>47.61</v>
      </c>
      <c r="C25" s="174">
        <v>62.5</v>
      </c>
      <c r="D25" s="174">
        <v>74.650000000000006</v>
      </c>
      <c r="E25" s="174">
        <v>82.51</v>
      </c>
      <c r="F25" s="174">
        <v>89.92</v>
      </c>
      <c r="G25" s="174">
        <v>25.71</v>
      </c>
      <c r="H25" s="174">
        <v>39.53</v>
      </c>
      <c r="I25" s="174">
        <v>61.44</v>
      </c>
      <c r="J25" s="174">
        <v>78.23</v>
      </c>
      <c r="K25" s="174">
        <v>89.7</v>
      </c>
      <c r="L25" s="174">
        <v>100</v>
      </c>
      <c r="M25" s="174">
        <v>100</v>
      </c>
      <c r="N25" s="174">
        <v>100</v>
      </c>
      <c r="O25" s="174">
        <v>100</v>
      </c>
      <c r="P25" s="174" t="s">
        <v>29</v>
      </c>
    </row>
    <row r="26" spans="1:16" s="8" customFormat="1" ht="18" customHeight="1">
      <c r="A26" s="173" t="s">
        <v>10</v>
      </c>
      <c r="B26" s="174">
        <v>37.92</v>
      </c>
      <c r="C26" s="174">
        <v>55.3</v>
      </c>
      <c r="D26" s="174">
        <v>74.22</v>
      </c>
      <c r="E26" s="174">
        <v>83.03</v>
      </c>
      <c r="F26" s="174">
        <v>90.92</v>
      </c>
      <c r="G26" s="174">
        <v>25.22</v>
      </c>
      <c r="H26" s="174">
        <v>38.9</v>
      </c>
      <c r="I26" s="174">
        <v>60.63</v>
      </c>
      <c r="J26" s="174">
        <v>76.78</v>
      </c>
      <c r="K26" s="174">
        <v>89.03</v>
      </c>
      <c r="L26" s="174">
        <v>100</v>
      </c>
      <c r="M26" s="174">
        <v>100</v>
      </c>
      <c r="N26" s="174">
        <v>100</v>
      </c>
      <c r="O26" s="174">
        <v>100</v>
      </c>
      <c r="P26" s="174" t="s">
        <v>29</v>
      </c>
    </row>
    <row r="27" spans="1:16" s="8" customFormat="1" ht="18" customHeight="1">
      <c r="A27" s="173" t="s">
        <v>11</v>
      </c>
      <c r="B27" s="174">
        <v>42.14</v>
      </c>
      <c r="C27" s="174">
        <v>55.95</v>
      </c>
      <c r="D27" s="174">
        <v>71.09</v>
      </c>
      <c r="E27" s="174">
        <v>81.349999999999994</v>
      </c>
      <c r="F27" s="174">
        <v>89.95</v>
      </c>
      <c r="G27" s="174">
        <v>24.88</v>
      </c>
      <c r="H27" s="174">
        <v>38.43</v>
      </c>
      <c r="I27" s="174">
        <v>60.37</v>
      </c>
      <c r="J27" s="174">
        <v>76.55</v>
      </c>
      <c r="K27" s="174">
        <v>88.79</v>
      </c>
      <c r="L27" s="174">
        <v>100</v>
      </c>
      <c r="M27" s="174">
        <v>100</v>
      </c>
      <c r="N27" s="174">
        <v>100</v>
      </c>
      <c r="O27" s="174">
        <v>100</v>
      </c>
      <c r="P27" s="174" t="s">
        <v>29</v>
      </c>
    </row>
    <row r="28" spans="1:16" s="8" customFormat="1" ht="18" customHeight="1">
      <c r="A28" s="173" t="s">
        <v>12</v>
      </c>
      <c r="B28" s="174">
        <v>53.05</v>
      </c>
      <c r="C28" s="174">
        <v>0</v>
      </c>
      <c r="D28" s="174">
        <v>78.3</v>
      </c>
      <c r="E28" s="174">
        <v>85.04</v>
      </c>
      <c r="F28" s="174">
        <v>91.43</v>
      </c>
      <c r="G28" s="174">
        <v>24.68</v>
      </c>
      <c r="H28" s="174">
        <v>39.17</v>
      </c>
      <c r="I28" s="174">
        <v>61.86</v>
      </c>
      <c r="J28" s="174">
        <v>77.64</v>
      </c>
      <c r="K28" s="174">
        <v>89.2</v>
      </c>
      <c r="L28" s="174">
        <v>100</v>
      </c>
      <c r="M28" s="174">
        <v>100</v>
      </c>
      <c r="N28" s="174">
        <v>100</v>
      </c>
      <c r="O28" s="174">
        <v>100</v>
      </c>
      <c r="P28" s="174" t="s">
        <v>29</v>
      </c>
    </row>
    <row r="29" spans="1:16" s="8" customFormat="1" ht="18" customHeight="1">
      <c r="A29" s="173" t="s">
        <v>13</v>
      </c>
      <c r="B29" s="174">
        <v>38.53</v>
      </c>
      <c r="C29" s="174">
        <v>0</v>
      </c>
      <c r="D29" s="174">
        <v>71.12</v>
      </c>
      <c r="E29" s="174">
        <v>81.25</v>
      </c>
      <c r="F29" s="174">
        <v>89.5</v>
      </c>
      <c r="G29" s="174">
        <v>24.04</v>
      </c>
      <c r="H29" s="174">
        <v>37.24</v>
      </c>
      <c r="I29" s="174">
        <v>59.82</v>
      </c>
      <c r="J29" s="174">
        <v>76.36</v>
      </c>
      <c r="K29" s="174">
        <v>88.42</v>
      </c>
      <c r="L29" s="174">
        <v>100</v>
      </c>
      <c r="M29" s="174">
        <v>100</v>
      </c>
      <c r="N29" s="174">
        <v>100</v>
      </c>
      <c r="O29" s="174">
        <v>100</v>
      </c>
      <c r="P29" s="174" t="s">
        <v>29</v>
      </c>
    </row>
    <row r="30" spans="1:16" s="8" customFormat="1" ht="18" customHeight="1">
      <c r="A30" s="369" t="s">
        <v>544</v>
      </c>
      <c r="B30" s="370">
        <v>42.1</v>
      </c>
      <c r="C30" s="370">
        <v>54.59</v>
      </c>
      <c r="D30" s="370">
        <v>70.489999999999995</v>
      </c>
      <c r="E30" s="370">
        <v>80.42</v>
      </c>
      <c r="F30" s="370">
        <v>89.14</v>
      </c>
      <c r="G30" s="370">
        <v>25.14</v>
      </c>
      <c r="H30" s="370">
        <v>38.909999999999997</v>
      </c>
      <c r="I30" s="370">
        <v>59.74</v>
      </c>
      <c r="J30" s="370">
        <v>76.17</v>
      </c>
      <c r="K30" s="370">
        <v>88.27</v>
      </c>
      <c r="L30" s="370">
        <v>100</v>
      </c>
      <c r="M30" s="370">
        <v>100</v>
      </c>
      <c r="N30" s="370">
        <v>100</v>
      </c>
      <c r="O30" s="370" t="s">
        <v>29</v>
      </c>
      <c r="P30" s="370" t="s">
        <v>29</v>
      </c>
    </row>
    <row r="31" spans="1:16" s="8" customFormat="1" ht="18" customHeight="1">
      <c r="A31" s="369" t="s">
        <v>547</v>
      </c>
      <c r="B31" s="370">
        <v>43.34</v>
      </c>
      <c r="C31" s="370">
        <v>0</v>
      </c>
      <c r="D31" s="370">
        <v>70.34</v>
      </c>
      <c r="E31" s="370">
        <v>79.819999999999993</v>
      </c>
      <c r="F31" s="370">
        <v>89.14</v>
      </c>
      <c r="G31" s="370">
        <v>24.68</v>
      </c>
      <c r="H31" s="370">
        <v>37.79</v>
      </c>
      <c r="I31" s="370">
        <v>60.75</v>
      </c>
      <c r="J31" s="370">
        <v>77.81</v>
      </c>
      <c r="K31" s="370">
        <v>89.69</v>
      </c>
      <c r="L31" s="370">
        <v>100</v>
      </c>
      <c r="M31" s="370">
        <v>100</v>
      </c>
      <c r="N31" s="370">
        <v>100</v>
      </c>
      <c r="O31" s="370" t="s">
        <v>29</v>
      </c>
      <c r="P31" s="370" t="s">
        <v>29</v>
      </c>
    </row>
    <row r="32" spans="1:16" s="8" customFormat="1" ht="18" customHeight="1">
      <c r="A32" s="369" t="s">
        <v>546</v>
      </c>
      <c r="B32" s="370">
        <v>37.49</v>
      </c>
      <c r="C32" s="370">
        <v>53.64</v>
      </c>
      <c r="D32" s="370">
        <v>71.45</v>
      </c>
      <c r="E32" s="370">
        <v>81.28</v>
      </c>
      <c r="F32" s="370">
        <v>89.75</v>
      </c>
      <c r="G32" s="370">
        <v>24.71</v>
      </c>
      <c r="H32" s="370">
        <v>37.090000000000003</v>
      </c>
      <c r="I32" s="370">
        <v>59.59</v>
      </c>
      <c r="J32" s="370">
        <v>77.17</v>
      </c>
      <c r="K32" s="370">
        <v>89.53</v>
      </c>
      <c r="L32" s="370">
        <v>100</v>
      </c>
      <c r="M32" s="370">
        <v>100</v>
      </c>
      <c r="N32" s="370">
        <v>100</v>
      </c>
      <c r="O32" s="370" t="s">
        <v>29</v>
      </c>
      <c r="P32" s="370" t="s">
        <v>29</v>
      </c>
    </row>
    <row r="33" spans="1:16" s="8" customFormat="1" ht="18" customHeight="1">
      <c r="A33" s="369" t="s">
        <v>548</v>
      </c>
      <c r="B33" s="370">
        <v>38.86</v>
      </c>
      <c r="C33" s="370">
        <v>54.86</v>
      </c>
      <c r="D33" s="370">
        <v>71.33</v>
      </c>
      <c r="E33" s="370">
        <v>81.290000000000006</v>
      </c>
      <c r="F33" s="370">
        <v>89.76</v>
      </c>
      <c r="G33" s="370">
        <v>23.36</v>
      </c>
      <c r="H33" s="370">
        <v>35.51</v>
      </c>
      <c r="I33" s="370">
        <v>58.81</v>
      </c>
      <c r="J33" s="370">
        <v>77.03</v>
      </c>
      <c r="K33" s="370">
        <v>89.85</v>
      </c>
      <c r="L33" s="370">
        <v>100</v>
      </c>
      <c r="M33" s="370">
        <v>100</v>
      </c>
      <c r="N33" s="370">
        <v>100</v>
      </c>
      <c r="O33" s="370" t="s">
        <v>29</v>
      </c>
      <c r="P33" s="370" t="s">
        <v>29</v>
      </c>
    </row>
    <row r="34" spans="1:16" s="8" customFormat="1" ht="15" customHeight="1">
      <c r="A34" s="1381" t="s">
        <v>380</v>
      </c>
      <c r="B34" s="1381"/>
      <c r="C34" s="1381"/>
      <c r="D34" s="1381"/>
      <c r="E34" s="1381"/>
      <c r="F34" s="1381"/>
      <c r="G34" s="1381"/>
      <c r="H34" s="1381"/>
      <c r="I34" s="1381"/>
      <c r="J34" s="1381"/>
      <c r="K34" s="1381"/>
    </row>
    <row r="35" spans="1:16" s="8" customFormat="1" ht="13.5" customHeight="1">
      <c r="A35" s="1345" t="s">
        <v>549</v>
      </c>
      <c r="B35" s="1345"/>
      <c r="C35" s="1345"/>
      <c r="D35" s="1345"/>
      <c r="E35" s="1345"/>
      <c r="F35" s="1345"/>
      <c r="G35" s="1345"/>
      <c r="H35" s="1345"/>
      <c r="I35" s="1345"/>
      <c r="J35" s="1345"/>
      <c r="K35" s="1345"/>
    </row>
    <row r="36" spans="1:16" s="8" customFormat="1" ht="13.5" customHeight="1">
      <c r="A36" s="1345" t="s">
        <v>117</v>
      </c>
      <c r="B36" s="1345"/>
      <c r="C36" s="1345"/>
      <c r="D36" s="1345"/>
      <c r="E36" s="1345"/>
      <c r="F36" s="1345"/>
      <c r="G36" s="1345"/>
      <c r="H36" s="1345"/>
      <c r="I36" s="1345"/>
      <c r="J36" s="1345"/>
      <c r="K36" s="1345"/>
    </row>
    <row r="37" spans="1:16" s="8" customFormat="1" ht="28.35" customHeight="1"/>
  </sheetData>
  <mergeCells count="9">
    <mergeCell ref="A36:K36"/>
    <mergeCell ref="A1:K1"/>
    <mergeCell ref="B2:F2"/>
    <mergeCell ref="G2:K2"/>
    <mergeCell ref="L2:P2"/>
    <mergeCell ref="A4:P4"/>
    <mergeCell ref="A19:P19"/>
    <mergeCell ref="A34:K34"/>
    <mergeCell ref="A35:K3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5" zoomScaleNormal="85" workbookViewId="0">
      <selection sqref="A1:I1"/>
    </sheetView>
  </sheetViews>
  <sheetFormatPr defaultColWidth="9.140625" defaultRowHeight="15"/>
  <cols>
    <col min="1" max="8" width="14.5703125" style="7" bestFit="1" customWidth="1"/>
    <col min="9" max="9" width="10.140625" style="7" customWidth="1"/>
    <col min="10" max="10" width="10.28515625" style="7" customWidth="1"/>
    <col min="11" max="17" width="14.5703125" style="7" bestFit="1" customWidth="1"/>
    <col min="18" max="16384" width="9.140625" style="7"/>
  </cols>
  <sheetData>
    <row r="1" spans="1:17" ht="13.5" customHeight="1">
      <c r="A1" s="1324" t="s">
        <v>72</v>
      </c>
      <c r="B1" s="1324"/>
      <c r="C1" s="1324"/>
      <c r="D1" s="1324"/>
      <c r="E1" s="1324"/>
      <c r="F1" s="1324"/>
      <c r="G1" s="1324"/>
      <c r="H1" s="1324"/>
      <c r="I1" s="1324"/>
    </row>
    <row r="2" spans="1:17" s="8" customFormat="1" ht="88.5" customHeight="1">
      <c r="A2" s="74" t="s">
        <v>381</v>
      </c>
      <c r="B2" s="74" t="s">
        <v>382</v>
      </c>
      <c r="C2" s="74" t="s">
        <v>383</v>
      </c>
      <c r="D2" s="74" t="s">
        <v>384</v>
      </c>
      <c r="E2" s="74" t="s">
        <v>385</v>
      </c>
      <c r="F2" s="74" t="s">
        <v>165</v>
      </c>
      <c r="G2" s="74" t="s">
        <v>386</v>
      </c>
      <c r="H2" s="74" t="s">
        <v>387</v>
      </c>
      <c r="I2" s="74" t="s">
        <v>388</v>
      </c>
      <c r="J2" s="74" t="s">
        <v>389</v>
      </c>
      <c r="K2" s="74" t="s">
        <v>390</v>
      </c>
      <c r="L2" s="74" t="s">
        <v>391</v>
      </c>
      <c r="M2" s="74" t="s">
        <v>392</v>
      </c>
      <c r="N2" s="74" t="s">
        <v>393</v>
      </c>
      <c r="O2" s="74" t="s">
        <v>394</v>
      </c>
      <c r="P2" s="74" t="s">
        <v>395</v>
      </c>
      <c r="Q2" s="74" t="s">
        <v>396</v>
      </c>
    </row>
    <row r="3" spans="1:17" s="14" customFormat="1" ht="18" customHeight="1">
      <c r="A3" s="10" t="s">
        <v>4</v>
      </c>
      <c r="B3" s="183">
        <v>7934.1499999999987</v>
      </c>
      <c r="C3" s="48">
        <v>1634604</v>
      </c>
      <c r="D3" s="48">
        <v>470945.82244000002</v>
      </c>
      <c r="E3" s="146">
        <v>28.811003915321386</v>
      </c>
      <c r="F3" s="48">
        <v>1336676</v>
      </c>
      <c r="G3" s="48">
        <v>452379.78997236001</v>
      </c>
      <c r="H3" s="184">
        <v>33.843638246842168</v>
      </c>
      <c r="I3" s="48">
        <v>470945.24780000001</v>
      </c>
      <c r="J3" s="146">
        <v>99.999877981718356</v>
      </c>
      <c r="K3" s="48">
        <v>452380.05554865603</v>
      </c>
      <c r="L3" s="99">
        <v>100.00005870648995</v>
      </c>
      <c r="M3" s="12">
        <v>751.2053800000001</v>
      </c>
      <c r="N3" s="185">
        <v>0.15950993600664248</v>
      </c>
      <c r="O3" s="12">
        <v>86258</v>
      </c>
      <c r="P3" s="12">
        <v>452798</v>
      </c>
      <c r="Q3" s="15">
        <v>327.20999999999998</v>
      </c>
    </row>
    <row r="4" spans="1:17" s="14" customFormat="1" ht="18" customHeight="1">
      <c r="A4" s="10" t="s">
        <v>5</v>
      </c>
      <c r="B4" s="183">
        <v>7105.4</v>
      </c>
      <c r="C4" s="183">
        <v>1470552</v>
      </c>
      <c r="D4" s="183">
        <v>356991.07614999998</v>
      </c>
      <c r="E4" s="183">
        <v>24.275991339000001</v>
      </c>
      <c r="F4" s="183">
        <v>1801056</v>
      </c>
      <c r="G4" s="183">
        <v>368603</v>
      </c>
      <c r="H4" s="184">
        <v>20.465937760999999</v>
      </c>
      <c r="I4" s="183">
        <v>356991.17615000001</v>
      </c>
      <c r="J4" s="184">
        <v>100.000028012</v>
      </c>
      <c r="K4" s="183">
        <v>368603</v>
      </c>
      <c r="L4" s="99">
        <v>100</v>
      </c>
      <c r="M4" s="183">
        <v>725.30059000000006</v>
      </c>
      <c r="N4" s="186">
        <v>0.20317051</v>
      </c>
      <c r="O4" s="183">
        <v>81157</v>
      </c>
      <c r="P4" s="183">
        <v>369338</v>
      </c>
      <c r="Q4" s="183">
        <v>353.59</v>
      </c>
    </row>
    <row r="5" spans="1:17" s="8" customFormat="1" ht="18" customHeight="1">
      <c r="A5" s="17" t="s">
        <v>6</v>
      </c>
      <c r="B5" s="187">
        <v>650.79999999999995</v>
      </c>
      <c r="C5" s="19">
        <v>134998</v>
      </c>
      <c r="D5" s="19">
        <v>34977.4</v>
      </c>
      <c r="E5" s="188">
        <v>25.909569031</v>
      </c>
      <c r="F5" s="19">
        <v>100766</v>
      </c>
      <c r="G5" s="19">
        <v>33966</v>
      </c>
      <c r="H5" s="189">
        <v>33.707798265000001</v>
      </c>
      <c r="I5" s="19">
        <v>34977.4</v>
      </c>
      <c r="J5" s="189">
        <v>100</v>
      </c>
      <c r="K5" s="19">
        <v>33966</v>
      </c>
      <c r="L5" s="104">
        <v>100</v>
      </c>
      <c r="M5" s="19">
        <v>38.299999999999997</v>
      </c>
      <c r="N5" s="190">
        <v>0.1094992766757964</v>
      </c>
      <c r="O5" s="19">
        <v>6090</v>
      </c>
      <c r="P5" s="19">
        <v>34010</v>
      </c>
      <c r="Q5" s="19">
        <v>330.08</v>
      </c>
    </row>
    <row r="6" spans="1:17" s="8" customFormat="1" ht="18" customHeight="1">
      <c r="A6" s="191">
        <v>44682</v>
      </c>
      <c r="B6" s="192">
        <v>647.5</v>
      </c>
      <c r="C6" s="54">
        <v>97891</v>
      </c>
      <c r="D6" s="54">
        <v>26179.1</v>
      </c>
      <c r="E6" s="155">
        <v>26.743112236999998</v>
      </c>
      <c r="F6" s="54">
        <v>163770</v>
      </c>
      <c r="G6" s="54">
        <v>26828</v>
      </c>
      <c r="H6" s="193">
        <v>16.381510655</v>
      </c>
      <c r="I6" s="54">
        <v>26179.1</v>
      </c>
      <c r="J6" s="193">
        <v>100</v>
      </c>
      <c r="K6" s="194">
        <v>26828</v>
      </c>
      <c r="L6" s="155">
        <v>100</v>
      </c>
      <c r="M6" s="54">
        <v>27.7</v>
      </c>
      <c r="N6" s="154">
        <v>0.10580959620460596</v>
      </c>
      <c r="O6" s="54">
        <v>6358</v>
      </c>
      <c r="P6" s="54">
        <v>26851</v>
      </c>
      <c r="Q6" s="54">
        <v>332.61</v>
      </c>
    </row>
    <row r="7" spans="1:17" s="8" customFormat="1" ht="18" customHeight="1">
      <c r="A7" s="191">
        <v>44713</v>
      </c>
      <c r="B7" s="192">
        <v>541.4</v>
      </c>
      <c r="C7" s="54">
        <v>87889</v>
      </c>
      <c r="D7" s="54">
        <v>22523</v>
      </c>
      <c r="E7" s="155">
        <v>25.62664269703831</v>
      </c>
      <c r="F7" s="54">
        <v>146798</v>
      </c>
      <c r="G7" s="54">
        <v>22161</v>
      </c>
      <c r="H7" s="193">
        <v>15.096254717366723</v>
      </c>
      <c r="I7" s="54">
        <v>22523</v>
      </c>
      <c r="J7" s="193">
        <v>100</v>
      </c>
      <c r="K7" s="194">
        <v>22161</v>
      </c>
      <c r="L7" s="155">
        <v>100</v>
      </c>
      <c r="M7" s="54">
        <v>85.400589999999994</v>
      </c>
      <c r="N7" s="154">
        <v>0.37917058118367886</v>
      </c>
      <c r="O7" s="54">
        <v>4799</v>
      </c>
      <c r="P7" s="54">
        <v>22177</v>
      </c>
      <c r="Q7" s="54">
        <v>335.1</v>
      </c>
    </row>
    <row r="8" spans="1:17" s="8" customFormat="1" ht="18" customHeight="1">
      <c r="A8" s="191" t="s">
        <v>9</v>
      </c>
      <c r="B8" s="54">
        <v>480.1</v>
      </c>
      <c r="C8" s="54">
        <v>85008</v>
      </c>
      <c r="D8" s="54">
        <v>21697.8</v>
      </c>
      <c r="E8" s="54">
        <v>25.524421231000002</v>
      </c>
      <c r="F8" s="54">
        <v>140348</v>
      </c>
      <c r="G8" s="54">
        <v>24121</v>
      </c>
      <c r="H8" s="155">
        <v>17.186564825000001</v>
      </c>
      <c r="I8" s="54">
        <v>21697.8</v>
      </c>
      <c r="J8" s="193">
        <v>100</v>
      </c>
      <c r="K8" s="54">
        <v>24121</v>
      </c>
      <c r="L8" s="155">
        <v>100</v>
      </c>
      <c r="M8" s="54">
        <v>64.400000000000006</v>
      </c>
      <c r="N8" s="154">
        <v>0.29680428399999997</v>
      </c>
      <c r="O8" s="54">
        <v>5085</v>
      </c>
      <c r="P8" s="54">
        <v>24141</v>
      </c>
      <c r="Q8" s="54">
        <v>337.69</v>
      </c>
    </row>
    <row r="9" spans="1:17" s="8" customFormat="1" ht="18" customHeight="1">
      <c r="A9" s="191">
        <v>44774</v>
      </c>
      <c r="B9" s="54">
        <v>578.6</v>
      </c>
      <c r="C9" s="54">
        <v>141816</v>
      </c>
      <c r="D9" s="54">
        <v>33568.5</v>
      </c>
      <c r="E9" s="54">
        <v>23.670460315</v>
      </c>
      <c r="F9" s="54">
        <v>191122</v>
      </c>
      <c r="G9" s="54">
        <v>34524</v>
      </c>
      <c r="H9" s="155">
        <v>18.063854501000002</v>
      </c>
      <c r="I9" s="54">
        <v>33568.5</v>
      </c>
      <c r="J9" s="193">
        <v>100</v>
      </c>
      <c r="K9" s="54">
        <v>34524</v>
      </c>
      <c r="L9" s="155">
        <v>100</v>
      </c>
      <c r="M9" s="54">
        <v>65.8</v>
      </c>
      <c r="N9" s="154">
        <v>0.196017099</v>
      </c>
      <c r="O9" s="54">
        <v>6997</v>
      </c>
      <c r="P9" s="54">
        <v>34555</v>
      </c>
      <c r="Q9" s="54">
        <v>340.09</v>
      </c>
    </row>
    <row r="10" spans="1:17" s="8" customFormat="1" ht="18" customHeight="1">
      <c r="A10" s="191">
        <v>44805</v>
      </c>
      <c r="B10" s="54">
        <v>725.8</v>
      </c>
      <c r="C10" s="54">
        <v>166189</v>
      </c>
      <c r="D10" s="54">
        <v>41229.800000000003</v>
      </c>
      <c r="E10" s="54">
        <v>24.808982543999999</v>
      </c>
      <c r="F10" s="54">
        <v>223857</v>
      </c>
      <c r="G10" s="54">
        <v>43814</v>
      </c>
      <c r="H10" s="155">
        <v>19.572316255</v>
      </c>
      <c r="I10" s="54">
        <v>41229.800000000003</v>
      </c>
      <c r="J10" s="193">
        <v>100</v>
      </c>
      <c r="K10" s="54">
        <v>43814</v>
      </c>
      <c r="L10" s="155">
        <v>100</v>
      </c>
      <c r="M10" s="54">
        <v>45.5</v>
      </c>
      <c r="N10" s="154">
        <v>0.110357072</v>
      </c>
      <c r="O10" s="54">
        <v>9683</v>
      </c>
      <c r="P10" s="54">
        <v>43844</v>
      </c>
      <c r="Q10" s="54">
        <v>342.32</v>
      </c>
    </row>
    <row r="11" spans="1:17" s="8" customFormat="1" ht="18" customHeight="1">
      <c r="A11" s="191">
        <v>44835</v>
      </c>
      <c r="B11" s="54">
        <v>547.29999999999995</v>
      </c>
      <c r="C11" s="54">
        <v>108636</v>
      </c>
      <c r="D11" s="54">
        <v>25629.599999999999</v>
      </c>
      <c r="E11" s="54">
        <v>23.592179388000002</v>
      </c>
      <c r="F11" s="54">
        <v>121486</v>
      </c>
      <c r="G11" s="54">
        <v>26881</v>
      </c>
      <c r="H11" s="155">
        <v>22.126829429000001</v>
      </c>
      <c r="I11" s="54">
        <v>25629.7</v>
      </c>
      <c r="J11" s="193">
        <v>100.000390174</v>
      </c>
      <c r="K11" s="54">
        <v>26881</v>
      </c>
      <c r="L11" s="155">
        <v>100</v>
      </c>
      <c r="M11" s="54">
        <v>51.2</v>
      </c>
      <c r="N11" s="154">
        <v>0.19976823799999999</v>
      </c>
      <c r="O11" s="54">
        <v>6349</v>
      </c>
      <c r="P11" s="54">
        <v>26906</v>
      </c>
      <c r="Q11" s="54">
        <v>344.29</v>
      </c>
    </row>
    <row r="12" spans="1:17" s="8" customFormat="1" ht="18" customHeight="1">
      <c r="A12" s="191">
        <v>44866</v>
      </c>
      <c r="B12" s="54">
        <v>633</v>
      </c>
      <c r="C12" s="54">
        <v>137554</v>
      </c>
      <c r="D12" s="54">
        <v>33236.300000000003</v>
      </c>
      <c r="E12" s="54">
        <v>24.162365326</v>
      </c>
      <c r="F12" s="54">
        <v>153459</v>
      </c>
      <c r="G12" s="54">
        <v>38508</v>
      </c>
      <c r="H12" s="155">
        <v>25.093347409</v>
      </c>
      <c r="I12" s="54">
        <v>33236.300000000003</v>
      </c>
      <c r="J12" s="193">
        <v>100</v>
      </c>
      <c r="K12" s="54">
        <v>38508</v>
      </c>
      <c r="L12" s="155">
        <v>100</v>
      </c>
      <c r="M12" s="54">
        <v>126.9</v>
      </c>
      <c r="N12" s="154">
        <v>0.38181145300000002</v>
      </c>
      <c r="O12" s="54">
        <v>8684</v>
      </c>
      <c r="P12" s="54">
        <v>38556</v>
      </c>
      <c r="Q12" s="54">
        <v>344.86</v>
      </c>
    </row>
    <row r="13" spans="1:17" s="8" customFormat="1" ht="18" customHeight="1">
      <c r="A13" s="371">
        <v>44896</v>
      </c>
      <c r="B13" s="352">
        <v>666.8</v>
      </c>
      <c r="C13" s="352">
        <v>223851</v>
      </c>
      <c r="D13" s="352">
        <v>43569.2</v>
      </c>
      <c r="E13" s="352">
        <v>19.463482406000001</v>
      </c>
      <c r="F13" s="352">
        <v>166187</v>
      </c>
      <c r="G13" s="352">
        <v>38933</v>
      </c>
      <c r="H13" s="365">
        <v>23.427223549000001</v>
      </c>
      <c r="I13" s="352">
        <v>43569.2</v>
      </c>
      <c r="J13" s="372">
        <v>100</v>
      </c>
      <c r="K13" s="352">
        <v>38933</v>
      </c>
      <c r="L13" s="365">
        <v>100</v>
      </c>
      <c r="M13" s="352">
        <v>82.4</v>
      </c>
      <c r="N13" s="366">
        <v>0.18912442700000001</v>
      </c>
      <c r="O13" s="352">
        <v>9410</v>
      </c>
      <c r="P13" s="352">
        <v>38989</v>
      </c>
      <c r="Q13" s="352">
        <v>347.44</v>
      </c>
    </row>
    <row r="14" spans="1:17" s="8" customFormat="1" ht="18" customHeight="1">
      <c r="A14" s="371" t="s">
        <v>547</v>
      </c>
      <c r="B14" s="352">
        <v>555.29999999999995</v>
      </c>
      <c r="C14" s="352">
        <v>107878</v>
      </c>
      <c r="D14" s="352">
        <v>26180.3</v>
      </c>
      <c r="E14" s="352">
        <v>24.268432859000001</v>
      </c>
      <c r="F14" s="352">
        <v>117895</v>
      </c>
      <c r="G14" s="352">
        <v>28627</v>
      </c>
      <c r="H14" s="365">
        <v>24.281776156999999</v>
      </c>
      <c r="I14" s="352">
        <v>26180.3</v>
      </c>
      <c r="J14" s="372">
        <v>100</v>
      </c>
      <c r="K14" s="352">
        <v>28627</v>
      </c>
      <c r="L14" s="365">
        <v>100</v>
      </c>
      <c r="M14" s="352">
        <v>46.6</v>
      </c>
      <c r="N14" s="366">
        <v>0.17799643200000001</v>
      </c>
      <c r="O14" s="352">
        <v>7113</v>
      </c>
      <c r="P14" s="352">
        <v>28674</v>
      </c>
      <c r="Q14" s="352">
        <v>348.37</v>
      </c>
    </row>
    <row r="15" spans="1:17" s="8" customFormat="1" ht="18" customHeight="1">
      <c r="A15" s="371" t="s">
        <v>546</v>
      </c>
      <c r="B15" s="352">
        <v>542.9</v>
      </c>
      <c r="C15" s="352">
        <v>76204</v>
      </c>
      <c r="D15" s="352">
        <v>22045.4</v>
      </c>
      <c r="E15" s="352">
        <v>28.929452521999998</v>
      </c>
      <c r="F15" s="352">
        <v>115014</v>
      </c>
      <c r="G15" s="352">
        <v>23741</v>
      </c>
      <c r="H15" s="365">
        <v>20.641834907</v>
      </c>
      <c r="I15" s="352">
        <v>22045.4</v>
      </c>
      <c r="J15" s="372">
        <v>100</v>
      </c>
      <c r="K15" s="352">
        <v>23741</v>
      </c>
      <c r="L15" s="365">
        <v>100</v>
      </c>
      <c r="M15" s="352">
        <v>48.1</v>
      </c>
      <c r="N15" s="366">
        <v>0.21818610699999999</v>
      </c>
      <c r="O15" s="352">
        <v>4768</v>
      </c>
      <c r="P15" s="352">
        <v>23801</v>
      </c>
      <c r="Q15" s="352">
        <v>351.04</v>
      </c>
    </row>
    <row r="16" spans="1:17" s="8" customFormat="1" ht="18" customHeight="1">
      <c r="A16" s="371" t="s">
        <v>548</v>
      </c>
      <c r="B16" s="352">
        <v>535.9</v>
      </c>
      <c r="C16" s="352">
        <v>102638</v>
      </c>
      <c r="D16" s="352">
        <v>26154.676149999999</v>
      </c>
      <c r="E16" s="352">
        <v>25.482449142</v>
      </c>
      <c r="F16" s="352">
        <v>160354</v>
      </c>
      <c r="G16" s="352">
        <v>26499</v>
      </c>
      <c r="H16" s="365">
        <v>16.525312746000001</v>
      </c>
      <c r="I16" s="352">
        <v>26154.676149999999</v>
      </c>
      <c r="J16" s="372">
        <v>100</v>
      </c>
      <c r="K16" s="352">
        <v>26499</v>
      </c>
      <c r="L16" s="365">
        <v>100</v>
      </c>
      <c r="M16" s="352">
        <v>43</v>
      </c>
      <c r="N16" s="366">
        <v>0.16440654699999999</v>
      </c>
      <c r="O16" s="352">
        <v>5821</v>
      </c>
      <c r="P16" s="352">
        <v>26834</v>
      </c>
      <c r="Q16" s="352">
        <v>353.59</v>
      </c>
    </row>
    <row r="17" spans="1:17" s="8" customFormat="1" ht="15" customHeight="1">
      <c r="A17" s="1345" t="s">
        <v>549</v>
      </c>
      <c r="B17" s="1345"/>
      <c r="C17" s="1345"/>
      <c r="D17" s="1345"/>
    </row>
    <row r="18" spans="1:17" s="8" customFormat="1" ht="13.5" customHeight="1">
      <c r="A18" s="1345" t="s">
        <v>201</v>
      </c>
      <c r="B18" s="1345"/>
      <c r="C18" s="1345"/>
      <c r="D18" s="1345"/>
    </row>
    <row r="19" spans="1:17" s="8" customFormat="1" ht="28.35" customHeight="1"/>
    <row r="20" spans="1:17">
      <c r="B20" s="57"/>
      <c r="C20" s="57"/>
      <c r="D20" s="57"/>
      <c r="E20" s="57"/>
      <c r="F20" s="57"/>
      <c r="G20" s="57"/>
      <c r="H20" s="57"/>
      <c r="I20" s="57"/>
      <c r="J20" s="57"/>
      <c r="K20" s="57"/>
      <c r="L20" s="57"/>
      <c r="M20" s="57"/>
      <c r="N20" s="57"/>
      <c r="O20" s="57"/>
      <c r="P20" s="57"/>
      <c r="Q20" s="57"/>
    </row>
    <row r="21" spans="1:17">
      <c r="B21" s="57"/>
      <c r="C21" s="57"/>
      <c r="D21" s="57"/>
      <c r="E21" s="57"/>
      <c r="F21" s="57"/>
      <c r="G21" s="57"/>
      <c r="H21" s="57"/>
      <c r="I21" s="57"/>
      <c r="J21" s="57"/>
      <c r="K21" s="57"/>
      <c r="L21" s="57"/>
      <c r="M21" s="57"/>
      <c r="N21" s="57"/>
      <c r="O21" s="57"/>
      <c r="P21" s="57"/>
    </row>
  </sheetData>
  <mergeCells count="3">
    <mergeCell ref="A1:I1"/>
    <mergeCell ref="A17:D17"/>
    <mergeCell ref="A18:D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5" zoomScaleNormal="85" workbookViewId="0">
      <selection sqref="A1:I1"/>
    </sheetView>
  </sheetViews>
  <sheetFormatPr defaultColWidth="9.140625" defaultRowHeight="15"/>
  <cols>
    <col min="1" max="8" width="14.5703125" style="7" bestFit="1" customWidth="1"/>
    <col min="9" max="9" width="11.140625" style="7" bestFit="1" customWidth="1"/>
    <col min="10" max="10" width="18.42578125" style="7" bestFit="1" customWidth="1"/>
    <col min="11" max="17" width="14.5703125" style="7" bestFit="1" customWidth="1"/>
    <col min="18" max="18" width="4.5703125" style="7" bestFit="1" customWidth="1"/>
    <col min="19" max="16384" width="9.140625" style="7"/>
  </cols>
  <sheetData>
    <row r="1" spans="1:17" ht="18" customHeight="1">
      <c r="A1" s="1317" t="s">
        <v>397</v>
      </c>
      <c r="B1" s="1317"/>
      <c r="C1" s="1317"/>
      <c r="D1" s="1317"/>
      <c r="E1" s="1317"/>
      <c r="F1" s="1317"/>
      <c r="G1" s="1317"/>
      <c r="H1" s="1317"/>
      <c r="I1" s="1317"/>
    </row>
    <row r="2" spans="1:17" s="8" customFormat="1" ht="93" customHeight="1">
      <c r="A2" s="74" t="s">
        <v>381</v>
      </c>
      <c r="B2" s="74" t="s">
        <v>382</v>
      </c>
      <c r="C2" s="74" t="s">
        <v>383</v>
      </c>
      <c r="D2" s="74" t="s">
        <v>384</v>
      </c>
      <c r="E2" s="74" t="s">
        <v>385</v>
      </c>
      <c r="F2" s="74" t="s">
        <v>165</v>
      </c>
      <c r="G2" s="74" t="s">
        <v>398</v>
      </c>
      <c r="H2" s="74" t="s">
        <v>387</v>
      </c>
      <c r="I2" s="74" t="s">
        <v>388</v>
      </c>
      <c r="J2" s="74" t="s">
        <v>389</v>
      </c>
      <c r="K2" s="74" t="s">
        <v>390</v>
      </c>
      <c r="L2" s="74" t="s">
        <v>391</v>
      </c>
      <c r="M2" s="74" t="s">
        <v>392</v>
      </c>
      <c r="N2" s="74" t="s">
        <v>393</v>
      </c>
      <c r="O2" s="74" t="s">
        <v>394</v>
      </c>
      <c r="P2" s="74" t="s">
        <v>395</v>
      </c>
      <c r="Q2" s="74" t="s">
        <v>396</v>
      </c>
    </row>
    <row r="3" spans="1:17" s="14" customFormat="1" ht="18" customHeight="1">
      <c r="A3" s="10" t="s">
        <v>4</v>
      </c>
      <c r="B3" s="183">
        <v>68275.75477</v>
      </c>
      <c r="C3" s="48">
        <v>9724636.7170000002</v>
      </c>
      <c r="D3" s="48">
        <v>1701158.176</v>
      </c>
      <c r="E3" s="99">
        <v>17.493282529999998</v>
      </c>
      <c r="F3" s="60">
        <v>17955793.390000001</v>
      </c>
      <c r="G3" s="48">
        <v>3827570.9670000002</v>
      </c>
      <c r="H3" s="99">
        <v>21.316635160000001</v>
      </c>
      <c r="I3" s="48">
        <v>1702607.5390000001</v>
      </c>
      <c r="J3" s="109">
        <v>100</v>
      </c>
      <c r="K3" s="48">
        <v>3826063.398</v>
      </c>
      <c r="L3" s="99">
        <v>100</v>
      </c>
      <c r="M3" s="183">
        <v>2023.7532799999999</v>
      </c>
      <c r="N3" s="184">
        <v>0.118861995</v>
      </c>
      <c r="O3" s="48">
        <v>931720.25399999996</v>
      </c>
      <c r="P3" s="48">
        <v>3827570.969</v>
      </c>
      <c r="Q3" s="12">
        <v>467.72</v>
      </c>
    </row>
    <row r="4" spans="1:17" s="14" customFormat="1" ht="18" customHeight="1">
      <c r="A4" s="100" t="s">
        <v>5</v>
      </c>
      <c r="B4" s="195">
        <v>56484.197169999999</v>
      </c>
      <c r="C4" s="195">
        <v>8095413.7549999999</v>
      </c>
      <c r="D4" s="195">
        <v>1573802.487</v>
      </c>
      <c r="E4" s="196">
        <v>19.440667699999999</v>
      </c>
      <c r="F4" s="195">
        <v>14552993.51</v>
      </c>
      <c r="G4" s="195">
        <v>3517907.9870000002</v>
      </c>
      <c r="H4" s="196">
        <v>24.173088409999998</v>
      </c>
      <c r="I4" s="195">
        <v>1571775.87</v>
      </c>
      <c r="J4" s="196">
        <v>100</v>
      </c>
      <c r="K4" s="195">
        <v>3516186.17</v>
      </c>
      <c r="L4" s="196">
        <v>100</v>
      </c>
      <c r="M4" s="195">
        <v>2026.6168</v>
      </c>
      <c r="N4" s="196">
        <v>0.12893802700000001</v>
      </c>
      <c r="O4" s="195">
        <v>933889.77630000003</v>
      </c>
      <c r="P4" s="195">
        <v>3517907.9870000002</v>
      </c>
      <c r="Q4" s="195">
        <v>651.38</v>
      </c>
    </row>
    <row r="5" spans="1:17" s="8" customFormat="1" ht="18" customHeight="1">
      <c r="A5" s="53" t="s">
        <v>6</v>
      </c>
      <c r="B5" s="194">
        <v>5450.7986300000002</v>
      </c>
      <c r="C5" s="81">
        <v>786292.67500000005</v>
      </c>
      <c r="D5" s="81">
        <v>141345.2096</v>
      </c>
      <c r="E5" s="105">
        <v>17.976157489999999</v>
      </c>
      <c r="F5" s="81">
        <v>1400290.969</v>
      </c>
      <c r="G5" s="81">
        <v>323291.41930000001</v>
      </c>
      <c r="H5" s="105">
        <v>23.087445859999999</v>
      </c>
      <c r="I5" s="81">
        <v>141194.62640000001</v>
      </c>
      <c r="J5" s="111">
        <v>100</v>
      </c>
      <c r="K5" s="81">
        <v>323067.80489999999</v>
      </c>
      <c r="L5" s="105">
        <v>100</v>
      </c>
      <c r="M5" s="194">
        <v>150.58322999999999</v>
      </c>
      <c r="N5" s="193">
        <v>0.106649406</v>
      </c>
      <c r="O5" s="54">
        <v>85076.26</v>
      </c>
      <c r="P5" s="81">
        <v>323291.41930000001</v>
      </c>
      <c r="Q5" s="54">
        <v>475.09</v>
      </c>
    </row>
    <row r="6" spans="1:17" s="8" customFormat="1" ht="18" customHeight="1">
      <c r="A6" s="53" t="s">
        <v>7</v>
      </c>
      <c r="B6" s="194">
        <v>5593.5696699999999</v>
      </c>
      <c r="C6" s="81">
        <v>629355.07259999996</v>
      </c>
      <c r="D6" s="81">
        <v>115139.5536</v>
      </c>
      <c r="E6" s="105">
        <v>18.29484794</v>
      </c>
      <c r="F6" s="81">
        <v>1281889.0109999999</v>
      </c>
      <c r="G6" s="81">
        <v>284368.84940000001</v>
      </c>
      <c r="H6" s="105">
        <v>22.183578059999999</v>
      </c>
      <c r="I6" s="81">
        <v>115034.0171</v>
      </c>
      <c r="J6" s="111">
        <v>100</v>
      </c>
      <c r="K6" s="81">
        <v>284255.32579999999</v>
      </c>
      <c r="L6" s="105">
        <v>100</v>
      </c>
      <c r="M6" s="194">
        <v>105.53651000000001</v>
      </c>
      <c r="N6" s="193">
        <v>9.1743740000000004E-2</v>
      </c>
      <c r="O6" s="54">
        <v>80583.621310000002</v>
      </c>
      <c r="P6" s="81">
        <v>284368.84940000001</v>
      </c>
      <c r="Q6" s="54">
        <v>479.49</v>
      </c>
    </row>
    <row r="7" spans="1:17" s="8" customFormat="1" ht="18" customHeight="1">
      <c r="A7" s="53" t="s">
        <v>8</v>
      </c>
      <c r="B7" s="194">
        <v>4695</v>
      </c>
      <c r="C7" s="81">
        <v>564462.13879999996</v>
      </c>
      <c r="D7" s="81">
        <v>109263.553</v>
      </c>
      <c r="E7" s="105">
        <v>19.357109269999999</v>
      </c>
      <c r="F7" s="81">
        <v>1120161.709</v>
      </c>
      <c r="G7" s="81">
        <v>268652.00429999997</v>
      </c>
      <c r="H7" s="105">
        <v>23.983323309999999</v>
      </c>
      <c r="I7" s="81">
        <v>109084.2055</v>
      </c>
      <c r="J7" s="111">
        <v>100</v>
      </c>
      <c r="K7" s="81">
        <v>268567.51390000002</v>
      </c>
      <c r="L7" s="105">
        <v>100</v>
      </c>
      <c r="M7" s="194">
        <v>179.3475</v>
      </c>
      <c r="N7" s="193">
        <v>0.16441197799999999</v>
      </c>
      <c r="O7" s="54">
        <v>78935.23</v>
      </c>
      <c r="P7" s="81">
        <v>268652.00429999997</v>
      </c>
      <c r="Q7" s="54">
        <v>486.62</v>
      </c>
    </row>
    <row r="8" spans="1:17" s="8" customFormat="1" ht="18" customHeight="1">
      <c r="A8" s="53" t="s">
        <v>9</v>
      </c>
      <c r="B8" s="194">
        <v>4192</v>
      </c>
      <c r="C8" s="81">
        <v>493735.4731</v>
      </c>
      <c r="D8" s="81">
        <v>101770.37639999999</v>
      </c>
      <c r="E8" s="105">
        <v>20.61232824</v>
      </c>
      <c r="F8" s="81">
        <v>1024661.853</v>
      </c>
      <c r="G8" s="81">
        <v>245013.68100000001</v>
      </c>
      <c r="H8" s="105">
        <v>23.911662199999999</v>
      </c>
      <c r="I8" s="81">
        <v>101669.1529</v>
      </c>
      <c r="J8" s="111">
        <v>100</v>
      </c>
      <c r="K8" s="81">
        <v>244953.86739999999</v>
      </c>
      <c r="L8" s="105">
        <v>100</v>
      </c>
      <c r="M8" s="194">
        <v>101.22349</v>
      </c>
      <c r="N8" s="193">
        <v>9.9561653999999999E-2</v>
      </c>
      <c r="O8" s="54">
        <v>52078.8</v>
      </c>
      <c r="P8" s="81">
        <v>245013.68100000001</v>
      </c>
      <c r="Q8" s="54">
        <v>493.55</v>
      </c>
    </row>
    <row r="9" spans="1:17" s="8" customFormat="1" ht="18" customHeight="1">
      <c r="A9" s="53" t="s">
        <v>10</v>
      </c>
      <c r="B9" s="194">
        <v>4889</v>
      </c>
      <c r="C9" s="81">
        <v>747754.74459999998</v>
      </c>
      <c r="D9" s="81">
        <v>148875.99470000001</v>
      </c>
      <c r="E9" s="105">
        <v>19.909735879999999</v>
      </c>
      <c r="F9" s="81">
        <v>1274048.6629999999</v>
      </c>
      <c r="G9" s="81">
        <v>316074.11119999998</v>
      </c>
      <c r="H9" s="105">
        <v>24.80863725</v>
      </c>
      <c r="I9" s="81">
        <v>148639.84899999999</v>
      </c>
      <c r="J9" s="111">
        <v>100</v>
      </c>
      <c r="K9" s="81">
        <v>315952.15960000001</v>
      </c>
      <c r="L9" s="105">
        <v>100</v>
      </c>
      <c r="M9" s="194">
        <v>236.14571000000001</v>
      </c>
      <c r="N9" s="193">
        <v>0.15887106400000001</v>
      </c>
      <c r="O9" s="54">
        <v>74354.240000000005</v>
      </c>
      <c r="P9" s="81">
        <v>316074.11119999998</v>
      </c>
      <c r="Q9" s="54">
        <v>504.63</v>
      </c>
    </row>
    <row r="10" spans="1:17" s="8" customFormat="1" ht="18" customHeight="1">
      <c r="A10" s="53" t="s">
        <v>11</v>
      </c>
      <c r="B10" s="194">
        <v>5720</v>
      </c>
      <c r="C10" s="81">
        <v>844347.51020000002</v>
      </c>
      <c r="D10" s="81">
        <v>163089.20619999999</v>
      </c>
      <c r="E10" s="105">
        <v>19.3154127</v>
      </c>
      <c r="F10" s="81">
        <v>1476101.0919999999</v>
      </c>
      <c r="G10" s="81">
        <v>359192.55239999999</v>
      </c>
      <c r="H10" s="105">
        <v>24.333872150000001</v>
      </c>
      <c r="I10" s="81">
        <v>162946.8315</v>
      </c>
      <c r="J10" s="111">
        <v>100</v>
      </c>
      <c r="K10" s="81">
        <v>359049.64600000001</v>
      </c>
      <c r="L10" s="105">
        <v>100</v>
      </c>
      <c r="M10" s="194">
        <v>142.37467000000001</v>
      </c>
      <c r="N10" s="193">
        <v>8.7374924000000007E-2</v>
      </c>
      <c r="O10" s="54">
        <v>105903.81</v>
      </c>
      <c r="P10" s="81">
        <v>359192.55239999999</v>
      </c>
      <c r="Q10" s="54">
        <v>510.08</v>
      </c>
    </row>
    <row r="11" spans="1:17" s="8" customFormat="1" ht="18" customHeight="1">
      <c r="A11" s="53" t="s">
        <v>12</v>
      </c>
      <c r="B11" s="194">
        <v>4036</v>
      </c>
      <c r="C11" s="81">
        <v>551869.91929999995</v>
      </c>
      <c r="D11" s="81">
        <v>110110.1931</v>
      </c>
      <c r="E11" s="105">
        <v>19.952200550000001</v>
      </c>
      <c r="F11" s="81">
        <v>1025584.91</v>
      </c>
      <c r="G11" s="81">
        <v>243052.8199</v>
      </c>
      <c r="H11" s="105">
        <v>23.69894657</v>
      </c>
      <c r="I11" s="81">
        <v>110012.5969</v>
      </c>
      <c r="J11" s="111">
        <v>100</v>
      </c>
      <c r="K11" s="81">
        <v>242972.29730000001</v>
      </c>
      <c r="L11" s="105">
        <v>100</v>
      </c>
      <c r="M11" s="194">
        <v>97.596119999999999</v>
      </c>
      <c r="N11" s="193">
        <v>8.8713585999999997E-2</v>
      </c>
      <c r="O11" s="54">
        <v>62721.07</v>
      </c>
      <c r="P11" s="81">
        <v>243052.8199</v>
      </c>
      <c r="Q11" s="54">
        <v>515.28</v>
      </c>
    </row>
    <row r="12" spans="1:17" s="8" customFormat="1" ht="18" customHeight="1">
      <c r="A12" s="53" t="s">
        <v>13</v>
      </c>
      <c r="B12" s="194">
        <v>4771</v>
      </c>
      <c r="C12" s="81">
        <v>686186.94090000005</v>
      </c>
      <c r="D12" s="81">
        <v>144676.65179999999</v>
      </c>
      <c r="E12" s="105">
        <v>21.084145329999998</v>
      </c>
      <c r="F12" s="81">
        <v>1257731.291</v>
      </c>
      <c r="G12" s="81">
        <v>317407.44770000002</v>
      </c>
      <c r="H12" s="105">
        <v>25.236507190000001</v>
      </c>
      <c r="I12" s="81">
        <v>144440.38430000001</v>
      </c>
      <c r="J12" s="111">
        <v>100</v>
      </c>
      <c r="K12" s="81">
        <v>317236.47230000002</v>
      </c>
      <c r="L12" s="105">
        <v>100</v>
      </c>
      <c r="M12" s="194">
        <v>236.26755</v>
      </c>
      <c r="N12" s="193">
        <v>0.16357443999999999</v>
      </c>
      <c r="O12" s="54">
        <v>78247.320000000007</v>
      </c>
      <c r="P12" s="81">
        <v>317407.44770000002</v>
      </c>
      <c r="Q12" s="54">
        <v>620.87</v>
      </c>
    </row>
    <row r="13" spans="1:17" s="8" customFormat="1" ht="18" customHeight="1">
      <c r="A13" s="350" t="s">
        <v>544</v>
      </c>
      <c r="B13" s="373">
        <v>5195</v>
      </c>
      <c r="C13" s="374">
        <v>1107170.3189999999</v>
      </c>
      <c r="D13" s="374">
        <v>173219.90770000001</v>
      </c>
      <c r="E13" s="363">
        <v>15.64528101</v>
      </c>
      <c r="F13" s="374">
        <v>1308888.6370000001</v>
      </c>
      <c r="G13" s="374">
        <v>318326.16529999999</v>
      </c>
      <c r="H13" s="363">
        <v>24.32033989</v>
      </c>
      <c r="I13" s="374">
        <v>172999.11129999999</v>
      </c>
      <c r="J13" s="364">
        <v>100</v>
      </c>
      <c r="K13" s="374">
        <v>318176.26990000001</v>
      </c>
      <c r="L13" s="363">
        <v>100</v>
      </c>
      <c r="M13" s="373">
        <v>220.79633999999999</v>
      </c>
      <c r="N13" s="372">
        <v>0.12762859800000001</v>
      </c>
      <c r="O13" s="352">
        <v>82146.197490000006</v>
      </c>
      <c r="P13" s="374">
        <v>318326.16529999999</v>
      </c>
      <c r="Q13" s="352">
        <v>632.98</v>
      </c>
    </row>
    <row r="14" spans="1:17" s="8" customFormat="1" ht="18" customHeight="1">
      <c r="A14" s="350" t="s">
        <v>547</v>
      </c>
      <c r="B14" s="373">
        <v>4250</v>
      </c>
      <c r="C14" s="374">
        <v>696366.245</v>
      </c>
      <c r="D14" s="374">
        <v>124391.27499999999</v>
      </c>
      <c r="E14" s="363">
        <v>17.863</v>
      </c>
      <c r="F14" s="374">
        <v>1122847.8659999999</v>
      </c>
      <c r="G14" s="374">
        <v>286748.59999999998</v>
      </c>
      <c r="H14" s="363">
        <v>25.537600000000001</v>
      </c>
      <c r="I14" s="374">
        <v>124094.822</v>
      </c>
      <c r="J14" s="364">
        <v>100</v>
      </c>
      <c r="K14" s="374">
        <v>286574.37</v>
      </c>
      <c r="L14" s="363">
        <v>100</v>
      </c>
      <c r="M14" s="373">
        <v>296.452</v>
      </c>
      <c r="N14" s="372">
        <v>0.2389</v>
      </c>
      <c r="O14" s="352">
        <v>78588.247459999999</v>
      </c>
      <c r="P14" s="374">
        <v>286748.60230000003</v>
      </c>
      <c r="Q14" s="352">
        <v>640.41</v>
      </c>
    </row>
    <row r="15" spans="1:17" s="8" customFormat="1" ht="18" customHeight="1">
      <c r="A15" s="350" t="s">
        <v>546</v>
      </c>
      <c r="B15" s="373">
        <v>4046.2514999999999</v>
      </c>
      <c r="C15" s="374">
        <v>486489.99410000001</v>
      </c>
      <c r="D15" s="374">
        <v>106719.4495</v>
      </c>
      <c r="E15" s="363">
        <v>21.936617569999999</v>
      </c>
      <c r="F15" s="374">
        <v>1086298.29</v>
      </c>
      <c r="G15" s="374">
        <v>264374.61499999999</v>
      </c>
      <c r="H15" s="363">
        <v>24.337202529999999</v>
      </c>
      <c r="I15" s="374">
        <v>106603.5292</v>
      </c>
      <c r="J15" s="364">
        <v>100</v>
      </c>
      <c r="K15" s="374">
        <v>264168.06390000001</v>
      </c>
      <c r="L15" s="363">
        <v>100</v>
      </c>
      <c r="M15" s="373">
        <v>115.92028999999999</v>
      </c>
      <c r="N15" s="372">
        <v>0.108739636</v>
      </c>
      <c r="O15" s="352">
        <v>65431.99</v>
      </c>
      <c r="P15" s="374">
        <v>264374.61499999999</v>
      </c>
      <c r="Q15" s="352">
        <v>639.99</v>
      </c>
    </row>
    <row r="16" spans="1:17" s="8" customFormat="1" ht="18" customHeight="1">
      <c r="A16" s="350" t="s">
        <v>548</v>
      </c>
      <c r="B16" s="373">
        <v>3645.46477</v>
      </c>
      <c r="C16" s="374">
        <v>501382.72139999998</v>
      </c>
      <c r="D16" s="374">
        <v>135201.11629999999</v>
      </c>
      <c r="E16" s="363">
        <v>26.965651300000001</v>
      </c>
      <c r="F16" s="374">
        <v>1174489.2169999999</v>
      </c>
      <c r="G16" s="374">
        <v>291405.7193</v>
      </c>
      <c r="H16" s="363">
        <v>24.81127244</v>
      </c>
      <c r="I16" s="374">
        <v>135056.74340000001</v>
      </c>
      <c r="J16" s="364">
        <v>100</v>
      </c>
      <c r="K16" s="374">
        <v>291212.38309999998</v>
      </c>
      <c r="L16" s="363">
        <v>100</v>
      </c>
      <c r="M16" s="373">
        <v>144.37290999999999</v>
      </c>
      <c r="N16" s="372">
        <v>0.106897965</v>
      </c>
      <c r="O16" s="352">
        <v>89822.99</v>
      </c>
      <c r="P16" s="374">
        <v>291405.7193</v>
      </c>
      <c r="Q16" s="352">
        <v>651.38</v>
      </c>
    </row>
    <row r="17" spans="1:17" s="8" customFormat="1" ht="15" customHeight="1">
      <c r="A17" s="1317" t="s">
        <v>399</v>
      </c>
      <c r="B17" s="1317"/>
      <c r="C17" s="1317"/>
      <c r="D17" s="1317"/>
      <c r="E17" s="1317"/>
      <c r="F17" s="1317"/>
      <c r="G17" s="1317"/>
    </row>
    <row r="18" spans="1:17" s="8" customFormat="1" ht="13.5" customHeight="1">
      <c r="A18" s="1317" t="s">
        <v>549</v>
      </c>
      <c r="B18" s="1317"/>
      <c r="C18" s="1317"/>
      <c r="D18" s="1317"/>
      <c r="E18" s="1317"/>
      <c r="F18" s="1317"/>
      <c r="G18" s="1317"/>
    </row>
    <row r="19" spans="1:17" s="8" customFormat="1" ht="13.5" customHeight="1">
      <c r="A19" s="1317" t="s">
        <v>203</v>
      </c>
      <c r="B19" s="1317"/>
      <c r="C19" s="1317"/>
      <c r="D19" s="1317"/>
      <c r="E19" s="1317"/>
      <c r="F19" s="1317"/>
      <c r="G19" s="1317"/>
    </row>
    <row r="20" spans="1:17">
      <c r="B20" s="57"/>
      <c r="C20" s="57"/>
      <c r="D20" s="57"/>
      <c r="E20" s="57"/>
      <c r="F20" s="57"/>
      <c r="G20" s="57"/>
      <c r="H20" s="57"/>
      <c r="I20" s="57"/>
      <c r="J20" s="57"/>
      <c r="K20" s="57"/>
      <c r="L20" s="57"/>
      <c r="M20" s="57"/>
      <c r="N20" s="57"/>
      <c r="O20" s="57"/>
      <c r="P20" s="57"/>
      <c r="Q20" s="57"/>
    </row>
    <row r="21" spans="1:17">
      <c r="B21" s="57"/>
      <c r="C21" s="57"/>
      <c r="D21" s="57"/>
      <c r="E21" s="57"/>
      <c r="F21" s="57"/>
      <c r="H21" s="57"/>
    </row>
  </sheetData>
  <mergeCells count="4">
    <mergeCell ref="A1:I1"/>
    <mergeCell ref="A17:G17"/>
    <mergeCell ref="A18:G18"/>
    <mergeCell ref="A19:G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Normal="100" workbookViewId="0"/>
  </sheetViews>
  <sheetFormatPr defaultColWidth="9.140625" defaultRowHeight="15"/>
  <cols>
    <col min="1" max="15" width="14.5703125" style="7" bestFit="1" customWidth="1"/>
    <col min="16" max="16" width="4.5703125" style="7" bestFit="1" customWidth="1"/>
    <col min="17" max="16384" width="9.140625" style="7"/>
  </cols>
  <sheetData>
    <row r="1" spans="1:15" ht="14.25" customHeight="1">
      <c r="A1" s="197" t="s">
        <v>400</v>
      </c>
      <c r="B1" s="197"/>
      <c r="C1" s="197"/>
    </row>
    <row r="2" spans="1:15" s="8" customFormat="1" ht="71.25" customHeight="1">
      <c r="A2" s="74" t="s">
        <v>401</v>
      </c>
      <c r="B2" s="74" t="s">
        <v>382</v>
      </c>
      <c r="C2" s="74" t="s">
        <v>147</v>
      </c>
      <c r="D2" s="74" t="s">
        <v>384</v>
      </c>
      <c r="E2" s="74" t="s">
        <v>385</v>
      </c>
      <c r="F2" s="74" t="s">
        <v>165</v>
      </c>
      <c r="G2" s="74" t="s">
        <v>402</v>
      </c>
      <c r="H2" s="74" t="s">
        <v>387</v>
      </c>
      <c r="I2" s="74" t="s">
        <v>388</v>
      </c>
      <c r="J2" s="74" t="s">
        <v>389</v>
      </c>
      <c r="K2" s="74" t="s">
        <v>390</v>
      </c>
      <c r="L2" s="74" t="s">
        <v>391</v>
      </c>
      <c r="M2" s="74" t="s">
        <v>394</v>
      </c>
      <c r="N2" s="74" t="s">
        <v>395</v>
      </c>
      <c r="O2" s="74" t="s">
        <v>403</v>
      </c>
    </row>
    <row r="3" spans="1:15" s="8" customFormat="1" ht="18" customHeight="1">
      <c r="A3" s="198" t="s">
        <v>4</v>
      </c>
      <c r="B3" s="199">
        <v>0</v>
      </c>
      <c r="C3" s="200">
        <v>0</v>
      </c>
      <c r="D3" s="200">
        <v>0</v>
      </c>
      <c r="E3" s="201">
        <v>0</v>
      </c>
      <c r="F3" s="200">
        <v>0</v>
      </c>
      <c r="G3" s="200">
        <v>0</v>
      </c>
      <c r="H3" s="201">
        <v>0</v>
      </c>
      <c r="I3" s="200">
        <v>0</v>
      </c>
      <c r="J3" s="201">
        <v>0</v>
      </c>
      <c r="K3" s="200">
        <v>0</v>
      </c>
      <c r="L3" s="199">
        <v>0</v>
      </c>
      <c r="M3" s="200">
        <v>0</v>
      </c>
      <c r="N3" s="200">
        <v>0</v>
      </c>
      <c r="O3" s="200">
        <v>0</v>
      </c>
    </row>
    <row r="4" spans="1:15" s="8" customFormat="1" ht="18" customHeight="1">
      <c r="A4" s="198" t="s">
        <v>5</v>
      </c>
      <c r="B4" s="202">
        <v>0</v>
      </c>
      <c r="C4" s="203">
        <v>0</v>
      </c>
      <c r="D4" s="203">
        <v>0</v>
      </c>
      <c r="E4" s="204">
        <v>0</v>
      </c>
      <c r="F4" s="203">
        <v>0</v>
      </c>
      <c r="G4" s="203">
        <v>0</v>
      </c>
      <c r="H4" s="204">
        <v>0</v>
      </c>
      <c r="I4" s="203">
        <v>0</v>
      </c>
      <c r="J4" s="204">
        <v>0</v>
      </c>
      <c r="K4" s="203">
        <v>0</v>
      </c>
      <c r="L4" s="202">
        <v>0</v>
      </c>
      <c r="M4" s="203">
        <v>0</v>
      </c>
      <c r="N4" s="203">
        <v>0</v>
      </c>
      <c r="O4" s="203">
        <v>0</v>
      </c>
    </row>
    <row r="5" spans="1:15" s="8" customFormat="1" ht="18" customHeight="1">
      <c r="A5" s="103" t="s">
        <v>6</v>
      </c>
      <c r="B5" s="205">
        <v>0</v>
      </c>
      <c r="C5" s="206">
        <v>0</v>
      </c>
      <c r="D5" s="206">
        <v>0</v>
      </c>
      <c r="E5" s="207">
        <v>0</v>
      </c>
      <c r="F5" s="206">
        <v>0</v>
      </c>
      <c r="G5" s="206">
        <v>0</v>
      </c>
      <c r="H5" s="207">
        <v>0</v>
      </c>
      <c r="I5" s="206">
        <v>0</v>
      </c>
      <c r="J5" s="207">
        <v>0</v>
      </c>
      <c r="K5" s="206">
        <v>0</v>
      </c>
      <c r="L5" s="205">
        <v>0</v>
      </c>
      <c r="M5" s="206">
        <v>0</v>
      </c>
      <c r="N5" s="206">
        <v>0</v>
      </c>
      <c r="O5" s="206">
        <v>0</v>
      </c>
    </row>
    <row r="6" spans="1:15" s="8" customFormat="1" ht="18" customHeight="1">
      <c r="A6" s="53" t="s">
        <v>7</v>
      </c>
      <c r="B6" s="208">
        <v>0</v>
      </c>
      <c r="C6" s="209">
        <v>0</v>
      </c>
      <c r="D6" s="209">
        <v>0</v>
      </c>
      <c r="E6" s="210">
        <v>0</v>
      </c>
      <c r="F6" s="209">
        <v>0</v>
      </c>
      <c r="G6" s="209">
        <v>0</v>
      </c>
      <c r="H6" s="210">
        <v>0</v>
      </c>
      <c r="I6" s="209">
        <v>0</v>
      </c>
      <c r="J6" s="210">
        <v>0</v>
      </c>
      <c r="K6" s="209">
        <v>0</v>
      </c>
      <c r="L6" s="208">
        <v>0</v>
      </c>
      <c r="M6" s="209">
        <v>0</v>
      </c>
      <c r="N6" s="209">
        <v>0</v>
      </c>
      <c r="O6" s="209">
        <v>0</v>
      </c>
    </row>
    <row r="7" spans="1:15" s="8" customFormat="1" ht="18" customHeight="1">
      <c r="A7" s="53" t="s">
        <v>8</v>
      </c>
      <c r="B7" s="208">
        <v>0</v>
      </c>
      <c r="C7" s="209">
        <v>0</v>
      </c>
      <c r="D7" s="209">
        <v>0</v>
      </c>
      <c r="E7" s="210">
        <v>0</v>
      </c>
      <c r="F7" s="209">
        <v>0</v>
      </c>
      <c r="G7" s="209">
        <v>0</v>
      </c>
      <c r="H7" s="210">
        <v>0</v>
      </c>
      <c r="I7" s="209">
        <v>0</v>
      </c>
      <c r="J7" s="210">
        <v>0</v>
      </c>
      <c r="K7" s="209">
        <v>0</v>
      </c>
      <c r="L7" s="208">
        <v>0</v>
      </c>
      <c r="M7" s="209">
        <v>0</v>
      </c>
      <c r="N7" s="209">
        <v>0</v>
      </c>
      <c r="O7" s="209">
        <v>0</v>
      </c>
    </row>
    <row r="8" spans="1:15" s="8" customFormat="1" ht="18" customHeight="1">
      <c r="A8" s="53" t="s">
        <v>9</v>
      </c>
      <c r="B8" s="208">
        <v>0</v>
      </c>
      <c r="C8" s="209">
        <v>0</v>
      </c>
      <c r="D8" s="209">
        <v>0</v>
      </c>
      <c r="E8" s="210">
        <v>0</v>
      </c>
      <c r="F8" s="209">
        <v>0</v>
      </c>
      <c r="G8" s="209">
        <v>0</v>
      </c>
      <c r="H8" s="210">
        <v>0</v>
      </c>
      <c r="I8" s="209">
        <v>0</v>
      </c>
      <c r="J8" s="210">
        <v>0</v>
      </c>
      <c r="K8" s="209">
        <v>0</v>
      </c>
      <c r="L8" s="208">
        <v>0</v>
      </c>
      <c r="M8" s="209">
        <v>0</v>
      </c>
      <c r="N8" s="209">
        <v>0</v>
      </c>
      <c r="O8" s="209">
        <v>0</v>
      </c>
    </row>
    <row r="9" spans="1:15" s="8" customFormat="1" ht="18" customHeight="1">
      <c r="A9" s="53" t="s">
        <v>10</v>
      </c>
      <c r="B9" s="208">
        <v>0</v>
      </c>
      <c r="C9" s="209">
        <v>0</v>
      </c>
      <c r="D9" s="209">
        <v>0</v>
      </c>
      <c r="E9" s="210">
        <v>0</v>
      </c>
      <c r="F9" s="209">
        <v>0</v>
      </c>
      <c r="G9" s="209">
        <v>0</v>
      </c>
      <c r="H9" s="210">
        <v>0</v>
      </c>
      <c r="I9" s="209">
        <v>0</v>
      </c>
      <c r="J9" s="210">
        <v>0</v>
      </c>
      <c r="K9" s="209">
        <v>0</v>
      </c>
      <c r="L9" s="208">
        <v>0</v>
      </c>
      <c r="M9" s="209">
        <v>0</v>
      </c>
      <c r="N9" s="209">
        <v>0</v>
      </c>
      <c r="O9" s="209">
        <v>0</v>
      </c>
    </row>
    <row r="10" spans="1:15" s="8" customFormat="1" ht="18" customHeight="1">
      <c r="A10" s="53" t="s">
        <v>11</v>
      </c>
      <c r="B10" s="208">
        <v>0</v>
      </c>
      <c r="C10" s="209">
        <v>0</v>
      </c>
      <c r="D10" s="209">
        <v>0</v>
      </c>
      <c r="E10" s="210">
        <v>0</v>
      </c>
      <c r="F10" s="209">
        <v>0</v>
      </c>
      <c r="G10" s="209">
        <v>0</v>
      </c>
      <c r="H10" s="210">
        <v>0</v>
      </c>
      <c r="I10" s="209">
        <v>0</v>
      </c>
      <c r="J10" s="210">
        <v>0</v>
      </c>
      <c r="K10" s="209">
        <v>0</v>
      </c>
      <c r="L10" s="208">
        <v>0</v>
      </c>
      <c r="M10" s="209">
        <v>0</v>
      </c>
      <c r="N10" s="209">
        <v>0</v>
      </c>
      <c r="O10" s="209">
        <v>0</v>
      </c>
    </row>
    <row r="11" spans="1:15" s="8" customFormat="1" ht="18" customHeight="1">
      <c r="A11" s="53" t="s">
        <v>12</v>
      </c>
      <c r="B11" s="208">
        <v>0</v>
      </c>
      <c r="C11" s="209">
        <v>0</v>
      </c>
      <c r="D11" s="209">
        <v>0</v>
      </c>
      <c r="E11" s="210">
        <v>0</v>
      </c>
      <c r="F11" s="209">
        <v>0</v>
      </c>
      <c r="G11" s="209">
        <v>0</v>
      </c>
      <c r="H11" s="210">
        <v>0</v>
      </c>
      <c r="I11" s="209">
        <v>0</v>
      </c>
      <c r="J11" s="210">
        <v>0</v>
      </c>
      <c r="K11" s="209">
        <v>0</v>
      </c>
      <c r="L11" s="208">
        <v>0</v>
      </c>
      <c r="M11" s="209">
        <v>0</v>
      </c>
      <c r="N11" s="209">
        <v>0</v>
      </c>
      <c r="O11" s="209">
        <v>0</v>
      </c>
    </row>
    <row r="12" spans="1:15" s="8" customFormat="1" ht="18" customHeight="1">
      <c r="A12" s="53" t="s">
        <v>13</v>
      </c>
      <c r="B12" s="208">
        <v>0</v>
      </c>
      <c r="C12" s="209">
        <v>0</v>
      </c>
      <c r="D12" s="209">
        <v>0</v>
      </c>
      <c r="E12" s="210">
        <v>0</v>
      </c>
      <c r="F12" s="209">
        <v>0</v>
      </c>
      <c r="G12" s="209">
        <v>0</v>
      </c>
      <c r="H12" s="210">
        <v>0</v>
      </c>
      <c r="I12" s="209">
        <v>0</v>
      </c>
      <c r="J12" s="210">
        <v>0</v>
      </c>
      <c r="K12" s="209">
        <v>0</v>
      </c>
      <c r="L12" s="208">
        <v>0</v>
      </c>
      <c r="M12" s="209">
        <v>0</v>
      </c>
      <c r="N12" s="209">
        <v>0</v>
      </c>
      <c r="O12" s="209">
        <v>0</v>
      </c>
    </row>
    <row r="13" spans="1:15" s="8" customFormat="1" ht="18" customHeight="1">
      <c r="A13" s="350" t="s">
        <v>544</v>
      </c>
      <c r="B13" s="375">
        <v>0</v>
      </c>
      <c r="C13" s="376">
        <v>0</v>
      </c>
      <c r="D13" s="376">
        <v>0</v>
      </c>
      <c r="E13" s="377">
        <v>0</v>
      </c>
      <c r="F13" s="376">
        <v>0</v>
      </c>
      <c r="G13" s="376">
        <v>0</v>
      </c>
      <c r="H13" s="377">
        <v>0</v>
      </c>
      <c r="I13" s="376">
        <v>0</v>
      </c>
      <c r="J13" s="377">
        <v>0</v>
      </c>
      <c r="K13" s="376">
        <v>0</v>
      </c>
      <c r="L13" s="375">
        <v>0</v>
      </c>
      <c r="M13" s="376">
        <v>0</v>
      </c>
      <c r="N13" s="376">
        <v>0</v>
      </c>
      <c r="O13" s="376">
        <v>0</v>
      </c>
    </row>
    <row r="14" spans="1:15" s="8" customFormat="1" ht="18" customHeight="1">
      <c r="A14" s="350" t="s">
        <v>547</v>
      </c>
      <c r="B14" s="375">
        <v>0</v>
      </c>
      <c r="C14" s="376">
        <v>0</v>
      </c>
      <c r="D14" s="376">
        <v>0</v>
      </c>
      <c r="E14" s="377">
        <v>0</v>
      </c>
      <c r="F14" s="376">
        <v>0</v>
      </c>
      <c r="G14" s="376">
        <v>0</v>
      </c>
      <c r="H14" s="377">
        <v>0</v>
      </c>
      <c r="I14" s="376">
        <v>0</v>
      </c>
      <c r="J14" s="377">
        <v>0</v>
      </c>
      <c r="K14" s="376">
        <v>0</v>
      </c>
      <c r="L14" s="375">
        <v>0</v>
      </c>
      <c r="M14" s="376">
        <v>0</v>
      </c>
      <c r="N14" s="376">
        <v>0</v>
      </c>
      <c r="O14" s="376">
        <v>0</v>
      </c>
    </row>
    <row r="15" spans="1:15" s="8" customFormat="1" ht="18" customHeight="1">
      <c r="A15" s="350" t="s">
        <v>546</v>
      </c>
      <c r="B15" s="375">
        <v>0</v>
      </c>
      <c r="C15" s="376">
        <v>0</v>
      </c>
      <c r="D15" s="376">
        <v>0</v>
      </c>
      <c r="E15" s="377">
        <v>0</v>
      </c>
      <c r="F15" s="376">
        <v>0</v>
      </c>
      <c r="G15" s="376">
        <v>0</v>
      </c>
      <c r="H15" s="377">
        <v>0</v>
      </c>
      <c r="I15" s="376">
        <v>0</v>
      </c>
      <c r="J15" s="377">
        <v>0</v>
      </c>
      <c r="K15" s="376">
        <v>0</v>
      </c>
      <c r="L15" s="375">
        <v>0</v>
      </c>
      <c r="M15" s="376">
        <v>0</v>
      </c>
      <c r="N15" s="376">
        <v>0</v>
      </c>
      <c r="O15" s="376">
        <v>0</v>
      </c>
    </row>
    <row r="16" spans="1:15" s="8" customFormat="1" ht="18" customHeight="1">
      <c r="A16" s="350" t="s">
        <v>548</v>
      </c>
      <c r="B16" s="375">
        <v>0</v>
      </c>
      <c r="C16" s="376">
        <v>0</v>
      </c>
      <c r="D16" s="376">
        <v>0</v>
      </c>
      <c r="E16" s="377">
        <v>0</v>
      </c>
      <c r="F16" s="376">
        <v>0</v>
      </c>
      <c r="G16" s="376">
        <v>0</v>
      </c>
      <c r="H16" s="377">
        <v>0</v>
      </c>
      <c r="I16" s="376">
        <v>0</v>
      </c>
      <c r="J16" s="377">
        <v>0</v>
      </c>
      <c r="K16" s="376">
        <v>0</v>
      </c>
      <c r="L16" s="375">
        <v>0</v>
      </c>
      <c r="M16" s="376">
        <v>0</v>
      </c>
      <c r="N16" s="376">
        <v>0</v>
      </c>
      <c r="O16" s="376">
        <v>0</v>
      </c>
    </row>
    <row r="17" spans="1:15" s="8" customFormat="1" ht="17.25" customHeight="1">
      <c r="A17" s="1386" t="s">
        <v>549</v>
      </c>
      <c r="B17" s="1386"/>
      <c r="C17" s="1386"/>
      <c r="D17" s="1386"/>
      <c r="E17" s="1386"/>
      <c r="F17" s="1386"/>
      <c r="G17" s="1386"/>
      <c r="H17" s="1386"/>
      <c r="I17" s="1386"/>
      <c r="J17" s="1386"/>
      <c r="K17" s="1386"/>
      <c r="L17" s="1386"/>
      <c r="M17" s="1386"/>
      <c r="N17" s="1386"/>
      <c r="O17" s="1386"/>
    </row>
    <row r="18" spans="1:15" s="8" customFormat="1" ht="28.35" customHeight="1">
      <c r="A18" s="1386" t="s">
        <v>204</v>
      </c>
      <c r="B18" s="1386"/>
      <c r="C18" s="1386"/>
      <c r="D18" s="1386"/>
      <c r="E18" s="1386"/>
      <c r="F18" s="1386"/>
      <c r="G18" s="1386"/>
      <c r="H18" s="1386"/>
      <c r="I18" s="1386"/>
      <c r="J18" s="1386"/>
      <c r="K18" s="1386"/>
      <c r="L18" s="1386"/>
      <c r="M18" s="1386"/>
      <c r="N18" s="1386"/>
      <c r="O18" s="1386"/>
    </row>
    <row r="19" spans="1:15">
      <c r="A19" s="8"/>
      <c r="B19" s="8"/>
      <c r="C19" s="8"/>
      <c r="D19" s="8"/>
      <c r="E19" s="8"/>
      <c r="F19" s="8"/>
      <c r="G19" s="8"/>
      <c r="H19" s="8"/>
      <c r="I19" s="8"/>
      <c r="J19" s="8"/>
      <c r="K19" s="8"/>
      <c r="L19" s="8"/>
      <c r="M19" s="8"/>
      <c r="N19" s="8"/>
      <c r="O19" s="8"/>
    </row>
  </sheetData>
  <mergeCells count="2">
    <mergeCell ref="A17:O17"/>
    <mergeCell ref="A18:O1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zoomScaleNormal="100" workbookViewId="0">
      <selection sqref="A1:R1"/>
    </sheetView>
  </sheetViews>
  <sheetFormatPr defaultColWidth="9.140625" defaultRowHeight="15"/>
  <cols>
    <col min="1" max="1" width="14.5703125" style="7" bestFit="1" customWidth="1"/>
    <col min="2" max="2" width="9.42578125" style="7" bestFit="1" customWidth="1"/>
    <col min="3" max="3" width="10.42578125" style="7" bestFit="1" customWidth="1"/>
    <col min="4" max="4" width="9.5703125" style="7" bestFit="1" customWidth="1"/>
    <col min="5" max="5" width="10.42578125" style="7" bestFit="1" customWidth="1"/>
    <col min="6" max="6" width="9.5703125" style="7" bestFit="1" customWidth="1"/>
    <col min="7" max="7" width="12.5703125" style="7" bestFit="1" customWidth="1"/>
    <col min="8" max="8" width="11.5703125" style="7" bestFit="1" customWidth="1"/>
    <col min="9" max="9" width="12.5703125" style="7" bestFit="1" customWidth="1"/>
    <col min="10" max="10" width="11.42578125" style="7" customWidth="1"/>
    <col min="11" max="11" width="10.42578125" style="7" bestFit="1" customWidth="1"/>
    <col min="12" max="12" width="10" style="7" bestFit="1" customWidth="1"/>
    <col min="13" max="13" width="9.42578125" style="7" bestFit="1" customWidth="1"/>
    <col min="14" max="14" width="10.42578125" style="7" bestFit="1" customWidth="1"/>
    <col min="15" max="15" width="11.85546875" style="7" bestFit="1" customWidth="1"/>
    <col min="16" max="16" width="12.85546875" style="7" customWidth="1"/>
    <col min="17" max="17" width="14.140625" style="7" customWidth="1"/>
    <col min="18" max="18" width="14.5703125" style="7" customWidth="1"/>
    <col min="19" max="16384" width="9.140625" style="7"/>
  </cols>
  <sheetData>
    <row r="1" spans="1:18" ht="18" customHeight="1">
      <c r="A1" s="1317" t="s">
        <v>75</v>
      </c>
      <c r="B1" s="1317"/>
      <c r="C1" s="1317"/>
      <c r="D1" s="1317"/>
      <c r="E1" s="1317"/>
      <c r="F1" s="1317"/>
      <c r="G1" s="1317"/>
      <c r="H1" s="1317"/>
      <c r="I1" s="1317"/>
      <c r="J1" s="1317"/>
      <c r="K1" s="1317"/>
      <c r="L1" s="1317"/>
      <c r="M1" s="1317"/>
      <c r="N1" s="1317"/>
      <c r="O1" s="1317"/>
      <c r="P1" s="1317"/>
      <c r="Q1" s="1317"/>
      <c r="R1" s="1317"/>
    </row>
    <row r="2" spans="1:18" s="8" customFormat="1" ht="25.5" customHeight="1">
      <c r="A2" s="1341" t="s">
        <v>404</v>
      </c>
      <c r="B2" s="1341" t="s">
        <v>145</v>
      </c>
      <c r="C2" s="1332" t="s">
        <v>405</v>
      </c>
      <c r="D2" s="1333"/>
      <c r="E2" s="1332" t="s">
        <v>406</v>
      </c>
      <c r="F2" s="1333"/>
      <c r="G2" s="1336" t="s">
        <v>407</v>
      </c>
      <c r="H2" s="1357"/>
      <c r="I2" s="1357"/>
      <c r="J2" s="1357"/>
      <c r="K2" s="1336" t="s">
        <v>408</v>
      </c>
      <c r="L2" s="1357"/>
      <c r="M2" s="1357"/>
      <c r="N2" s="1337"/>
      <c r="O2" s="1332" t="s">
        <v>0</v>
      </c>
      <c r="P2" s="1388"/>
      <c r="Q2" s="1390" t="s">
        <v>409</v>
      </c>
      <c r="R2" s="1390"/>
    </row>
    <row r="3" spans="1:18" s="8" customFormat="1" ht="13.5" customHeight="1">
      <c r="A3" s="1387"/>
      <c r="B3" s="1387"/>
      <c r="C3" s="1334"/>
      <c r="D3" s="1335"/>
      <c r="E3" s="1334"/>
      <c r="F3" s="1335"/>
      <c r="G3" s="1336" t="s">
        <v>410</v>
      </c>
      <c r="H3" s="1337"/>
      <c r="I3" s="1336" t="s">
        <v>411</v>
      </c>
      <c r="J3" s="1357"/>
      <c r="K3" s="1336" t="s">
        <v>410</v>
      </c>
      <c r="L3" s="1337"/>
      <c r="M3" s="1336" t="s">
        <v>411</v>
      </c>
      <c r="N3" s="1337"/>
      <c r="O3" s="1334"/>
      <c r="P3" s="1389"/>
      <c r="Q3" s="1390"/>
      <c r="R3" s="1390"/>
    </row>
    <row r="4" spans="1:18" s="8" customFormat="1" ht="39" customHeight="1">
      <c r="A4" s="1342"/>
      <c r="B4" s="1342"/>
      <c r="C4" s="211" t="s">
        <v>412</v>
      </c>
      <c r="D4" s="211" t="s">
        <v>413</v>
      </c>
      <c r="E4" s="211" t="s">
        <v>412</v>
      </c>
      <c r="F4" s="211" t="s">
        <v>413</v>
      </c>
      <c r="G4" s="211" t="s">
        <v>412</v>
      </c>
      <c r="H4" s="211" t="s">
        <v>413</v>
      </c>
      <c r="I4" s="211" t="s">
        <v>412</v>
      </c>
      <c r="J4" s="211" t="s">
        <v>413</v>
      </c>
      <c r="K4" s="211" t="s">
        <v>412</v>
      </c>
      <c r="L4" s="211" t="s">
        <v>413</v>
      </c>
      <c r="M4" s="211" t="s">
        <v>412</v>
      </c>
      <c r="N4" s="211" t="s">
        <v>413</v>
      </c>
      <c r="O4" s="211" t="s">
        <v>412</v>
      </c>
      <c r="P4" s="212" t="s">
        <v>413</v>
      </c>
      <c r="Q4" s="213" t="s">
        <v>412</v>
      </c>
      <c r="R4" s="213" t="s">
        <v>413</v>
      </c>
    </row>
    <row r="5" spans="1:18" s="14" customFormat="1" ht="15" customHeight="1">
      <c r="A5" s="10" t="s">
        <v>4</v>
      </c>
      <c r="B5" s="59">
        <v>248</v>
      </c>
      <c r="C5" s="12">
        <v>4454</v>
      </c>
      <c r="D5" s="12">
        <v>493.58423037500006</v>
      </c>
      <c r="E5" s="12">
        <v>0</v>
      </c>
      <c r="F5" s="12">
        <v>0</v>
      </c>
      <c r="G5" s="60">
        <v>516462443</v>
      </c>
      <c r="H5" s="60">
        <v>52641382.366997242</v>
      </c>
      <c r="I5" s="60">
        <v>154054127</v>
      </c>
      <c r="J5" s="214">
        <v>13436451.878303623</v>
      </c>
      <c r="K5" s="12">
        <v>0</v>
      </c>
      <c r="L5" s="12">
        <v>0</v>
      </c>
      <c r="M5" s="12">
        <v>0</v>
      </c>
      <c r="N5" s="87">
        <v>0</v>
      </c>
      <c r="O5" s="88">
        <v>670521024</v>
      </c>
      <c r="P5" s="215">
        <v>66078327.829531245</v>
      </c>
      <c r="Q5" s="216">
        <v>1888</v>
      </c>
      <c r="R5" s="216">
        <v>172.7445424</v>
      </c>
    </row>
    <row r="6" spans="1:18" s="14" customFormat="1" ht="15" customHeight="1">
      <c r="A6" s="10" t="s">
        <v>5</v>
      </c>
      <c r="B6" s="59">
        <v>249</v>
      </c>
      <c r="C6" s="12">
        <v>651</v>
      </c>
      <c r="D6" s="12">
        <v>58.702923249999998</v>
      </c>
      <c r="E6" s="12">
        <v>0</v>
      </c>
      <c r="F6" s="12">
        <v>0</v>
      </c>
      <c r="G6" s="60">
        <v>250324175</v>
      </c>
      <c r="H6" s="60">
        <v>23977300.661550798</v>
      </c>
      <c r="I6" s="60">
        <v>122260276</v>
      </c>
      <c r="J6" s="60">
        <v>10337953.674221</v>
      </c>
      <c r="K6" s="12">
        <v>0</v>
      </c>
      <c r="L6" s="12">
        <v>0</v>
      </c>
      <c r="M6" s="218">
        <v>1</v>
      </c>
      <c r="N6" s="15">
        <v>4.9349999999999998E-2</v>
      </c>
      <c r="O6" s="219">
        <v>372585103</v>
      </c>
      <c r="P6" s="15">
        <v>34315313.088045001</v>
      </c>
      <c r="Q6" s="15">
        <v>0</v>
      </c>
      <c r="R6" s="220">
        <v>0</v>
      </c>
    </row>
    <row r="7" spans="1:18" s="8" customFormat="1" ht="15" customHeight="1">
      <c r="A7" s="17" t="s">
        <v>6</v>
      </c>
      <c r="B7" s="75">
        <v>19</v>
      </c>
      <c r="C7" s="19">
        <v>32</v>
      </c>
      <c r="D7" s="19">
        <v>2.92604</v>
      </c>
      <c r="E7" s="19">
        <v>0</v>
      </c>
      <c r="F7" s="19">
        <v>0</v>
      </c>
      <c r="G7" s="76">
        <v>19510526</v>
      </c>
      <c r="H7" s="79">
        <v>1892705.3282595</v>
      </c>
      <c r="I7" s="76">
        <v>12145304</v>
      </c>
      <c r="J7" s="221">
        <v>992816.66017575003</v>
      </c>
      <c r="K7" s="19">
        <v>0</v>
      </c>
      <c r="L7" s="19">
        <v>0</v>
      </c>
      <c r="M7" s="222">
        <v>0</v>
      </c>
      <c r="N7" s="54">
        <v>0</v>
      </c>
      <c r="O7" s="82">
        <v>31655862</v>
      </c>
      <c r="P7" s="54">
        <v>2885524.9144752999</v>
      </c>
      <c r="Q7" s="54">
        <v>1057</v>
      </c>
      <c r="R7" s="192">
        <v>94.703289100000006</v>
      </c>
    </row>
    <row r="8" spans="1:18" s="8" customFormat="1" ht="15" customHeight="1">
      <c r="A8" s="17" t="s">
        <v>7</v>
      </c>
      <c r="B8" s="223">
        <v>21</v>
      </c>
      <c r="C8" s="224">
        <v>87</v>
      </c>
      <c r="D8" s="225">
        <v>7.3859545000000004</v>
      </c>
      <c r="E8" s="223">
        <v>0</v>
      </c>
      <c r="F8" s="223">
        <v>0</v>
      </c>
      <c r="G8" s="223">
        <v>2530382</v>
      </c>
      <c r="H8" s="223">
        <v>228034.19332200001</v>
      </c>
      <c r="I8" s="226">
        <v>743696</v>
      </c>
      <c r="J8" s="227">
        <v>62655.37890725</v>
      </c>
      <c r="K8" s="223">
        <v>0</v>
      </c>
      <c r="L8" s="223">
        <v>0</v>
      </c>
      <c r="M8" s="228">
        <v>0</v>
      </c>
      <c r="N8" s="223">
        <v>0</v>
      </c>
      <c r="O8" s="54">
        <v>3274165</v>
      </c>
      <c r="P8" s="229">
        <v>290696.95818374999</v>
      </c>
      <c r="Q8" s="230">
        <v>2484</v>
      </c>
      <c r="R8" s="192">
        <v>215.96926859999999</v>
      </c>
    </row>
    <row r="9" spans="1:18" s="8" customFormat="1" ht="15" customHeight="1">
      <c r="A9" s="17" t="s">
        <v>8</v>
      </c>
      <c r="B9" s="231">
        <v>22</v>
      </c>
      <c r="C9" s="224">
        <v>90</v>
      </c>
      <c r="D9" s="232">
        <v>7.5935974999999996</v>
      </c>
      <c r="E9" s="233">
        <v>0</v>
      </c>
      <c r="F9" s="233">
        <v>0</v>
      </c>
      <c r="G9" s="233">
        <v>45199781</v>
      </c>
      <c r="H9" s="233">
        <v>4067300.8747487501</v>
      </c>
      <c r="I9" s="226">
        <v>2446071</v>
      </c>
      <c r="J9" s="226">
        <v>200211.95603775</v>
      </c>
      <c r="K9" s="233">
        <v>0</v>
      </c>
      <c r="L9" s="233">
        <v>0</v>
      </c>
      <c r="M9" s="233">
        <v>0</v>
      </c>
      <c r="N9" s="233">
        <v>0</v>
      </c>
      <c r="O9" s="54">
        <v>47645942</v>
      </c>
      <c r="P9" s="229">
        <v>4267520.4243839998</v>
      </c>
      <c r="Q9" s="230">
        <v>1599</v>
      </c>
      <c r="R9" s="234">
        <v>132.35002950000001</v>
      </c>
    </row>
    <row r="10" spans="1:18" s="8" customFormat="1" ht="15" customHeight="1">
      <c r="A10" s="17" t="s">
        <v>9</v>
      </c>
      <c r="B10" s="231">
        <v>21</v>
      </c>
      <c r="C10" s="224">
        <v>63</v>
      </c>
      <c r="D10" s="232">
        <v>5.4007817500000002</v>
      </c>
      <c r="E10" s="233">
        <v>0</v>
      </c>
      <c r="F10" s="233">
        <v>0</v>
      </c>
      <c r="G10" s="233">
        <v>46516220</v>
      </c>
      <c r="H10" s="233">
        <v>4214796.8582124999</v>
      </c>
      <c r="I10" s="226">
        <v>9261892</v>
      </c>
      <c r="J10" s="226">
        <v>757540.35808899999</v>
      </c>
      <c r="K10" s="233">
        <v>0</v>
      </c>
      <c r="L10" s="233">
        <v>0</v>
      </c>
      <c r="M10" s="233">
        <v>0</v>
      </c>
      <c r="N10" s="233">
        <v>0</v>
      </c>
      <c r="O10" s="54">
        <v>55778175</v>
      </c>
      <c r="P10" s="229">
        <v>4972342.6170832003</v>
      </c>
      <c r="Q10" s="230">
        <v>1670</v>
      </c>
      <c r="R10" s="234">
        <v>150.47785500000001</v>
      </c>
    </row>
    <row r="11" spans="1:18" s="8" customFormat="1" ht="15" customHeight="1">
      <c r="A11" s="235" t="s">
        <v>10</v>
      </c>
      <c r="B11" s="231">
        <v>20</v>
      </c>
      <c r="C11" s="224">
        <v>35</v>
      </c>
      <c r="D11" s="232">
        <v>3.22757125</v>
      </c>
      <c r="E11" s="233">
        <v>0</v>
      </c>
      <c r="F11" s="233">
        <v>0</v>
      </c>
      <c r="G11" s="233">
        <v>12246492</v>
      </c>
      <c r="H11" s="233">
        <v>1186990.3909314999</v>
      </c>
      <c r="I11" s="226">
        <v>40134624</v>
      </c>
      <c r="J11" s="226">
        <v>3331996.472023</v>
      </c>
      <c r="K11" s="233">
        <v>0</v>
      </c>
      <c r="L11" s="233">
        <v>0</v>
      </c>
      <c r="M11" s="233">
        <v>0</v>
      </c>
      <c r="N11" s="233">
        <v>0</v>
      </c>
      <c r="O11" s="54">
        <v>52381151</v>
      </c>
      <c r="P11" s="229">
        <v>4518990.0905258004</v>
      </c>
      <c r="Q11" s="230">
        <v>1669</v>
      </c>
      <c r="R11" s="234">
        <v>155.91</v>
      </c>
    </row>
    <row r="12" spans="1:18" s="8" customFormat="1" ht="15" customHeight="1">
      <c r="A12" s="53" t="s">
        <v>11</v>
      </c>
      <c r="B12" s="231">
        <v>22</v>
      </c>
      <c r="C12" s="224">
        <v>78</v>
      </c>
      <c r="D12" s="232">
        <v>7.1770350000000001</v>
      </c>
      <c r="E12" s="233">
        <v>0</v>
      </c>
      <c r="F12" s="233">
        <v>0</v>
      </c>
      <c r="G12" s="233">
        <v>30210555</v>
      </c>
      <c r="H12" s="233">
        <v>2976639</v>
      </c>
      <c r="I12" s="226">
        <v>20787765</v>
      </c>
      <c r="J12" s="226">
        <v>1755610</v>
      </c>
      <c r="K12" s="233">
        <v>0</v>
      </c>
      <c r="L12" s="233">
        <v>0</v>
      </c>
      <c r="M12" s="233">
        <v>0</v>
      </c>
      <c r="N12" s="233">
        <v>0</v>
      </c>
      <c r="O12" s="54">
        <v>50998398</v>
      </c>
      <c r="P12" s="229">
        <v>4732257</v>
      </c>
      <c r="Q12" s="230">
        <v>1084</v>
      </c>
      <c r="R12" s="234">
        <v>97.622600000000006</v>
      </c>
    </row>
    <row r="13" spans="1:18" s="8" customFormat="1" ht="15" customHeight="1">
      <c r="A13" s="53" t="s">
        <v>12</v>
      </c>
      <c r="B13" s="231">
        <v>19</v>
      </c>
      <c r="C13" s="224">
        <v>33</v>
      </c>
      <c r="D13" s="232">
        <v>3.0062160000000002</v>
      </c>
      <c r="E13" s="233">
        <v>0</v>
      </c>
      <c r="F13" s="233">
        <v>0</v>
      </c>
      <c r="G13" s="233">
        <v>36689840</v>
      </c>
      <c r="H13" s="233">
        <v>3604543</v>
      </c>
      <c r="I13" s="226">
        <v>1734919</v>
      </c>
      <c r="J13" s="226">
        <v>149804.1</v>
      </c>
      <c r="K13" s="233">
        <v>0</v>
      </c>
      <c r="L13" s="233">
        <v>0</v>
      </c>
      <c r="M13" s="233">
        <v>0</v>
      </c>
      <c r="N13" s="233">
        <v>0</v>
      </c>
      <c r="O13" s="54">
        <v>38424792</v>
      </c>
      <c r="P13" s="229">
        <v>3754350</v>
      </c>
      <c r="Q13" s="230">
        <v>340</v>
      </c>
      <c r="R13" s="234">
        <v>32.247729999999997</v>
      </c>
    </row>
    <row r="14" spans="1:18" s="8" customFormat="1" ht="15" customHeight="1">
      <c r="A14" s="53" t="s">
        <v>13</v>
      </c>
      <c r="B14" s="231">
        <v>21</v>
      </c>
      <c r="C14" s="224">
        <v>30</v>
      </c>
      <c r="D14" s="232">
        <v>2.895594</v>
      </c>
      <c r="E14" s="233">
        <v>0</v>
      </c>
      <c r="F14" s="233">
        <v>0</v>
      </c>
      <c r="G14" s="233">
        <v>25771335</v>
      </c>
      <c r="H14" s="233">
        <v>2577870</v>
      </c>
      <c r="I14" s="226">
        <v>20483719</v>
      </c>
      <c r="J14" s="226">
        <v>1772221</v>
      </c>
      <c r="K14" s="233">
        <v>0</v>
      </c>
      <c r="L14" s="233">
        <v>0</v>
      </c>
      <c r="M14" s="233">
        <v>0</v>
      </c>
      <c r="N14" s="233">
        <v>0</v>
      </c>
      <c r="O14" s="54">
        <v>46255084</v>
      </c>
      <c r="P14" s="229">
        <v>4350094</v>
      </c>
      <c r="Q14" s="230">
        <v>1046</v>
      </c>
      <c r="R14" s="234">
        <v>103.2435</v>
      </c>
    </row>
    <row r="15" spans="1:18" s="8" customFormat="1" ht="15" customHeight="1">
      <c r="A15" s="350" t="s">
        <v>544</v>
      </c>
      <c r="B15" s="378">
        <v>22</v>
      </c>
      <c r="C15" s="379">
        <v>67</v>
      </c>
      <c r="D15" s="380">
        <v>6.4540325000000003</v>
      </c>
      <c r="E15" s="381">
        <v>0</v>
      </c>
      <c r="F15" s="381">
        <v>0</v>
      </c>
      <c r="G15" s="381">
        <v>27535943</v>
      </c>
      <c r="H15" s="381">
        <v>2817212.8888094998</v>
      </c>
      <c r="I15" s="382">
        <v>14035560</v>
      </c>
      <c r="J15" s="382">
        <v>1271195.2261091999</v>
      </c>
      <c r="K15" s="381">
        <v>0</v>
      </c>
      <c r="L15" s="381">
        <v>0</v>
      </c>
      <c r="M15" s="381">
        <v>1</v>
      </c>
      <c r="N15" s="381">
        <v>4.9349999999999998E-2</v>
      </c>
      <c r="O15" s="352">
        <v>41571571</v>
      </c>
      <c r="P15" s="383">
        <v>4088414.6183012999</v>
      </c>
      <c r="Q15" s="384">
        <v>1242</v>
      </c>
      <c r="R15" s="385">
        <v>118.35595530000001</v>
      </c>
    </row>
    <row r="16" spans="1:18" s="8" customFormat="1" ht="15" customHeight="1">
      <c r="A16" s="350" t="s">
        <v>547</v>
      </c>
      <c r="B16" s="378">
        <v>21</v>
      </c>
      <c r="C16" s="379">
        <v>51</v>
      </c>
      <c r="D16" s="380">
        <v>4.8302944999999999</v>
      </c>
      <c r="E16" s="381">
        <v>0</v>
      </c>
      <c r="F16" s="381">
        <v>0</v>
      </c>
      <c r="G16" s="381">
        <v>1769526</v>
      </c>
      <c r="H16" s="381">
        <v>180642.20818925</v>
      </c>
      <c r="I16" s="382">
        <v>209626</v>
      </c>
      <c r="J16" s="382">
        <v>19093.963552500001</v>
      </c>
      <c r="K16" s="381">
        <v>0</v>
      </c>
      <c r="L16" s="381">
        <v>0</v>
      </c>
      <c r="M16" s="381">
        <v>0</v>
      </c>
      <c r="N16" s="381">
        <v>0</v>
      </c>
      <c r="O16" s="352">
        <v>1979203</v>
      </c>
      <c r="P16" s="383">
        <v>199741.00203624999</v>
      </c>
      <c r="Q16" s="384">
        <v>1254</v>
      </c>
      <c r="R16" s="385">
        <v>116.57265510000001</v>
      </c>
    </row>
    <row r="17" spans="1:18" s="8" customFormat="1" ht="15" customHeight="1">
      <c r="A17" s="350" t="s">
        <v>546</v>
      </c>
      <c r="B17" s="378">
        <v>20</v>
      </c>
      <c r="C17" s="379">
        <v>40</v>
      </c>
      <c r="D17" s="380">
        <v>3.7383025000000001</v>
      </c>
      <c r="E17" s="381">
        <v>0</v>
      </c>
      <c r="F17" s="381">
        <v>0</v>
      </c>
      <c r="G17" s="381">
        <v>1185603</v>
      </c>
      <c r="H17" s="381">
        <v>117259.43603899999</v>
      </c>
      <c r="I17" s="382">
        <v>257823</v>
      </c>
      <c r="J17" s="382">
        <v>23083.246408750001</v>
      </c>
      <c r="K17" s="381">
        <v>0</v>
      </c>
      <c r="L17" s="381">
        <v>0</v>
      </c>
      <c r="M17" s="381">
        <v>0</v>
      </c>
      <c r="N17" s="381">
        <v>0</v>
      </c>
      <c r="O17" s="352">
        <v>1443466</v>
      </c>
      <c r="P17" s="383">
        <v>140346.42075024999</v>
      </c>
      <c r="Q17" s="384">
        <v>1713</v>
      </c>
      <c r="R17" s="385">
        <v>155.81567910000001</v>
      </c>
    </row>
    <row r="18" spans="1:18" s="8" customFormat="1" ht="15" customHeight="1">
      <c r="A18" s="350" t="s">
        <v>548</v>
      </c>
      <c r="B18" s="378">
        <v>21</v>
      </c>
      <c r="C18" s="379">
        <v>45</v>
      </c>
      <c r="D18" s="380">
        <v>4.0675042499999998</v>
      </c>
      <c r="E18" s="381">
        <v>0</v>
      </c>
      <c r="F18" s="381">
        <v>0</v>
      </c>
      <c r="G18" s="381">
        <v>1157972</v>
      </c>
      <c r="H18" s="381">
        <v>113305.85928424999</v>
      </c>
      <c r="I18" s="382">
        <v>19277</v>
      </c>
      <c r="J18" s="382">
        <v>1724.6031745</v>
      </c>
      <c r="K18" s="381">
        <v>0</v>
      </c>
      <c r="L18" s="381">
        <v>0</v>
      </c>
      <c r="M18" s="381">
        <v>0</v>
      </c>
      <c r="N18" s="381">
        <v>0</v>
      </c>
      <c r="O18" s="352">
        <v>1177294</v>
      </c>
      <c r="P18" s="383">
        <v>115034.52996299999</v>
      </c>
      <c r="Q18" s="384">
        <v>0</v>
      </c>
      <c r="R18" s="385">
        <v>0</v>
      </c>
    </row>
    <row r="19" spans="1:18" s="8" customFormat="1" ht="15" customHeight="1">
      <c r="A19" s="42"/>
      <c r="B19" s="236"/>
      <c r="C19" s="43"/>
      <c r="D19" s="237"/>
      <c r="E19" s="43"/>
      <c r="F19" s="43"/>
      <c r="G19" s="72"/>
      <c r="H19" s="45"/>
      <c r="I19" s="45"/>
      <c r="J19" s="45"/>
      <c r="K19" s="43"/>
      <c r="L19" s="43"/>
      <c r="M19" s="43"/>
      <c r="N19" s="43"/>
      <c r="O19" s="72"/>
      <c r="P19" s="45"/>
      <c r="Q19" s="43"/>
      <c r="R19" s="43"/>
    </row>
    <row r="20" spans="1:18" s="8" customFormat="1" ht="14.25" customHeight="1">
      <c r="A20" s="1317" t="s">
        <v>414</v>
      </c>
      <c r="B20" s="1317"/>
      <c r="C20" s="1317"/>
      <c r="D20" s="1317"/>
      <c r="E20" s="1317"/>
      <c r="F20" s="1317"/>
      <c r="G20" s="1317"/>
      <c r="H20" s="1317"/>
      <c r="I20" s="1317"/>
      <c r="J20" s="1317"/>
    </row>
    <row r="21" spans="1:18" s="8" customFormat="1" ht="13.5" customHeight="1">
      <c r="A21" s="1317" t="s">
        <v>549</v>
      </c>
      <c r="B21" s="1317"/>
      <c r="C21" s="1317"/>
      <c r="D21" s="1317"/>
      <c r="E21" s="1317"/>
      <c r="F21" s="1317"/>
      <c r="G21" s="1317"/>
      <c r="H21" s="1317"/>
      <c r="I21" s="1317"/>
      <c r="J21" s="1317"/>
    </row>
    <row r="22" spans="1:18" s="8" customFormat="1" ht="13.5" customHeight="1">
      <c r="A22" s="1317" t="s">
        <v>201</v>
      </c>
      <c r="B22" s="1317"/>
      <c r="C22" s="1317"/>
      <c r="D22" s="1317"/>
      <c r="E22" s="1317"/>
      <c r="F22" s="1317"/>
      <c r="G22" s="1317"/>
      <c r="H22" s="1317"/>
      <c r="I22" s="1317"/>
      <c r="J22" s="1317"/>
    </row>
    <row r="23" spans="1:18" s="8" customFormat="1" ht="28.35" customHeight="1">
      <c r="A23" s="7"/>
      <c r="B23" s="7"/>
      <c r="C23" s="7"/>
      <c r="D23" s="7"/>
      <c r="E23" s="7"/>
      <c r="F23" s="7"/>
      <c r="G23" s="7"/>
      <c r="H23" s="7"/>
      <c r="I23" s="7"/>
      <c r="J23" s="7"/>
      <c r="K23" s="7"/>
      <c r="L23" s="7"/>
      <c r="M23" s="7"/>
      <c r="N23" s="7"/>
      <c r="O23" s="7"/>
      <c r="P23" s="29"/>
      <c r="Q23" s="7"/>
      <c r="R23" s="7"/>
    </row>
  </sheetData>
  <mergeCells count="16">
    <mergeCell ref="A22:J22"/>
    <mergeCell ref="A1:R1"/>
    <mergeCell ref="A2:A4"/>
    <mergeCell ref="B2:B4"/>
    <mergeCell ref="C2:D3"/>
    <mergeCell ref="E2:F3"/>
    <mergeCell ref="G2:J2"/>
    <mergeCell ref="K2:N2"/>
    <mergeCell ref="O2:P3"/>
    <mergeCell ref="Q2:R3"/>
    <mergeCell ref="G3:H3"/>
    <mergeCell ref="I3:J3"/>
    <mergeCell ref="K3:L3"/>
    <mergeCell ref="M3:N3"/>
    <mergeCell ref="A20:J20"/>
    <mergeCell ref="A21:J21"/>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zoomScaleNormal="100" workbookViewId="0">
      <selection sqref="A1:N1"/>
    </sheetView>
  </sheetViews>
  <sheetFormatPr defaultColWidth="9.140625" defaultRowHeight="15"/>
  <cols>
    <col min="1" max="1" width="12.140625" style="7" bestFit="1" customWidth="1"/>
    <col min="2" max="2" width="9.140625" style="7" bestFit="1" customWidth="1"/>
    <col min="3" max="6" width="13.5703125" style="7" bestFit="1" customWidth="1"/>
    <col min="7" max="7" width="14.28515625" style="7" bestFit="1" customWidth="1"/>
    <col min="8" max="8" width="13.5703125" style="7" bestFit="1" customWidth="1"/>
    <col min="9" max="9" width="14.140625" style="7" bestFit="1" customWidth="1"/>
    <col min="10" max="14" width="13.5703125" style="7" bestFit="1" customWidth="1"/>
    <col min="15" max="15" width="15.5703125" style="7" customWidth="1"/>
    <col min="16" max="18" width="13.5703125" style="7" bestFit="1" customWidth="1"/>
    <col min="19" max="19" width="5" style="7" bestFit="1" customWidth="1"/>
    <col min="20" max="16384" width="9.140625" style="7"/>
  </cols>
  <sheetData>
    <row r="1" spans="1:18" ht="18" customHeight="1">
      <c r="A1" s="1317" t="s">
        <v>76</v>
      </c>
      <c r="B1" s="1317"/>
      <c r="C1" s="1317"/>
      <c r="D1" s="1317"/>
      <c r="E1" s="1317"/>
      <c r="F1" s="1317"/>
      <c r="G1" s="1317"/>
      <c r="H1" s="1317"/>
      <c r="I1" s="1317"/>
      <c r="J1" s="1317"/>
      <c r="K1" s="1317"/>
      <c r="L1" s="1317"/>
      <c r="M1" s="1317"/>
      <c r="N1" s="1317"/>
    </row>
    <row r="2" spans="1:18" s="8" customFormat="1" ht="25.5" customHeight="1">
      <c r="A2" s="1341" t="s">
        <v>404</v>
      </c>
      <c r="B2" s="1341" t="s">
        <v>145</v>
      </c>
      <c r="C2" s="1332" t="s">
        <v>405</v>
      </c>
      <c r="D2" s="1333"/>
      <c r="E2" s="1332" t="s">
        <v>406</v>
      </c>
      <c r="F2" s="1333"/>
      <c r="G2" s="1336" t="s">
        <v>407</v>
      </c>
      <c r="H2" s="1357"/>
      <c r="I2" s="1357"/>
      <c r="J2" s="1337"/>
      <c r="K2" s="1336" t="s">
        <v>408</v>
      </c>
      <c r="L2" s="1357"/>
      <c r="M2" s="1357"/>
      <c r="N2" s="1337"/>
      <c r="O2" s="1332" t="s">
        <v>0</v>
      </c>
      <c r="P2" s="1333"/>
      <c r="Q2" s="1391" t="s">
        <v>415</v>
      </c>
      <c r="R2" s="1392"/>
    </row>
    <row r="3" spans="1:18" s="8" customFormat="1" ht="13.5" customHeight="1">
      <c r="A3" s="1387"/>
      <c r="B3" s="1387"/>
      <c r="C3" s="1334"/>
      <c r="D3" s="1335"/>
      <c r="E3" s="1334"/>
      <c r="F3" s="1335"/>
      <c r="G3" s="1336" t="s">
        <v>410</v>
      </c>
      <c r="H3" s="1337"/>
      <c r="I3" s="1336" t="s">
        <v>411</v>
      </c>
      <c r="J3" s="1337"/>
      <c r="K3" s="1336" t="s">
        <v>410</v>
      </c>
      <c r="L3" s="1337"/>
      <c r="M3" s="1336" t="s">
        <v>411</v>
      </c>
      <c r="N3" s="1337"/>
      <c r="O3" s="1334"/>
      <c r="P3" s="1335"/>
      <c r="Q3" s="1393"/>
      <c r="R3" s="1394"/>
    </row>
    <row r="4" spans="1:18" s="8" customFormat="1" ht="47.25" customHeight="1">
      <c r="A4" s="1342"/>
      <c r="B4" s="1342"/>
      <c r="C4" s="211" t="s">
        <v>412</v>
      </c>
      <c r="D4" s="211" t="s">
        <v>413</v>
      </c>
      <c r="E4" s="211" t="s">
        <v>412</v>
      </c>
      <c r="F4" s="211" t="s">
        <v>413</v>
      </c>
      <c r="G4" s="211" t="s">
        <v>412</v>
      </c>
      <c r="H4" s="211" t="s">
        <v>413</v>
      </c>
      <c r="I4" s="211" t="s">
        <v>412</v>
      </c>
      <c r="J4" s="211" t="s">
        <v>413</v>
      </c>
      <c r="K4" s="211" t="s">
        <v>412</v>
      </c>
      <c r="L4" s="211" t="s">
        <v>413</v>
      </c>
      <c r="M4" s="211" t="s">
        <v>412</v>
      </c>
      <c r="N4" s="211" t="s">
        <v>413</v>
      </c>
      <c r="O4" s="238" t="s">
        <v>412</v>
      </c>
      <c r="P4" s="211" t="s">
        <v>413</v>
      </c>
      <c r="Q4" s="211" t="s">
        <v>412</v>
      </c>
      <c r="R4" s="211" t="s">
        <v>413</v>
      </c>
    </row>
    <row r="5" spans="1:18" s="14" customFormat="1" ht="15" customHeight="1">
      <c r="A5" s="10" t="s">
        <v>4</v>
      </c>
      <c r="B5" s="59">
        <v>248</v>
      </c>
      <c r="C5" s="60">
        <v>93662937</v>
      </c>
      <c r="D5" s="48">
        <v>8429378.3696711399</v>
      </c>
      <c r="E5" s="60">
        <v>265608826</v>
      </c>
      <c r="F5" s="60">
        <v>21038937.515207201</v>
      </c>
      <c r="G5" s="239">
        <v>9136661286</v>
      </c>
      <c r="H5" s="60">
        <v>846479110.29054999</v>
      </c>
      <c r="I5" s="239">
        <v>8486599364</v>
      </c>
      <c r="J5" s="60">
        <v>763018087.00676501</v>
      </c>
      <c r="K5" s="60">
        <v>481501426</v>
      </c>
      <c r="L5" s="60">
        <v>40928811.9166933</v>
      </c>
      <c r="M5" s="60">
        <v>196010301</v>
      </c>
      <c r="N5" s="217">
        <v>15338809.3623145</v>
      </c>
      <c r="O5" s="240">
        <v>18660044140</v>
      </c>
      <c r="P5" s="241">
        <v>1695233134.4612</v>
      </c>
      <c r="Q5" s="48">
        <v>7359094</v>
      </c>
      <c r="R5" s="48">
        <v>588566.9</v>
      </c>
    </row>
    <row r="6" spans="1:18" s="14" customFormat="1" ht="15" customHeight="1">
      <c r="A6" s="10" t="s">
        <v>5</v>
      </c>
      <c r="B6" s="59">
        <v>249</v>
      </c>
      <c r="C6" s="60">
        <v>104737382</v>
      </c>
      <c r="D6" s="48">
        <v>9520684.7200000007</v>
      </c>
      <c r="E6" s="60">
        <v>284121438.66666597</v>
      </c>
      <c r="F6" s="48">
        <v>19072304.390000001</v>
      </c>
      <c r="G6" s="239">
        <v>20763480772</v>
      </c>
      <c r="H6" s="60">
        <v>1933461254.1199901</v>
      </c>
      <c r="I6" s="239">
        <v>19778451497</v>
      </c>
      <c r="J6" s="60">
        <v>1801064480.22</v>
      </c>
      <c r="K6" s="60">
        <v>562063446</v>
      </c>
      <c r="L6" s="48">
        <v>40841761.2999999</v>
      </c>
      <c r="M6" s="60">
        <v>272909262</v>
      </c>
      <c r="N6" s="217">
        <v>18365983.329999901</v>
      </c>
      <c r="O6" s="240">
        <v>41765763797.666702</v>
      </c>
      <c r="P6" s="240">
        <v>3822326468.0799999</v>
      </c>
      <c r="Q6" s="60">
        <v>13418486</v>
      </c>
      <c r="R6" s="48">
        <v>1105826.27</v>
      </c>
    </row>
    <row r="7" spans="1:18" s="8" customFormat="1" ht="15" customHeight="1">
      <c r="A7" s="17" t="s">
        <v>6</v>
      </c>
      <c r="B7" s="75">
        <v>19</v>
      </c>
      <c r="C7" s="79">
        <v>9169641</v>
      </c>
      <c r="D7" s="79">
        <v>822528.52509999997</v>
      </c>
      <c r="E7" s="76">
        <v>23328033</v>
      </c>
      <c r="F7" s="79">
        <v>1693263.334</v>
      </c>
      <c r="G7" s="242">
        <v>1110216543</v>
      </c>
      <c r="H7" s="76">
        <v>101876736.40000001</v>
      </c>
      <c r="I7" s="76">
        <v>997869583</v>
      </c>
      <c r="J7" s="76">
        <v>89121342.209999993</v>
      </c>
      <c r="K7" s="76">
        <v>45132556</v>
      </c>
      <c r="L7" s="79">
        <v>3585293.6030000001</v>
      </c>
      <c r="M7" s="76">
        <v>18520358</v>
      </c>
      <c r="N7" s="221">
        <v>1362290.6740000001</v>
      </c>
      <c r="O7" s="243">
        <v>2204236714</v>
      </c>
      <c r="P7" s="244">
        <v>198461454.69999999</v>
      </c>
      <c r="Q7" s="76">
        <v>10168586</v>
      </c>
      <c r="R7" s="79">
        <v>800362.91</v>
      </c>
    </row>
    <row r="8" spans="1:18" s="8" customFormat="1" ht="15" customHeight="1">
      <c r="A8" s="103" t="s">
        <v>7</v>
      </c>
      <c r="B8" s="245">
        <v>21</v>
      </c>
      <c r="C8" s="76">
        <v>10821703</v>
      </c>
      <c r="D8" s="246">
        <v>902431.49</v>
      </c>
      <c r="E8" s="93">
        <v>26841230</v>
      </c>
      <c r="F8" s="246">
        <v>1648830.45</v>
      </c>
      <c r="G8" s="247">
        <v>1321941949</v>
      </c>
      <c r="H8" s="93">
        <v>113302958.06999899</v>
      </c>
      <c r="I8" s="242">
        <v>1184169628</v>
      </c>
      <c r="J8" s="93">
        <v>98341379.480000004</v>
      </c>
      <c r="K8" s="93">
        <v>45118696</v>
      </c>
      <c r="L8" s="246">
        <v>3069720.27</v>
      </c>
      <c r="M8" s="93">
        <v>21912688</v>
      </c>
      <c r="N8" s="248">
        <v>1362741.16</v>
      </c>
      <c r="O8" s="247">
        <v>2610805894</v>
      </c>
      <c r="P8" s="249">
        <v>218628060.91999999</v>
      </c>
      <c r="Q8" s="93">
        <v>11698194</v>
      </c>
      <c r="R8" s="246">
        <v>897362.74</v>
      </c>
    </row>
    <row r="9" spans="1:18" s="8" customFormat="1" ht="15" customHeight="1">
      <c r="A9" s="53" t="s">
        <v>8</v>
      </c>
      <c r="B9" s="80">
        <v>22</v>
      </c>
      <c r="C9" s="82">
        <v>10419989</v>
      </c>
      <c r="D9" s="81">
        <v>849300.12</v>
      </c>
      <c r="E9" s="82">
        <v>24697731</v>
      </c>
      <c r="F9" s="81">
        <v>1474311.36</v>
      </c>
      <c r="G9" s="243">
        <v>1507979086</v>
      </c>
      <c r="H9" s="82">
        <v>126365630.25</v>
      </c>
      <c r="I9" s="243">
        <v>1350457249</v>
      </c>
      <c r="J9" s="82">
        <v>109824972.33</v>
      </c>
      <c r="K9" s="82">
        <v>41339384</v>
      </c>
      <c r="L9" s="81">
        <v>2695020.25</v>
      </c>
      <c r="M9" s="82">
        <v>22400674</v>
      </c>
      <c r="N9" s="81">
        <v>1351615.28</v>
      </c>
      <c r="O9" s="243">
        <v>2957294113</v>
      </c>
      <c r="P9" s="82">
        <v>242560849.59</v>
      </c>
      <c r="Q9" s="81">
        <v>7672404</v>
      </c>
      <c r="R9" s="81">
        <v>545701.98</v>
      </c>
    </row>
    <row r="10" spans="1:18" s="8" customFormat="1" ht="15" customHeight="1">
      <c r="A10" s="53" t="s">
        <v>9</v>
      </c>
      <c r="B10" s="80">
        <v>21</v>
      </c>
      <c r="C10" s="81">
        <v>8727699</v>
      </c>
      <c r="D10" s="81">
        <v>735914.81</v>
      </c>
      <c r="E10" s="82">
        <v>24497021</v>
      </c>
      <c r="F10" s="81">
        <v>1563846.68</v>
      </c>
      <c r="G10" s="243">
        <v>1330093490</v>
      </c>
      <c r="H10" s="82">
        <v>115107334.489999</v>
      </c>
      <c r="I10" s="243">
        <v>1274173740</v>
      </c>
      <c r="J10" s="82">
        <v>107380805.04000001</v>
      </c>
      <c r="K10" s="82">
        <v>48923986</v>
      </c>
      <c r="L10" s="81">
        <v>3321276.5</v>
      </c>
      <c r="M10" s="82">
        <v>24291787</v>
      </c>
      <c r="N10" s="81">
        <v>1542587.81</v>
      </c>
      <c r="O10" s="243">
        <v>2710707723</v>
      </c>
      <c r="P10" s="82">
        <v>229651765.33000001</v>
      </c>
      <c r="Q10" s="82">
        <v>10420579</v>
      </c>
      <c r="R10" s="81">
        <v>837336.51</v>
      </c>
    </row>
    <row r="11" spans="1:18" s="8" customFormat="1" ht="15" customHeight="1">
      <c r="A11" s="53" t="s">
        <v>10</v>
      </c>
      <c r="B11" s="80">
        <v>20</v>
      </c>
      <c r="C11" s="81">
        <v>8116257</v>
      </c>
      <c r="D11" s="81">
        <v>743531.56</v>
      </c>
      <c r="E11" s="82">
        <v>23281578</v>
      </c>
      <c r="F11" s="81">
        <v>1639249.06</v>
      </c>
      <c r="G11" s="243">
        <v>1429730994</v>
      </c>
      <c r="H11" s="82">
        <v>133869958.45</v>
      </c>
      <c r="I11" s="243">
        <v>1392253742</v>
      </c>
      <c r="J11" s="82">
        <v>127106307.45</v>
      </c>
      <c r="K11" s="82">
        <v>50252120</v>
      </c>
      <c r="L11" s="81">
        <v>3847197.52</v>
      </c>
      <c r="M11" s="82">
        <v>22729586</v>
      </c>
      <c r="N11" s="81">
        <v>1634997.73</v>
      </c>
      <c r="O11" s="243">
        <v>2926364277</v>
      </c>
      <c r="P11" s="82">
        <v>268841241.77999997</v>
      </c>
      <c r="Q11" s="82">
        <v>13451405</v>
      </c>
      <c r="R11" s="81">
        <v>1155207.78</v>
      </c>
    </row>
    <row r="12" spans="1:18" s="8" customFormat="1" ht="15" customHeight="1">
      <c r="A12" s="53" t="s">
        <v>11</v>
      </c>
      <c r="B12" s="80">
        <v>22</v>
      </c>
      <c r="C12" s="81">
        <v>10068930</v>
      </c>
      <c r="D12" s="81">
        <v>934912.34</v>
      </c>
      <c r="E12" s="82">
        <v>25893862.666666601</v>
      </c>
      <c r="F12" s="81">
        <v>1851510.94</v>
      </c>
      <c r="G12" s="243">
        <v>1758170259</v>
      </c>
      <c r="H12" s="82">
        <v>168582706.36000001</v>
      </c>
      <c r="I12" s="243">
        <v>1667868891</v>
      </c>
      <c r="J12" s="82">
        <v>155540517.97</v>
      </c>
      <c r="K12" s="82">
        <v>55454871</v>
      </c>
      <c r="L12" s="81">
        <v>4312556.07</v>
      </c>
      <c r="M12" s="82">
        <v>23714429</v>
      </c>
      <c r="N12" s="81">
        <v>1758757.19</v>
      </c>
      <c r="O12" s="243">
        <v>3541171242.6666698</v>
      </c>
      <c r="P12" s="82">
        <v>332980960.86000001</v>
      </c>
      <c r="Q12" s="82">
        <v>10872272</v>
      </c>
      <c r="R12" s="81">
        <v>887797.02</v>
      </c>
    </row>
    <row r="13" spans="1:18" s="8" customFormat="1" ht="15" customHeight="1">
      <c r="A13" s="53" t="s">
        <v>12</v>
      </c>
      <c r="B13" s="80">
        <v>19</v>
      </c>
      <c r="C13" s="81">
        <v>7767856</v>
      </c>
      <c r="D13" s="81">
        <v>718960.84</v>
      </c>
      <c r="E13" s="82">
        <v>21004703</v>
      </c>
      <c r="F13" s="81">
        <v>1483115.48</v>
      </c>
      <c r="G13" s="243">
        <v>1457382597</v>
      </c>
      <c r="H13" s="82">
        <v>137653539.419999</v>
      </c>
      <c r="I13" s="243">
        <v>1385926593</v>
      </c>
      <c r="J13" s="82">
        <v>127591186.40000001</v>
      </c>
      <c r="K13" s="82">
        <v>37002907</v>
      </c>
      <c r="L13" s="81">
        <v>2830134.69</v>
      </c>
      <c r="M13" s="82">
        <v>16636991</v>
      </c>
      <c r="N13" s="81">
        <v>1191251.93</v>
      </c>
      <c r="O13" s="243">
        <v>2925721647</v>
      </c>
      <c r="P13" s="82">
        <v>271468188.75999999</v>
      </c>
      <c r="Q13" s="82">
        <v>12351660</v>
      </c>
      <c r="R13" s="81">
        <v>1051884.67</v>
      </c>
    </row>
    <row r="14" spans="1:18" s="8" customFormat="1" ht="15" customHeight="1">
      <c r="A14" s="53" t="s">
        <v>13</v>
      </c>
      <c r="B14" s="80">
        <v>21</v>
      </c>
      <c r="C14" s="81">
        <v>6325491</v>
      </c>
      <c r="D14" s="81">
        <v>618742.5</v>
      </c>
      <c r="E14" s="82">
        <v>23619943</v>
      </c>
      <c r="F14" s="81">
        <v>1636205.68</v>
      </c>
      <c r="G14" s="243">
        <v>1555735385</v>
      </c>
      <c r="H14" s="82">
        <v>153003929.889999</v>
      </c>
      <c r="I14" s="243">
        <v>1500478015</v>
      </c>
      <c r="J14" s="82">
        <v>144769208.34</v>
      </c>
      <c r="K14" s="82">
        <v>52072767</v>
      </c>
      <c r="L14" s="81">
        <v>3871435.44</v>
      </c>
      <c r="M14" s="82">
        <v>24327304</v>
      </c>
      <c r="N14" s="81">
        <v>1700390.21</v>
      </c>
      <c r="O14" s="243">
        <v>3162558905</v>
      </c>
      <c r="P14" s="82">
        <v>305599912.06999999</v>
      </c>
      <c r="Q14" s="82">
        <v>14882967</v>
      </c>
      <c r="R14" s="81">
        <v>1346873.81</v>
      </c>
    </row>
    <row r="15" spans="1:18" s="8" customFormat="1" ht="15" customHeight="1">
      <c r="A15" s="350" t="s">
        <v>544</v>
      </c>
      <c r="B15" s="360">
        <v>22</v>
      </c>
      <c r="C15" s="374">
        <v>7630570</v>
      </c>
      <c r="D15" s="374">
        <v>752722.15</v>
      </c>
      <c r="E15" s="361">
        <v>22101213</v>
      </c>
      <c r="F15" s="374">
        <v>1541566.88</v>
      </c>
      <c r="G15" s="386">
        <v>2102792733</v>
      </c>
      <c r="H15" s="361">
        <v>209597157.65000001</v>
      </c>
      <c r="I15" s="386">
        <v>2045243178</v>
      </c>
      <c r="J15" s="361">
        <v>200404675.28999901</v>
      </c>
      <c r="K15" s="361">
        <v>49789824</v>
      </c>
      <c r="L15" s="374">
        <v>3704087.26</v>
      </c>
      <c r="M15" s="361">
        <v>24230612</v>
      </c>
      <c r="N15" s="374">
        <v>1705070.53</v>
      </c>
      <c r="O15" s="386">
        <v>4251788130</v>
      </c>
      <c r="P15" s="361">
        <v>417705279.76999998</v>
      </c>
      <c r="Q15" s="361">
        <v>11842484</v>
      </c>
      <c r="R15" s="374">
        <v>1030386.29</v>
      </c>
    </row>
    <row r="16" spans="1:18" s="8" customFormat="1" ht="15" customHeight="1">
      <c r="A16" s="350" t="s">
        <v>547</v>
      </c>
      <c r="B16" s="360">
        <v>21</v>
      </c>
      <c r="C16" s="374">
        <v>8155396</v>
      </c>
      <c r="D16" s="374">
        <v>790757.32</v>
      </c>
      <c r="E16" s="361">
        <v>23004032</v>
      </c>
      <c r="F16" s="374">
        <v>1594094.19</v>
      </c>
      <c r="G16" s="386">
        <v>2231892337</v>
      </c>
      <c r="H16" s="361">
        <v>214824310.44</v>
      </c>
      <c r="I16" s="386">
        <v>2142480179</v>
      </c>
      <c r="J16" s="361">
        <v>202446725.139999</v>
      </c>
      <c r="K16" s="361">
        <v>44067890</v>
      </c>
      <c r="L16" s="374">
        <v>3263322.76</v>
      </c>
      <c r="M16" s="361">
        <v>23060962</v>
      </c>
      <c r="N16" s="374">
        <v>1603849.33</v>
      </c>
      <c r="O16" s="386">
        <v>4472660796</v>
      </c>
      <c r="P16" s="361">
        <v>424523059.19</v>
      </c>
      <c r="Q16" s="361">
        <v>13511363</v>
      </c>
      <c r="R16" s="374">
        <v>1137666.74</v>
      </c>
    </row>
    <row r="17" spans="1:18" s="8" customFormat="1" ht="15" customHeight="1">
      <c r="A17" s="350" t="s">
        <v>546</v>
      </c>
      <c r="B17" s="360">
        <v>20</v>
      </c>
      <c r="C17" s="374">
        <v>8116335</v>
      </c>
      <c r="D17" s="374">
        <v>776179.45</v>
      </c>
      <c r="E17" s="361">
        <v>23551012</v>
      </c>
      <c r="F17" s="374">
        <v>1518191.45</v>
      </c>
      <c r="G17" s="386">
        <v>2232375454</v>
      </c>
      <c r="H17" s="361">
        <v>210062938.05000001</v>
      </c>
      <c r="I17" s="386">
        <v>2164222604</v>
      </c>
      <c r="J17" s="361">
        <v>198912400.53999901</v>
      </c>
      <c r="K17" s="361">
        <v>49379951</v>
      </c>
      <c r="L17" s="374">
        <v>3400606.12</v>
      </c>
      <c r="M17" s="361">
        <v>27352119</v>
      </c>
      <c r="N17" s="374">
        <v>1678208.41</v>
      </c>
      <c r="O17" s="386">
        <v>4504997475</v>
      </c>
      <c r="P17" s="361">
        <v>416348524.01999998</v>
      </c>
      <c r="Q17" s="361">
        <v>15125412</v>
      </c>
      <c r="R17" s="374">
        <v>1262005.05</v>
      </c>
    </row>
    <row r="18" spans="1:18" s="8" customFormat="1" ht="15" customHeight="1">
      <c r="A18" s="350" t="s">
        <v>548</v>
      </c>
      <c r="B18" s="360">
        <v>21</v>
      </c>
      <c r="C18" s="374">
        <v>9417515</v>
      </c>
      <c r="D18" s="374">
        <v>874703.62</v>
      </c>
      <c r="E18" s="361">
        <v>22301080</v>
      </c>
      <c r="F18" s="374">
        <v>1428118.87</v>
      </c>
      <c r="G18" s="386">
        <v>2725169945</v>
      </c>
      <c r="H18" s="361">
        <v>249214054.69</v>
      </c>
      <c r="I18" s="386">
        <v>2673308095</v>
      </c>
      <c r="J18" s="361">
        <v>239624960.03</v>
      </c>
      <c r="K18" s="361">
        <v>43528494</v>
      </c>
      <c r="L18" s="374">
        <v>2941110.81</v>
      </c>
      <c r="M18" s="361">
        <v>23731752</v>
      </c>
      <c r="N18" s="374">
        <v>1474223.06</v>
      </c>
      <c r="O18" s="386">
        <v>5497456881</v>
      </c>
      <c r="P18" s="361">
        <v>495557171.08999997</v>
      </c>
      <c r="Q18" s="361">
        <v>13418486</v>
      </c>
      <c r="R18" s="374">
        <v>1105826.27</v>
      </c>
    </row>
    <row r="19" spans="1:18" s="8" customFormat="1" ht="14.25" customHeight="1">
      <c r="A19" s="1317" t="s">
        <v>414</v>
      </c>
      <c r="B19" s="1317"/>
      <c r="C19" s="1317"/>
      <c r="D19" s="1317"/>
      <c r="E19" s="1317"/>
      <c r="F19" s="1317"/>
      <c r="G19" s="1317"/>
      <c r="H19" s="1317"/>
      <c r="I19" s="1317"/>
      <c r="J19" s="1317"/>
      <c r="K19" s="1317"/>
      <c r="L19" s="1317"/>
      <c r="M19" s="1317"/>
      <c r="N19" s="1317"/>
      <c r="O19" s="1317"/>
      <c r="P19" s="1317"/>
      <c r="Q19" s="1317"/>
      <c r="R19" s="1317"/>
    </row>
    <row r="20" spans="1:18" s="8" customFormat="1" ht="13.5" customHeight="1">
      <c r="A20" s="1317" t="s">
        <v>549</v>
      </c>
      <c r="B20" s="1317"/>
      <c r="C20" s="1317"/>
      <c r="D20" s="1317"/>
      <c r="E20" s="1317"/>
      <c r="F20" s="1317"/>
      <c r="G20" s="1317"/>
      <c r="H20" s="1317"/>
      <c r="I20" s="1317"/>
      <c r="J20" s="1317"/>
      <c r="K20" s="1317"/>
      <c r="L20" s="1317"/>
      <c r="M20" s="1317"/>
      <c r="N20" s="1317"/>
      <c r="O20" s="1317"/>
      <c r="P20" s="1317"/>
      <c r="Q20" s="1317"/>
      <c r="R20" s="1317"/>
    </row>
    <row r="21" spans="1:18" s="8" customFormat="1" ht="13.5" customHeight="1">
      <c r="A21" s="1317" t="s">
        <v>203</v>
      </c>
      <c r="B21" s="1317"/>
      <c r="C21" s="1317"/>
      <c r="D21" s="1317"/>
      <c r="E21" s="1317"/>
      <c r="F21" s="1317"/>
      <c r="G21" s="1317"/>
      <c r="H21" s="1317"/>
      <c r="I21" s="1317"/>
      <c r="J21" s="1317"/>
      <c r="K21" s="1317"/>
      <c r="L21" s="1317"/>
      <c r="M21" s="1317"/>
      <c r="N21" s="1317"/>
      <c r="O21" s="1317"/>
      <c r="P21" s="1317"/>
      <c r="Q21" s="1317"/>
      <c r="R21" s="1317"/>
    </row>
    <row r="22" spans="1:18" s="8" customFormat="1" ht="28.35" customHeight="1"/>
    <row r="26" spans="1:18">
      <c r="G26" s="250"/>
      <c r="H26" s="250"/>
    </row>
    <row r="27" spans="1:18">
      <c r="G27" s="250"/>
      <c r="H27" s="250"/>
    </row>
    <row r="28" spans="1:18">
      <c r="G28" s="250"/>
      <c r="H28" s="250"/>
    </row>
    <row r="29" spans="1:18">
      <c r="G29" s="251"/>
      <c r="H29" s="251"/>
    </row>
    <row r="30" spans="1:18">
      <c r="G30" s="251"/>
      <c r="H30" s="251"/>
    </row>
    <row r="31" spans="1:18">
      <c r="G31" s="57"/>
      <c r="H31" s="57"/>
    </row>
  </sheetData>
  <mergeCells count="16">
    <mergeCell ref="A19:R19"/>
    <mergeCell ref="A20:R20"/>
    <mergeCell ref="A21:R21"/>
    <mergeCell ref="O2:P3"/>
    <mergeCell ref="Q2:R3"/>
    <mergeCell ref="G3:H3"/>
    <mergeCell ref="I3:J3"/>
    <mergeCell ref="K3:L3"/>
    <mergeCell ref="M3:N3"/>
    <mergeCell ref="A1:N1"/>
    <mergeCell ref="A2:A4"/>
    <mergeCell ref="B2:B4"/>
    <mergeCell ref="C2:D3"/>
    <mergeCell ref="E2:F3"/>
    <mergeCell ref="G2:J2"/>
    <mergeCell ref="K2:N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opLeftCell="A4" zoomScaleNormal="100" workbookViewId="0">
      <selection activeCell="D18" sqref="D18"/>
    </sheetView>
  </sheetViews>
  <sheetFormatPr defaultColWidth="9.140625" defaultRowHeight="15"/>
  <cols>
    <col min="1" max="1" width="13.42578125" style="7" bestFit="1" customWidth="1"/>
    <col min="2" max="3" width="10.5703125" style="7" bestFit="1" customWidth="1"/>
    <col min="4" max="4" width="10.5703125" style="7" customWidth="1"/>
    <col min="5" max="7" width="10.5703125" style="7" bestFit="1" customWidth="1"/>
    <col min="8" max="8" width="11.42578125" style="7" bestFit="1" customWidth="1"/>
    <col min="9" max="13" width="10.5703125" style="7" bestFit="1" customWidth="1"/>
    <col min="14" max="14" width="10.85546875" style="7" bestFit="1" customWidth="1"/>
    <col min="15" max="15" width="4.5703125" style="7" bestFit="1" customWidth="1"/>
    <col min="16" max="16384" width="9.140625" style="7"/>
  </cols>
  <sheetData>
    <row r="1" spans="1:14" ht="17.25" customHeight="1">
      <c r="A1" s="1324" t="s">
        <v>416</v>
      </c>
      <c r="B1" s="1324"/>
      <c r="C1" s="1324"/>
      <c r="D1" s="1324"/>
      <c r="E1" s="1324"/>
      <c r="F1" s="1324"/>
      <c r="G1" s="1324"/>
      <c r="H1" s="1324"/>
      <c r="I1" s="1324"/>
      <c r="J1" s="1324"/>
      <c r="K1" s="1324"/>
      <c r="L1" s="1324"/>
      <c r="M1" s="1324"/>
      <c r="N1" s="1324"/>
    </row>
    <row r="2" spans="1:14" s="8" customFormat="1" ht="17.25" customHeight="1">
      <c r="A2" s="1341" t="s">
        <v>404</v>
      </c>
      <c r="B2" s="1336" t="s">
        <v>21</v>
      </c>
      <c r="C2" s="1357"/>
      <c r="D2" s="1357"/>
      <c r="E2" s="1357"/>
      <c r="F2" s="1357"/>
      <c r="G2" s="1357"/>
      <c r="H2" s="1337"/>
      <c r="I2" s="1336" t="s">
        <v>22</v>
      </c>
      <c r="J2" s="1357"/>
      <c r="K2" s="1357"/>
      <c r="L2" s="1357"/>
      <c r="M2" s="1357"/>
      <c r="N2" s="1337"/>
    </row>
    <row r="3" spans="1:14" s="8" customFormat="1" ht="27" customHeight="1">
      <c r="A3" s="1387"/>
      <c r="B3" s="1397" t="s">
        <v>417</v>
      </c>
      <c r="C3" s="1398"/>
      <c r="D3" s="1399"/>
      <c r="E3" s="1397" t="s">
        <v>418</v>
      </c>
      <c r="F3" s="1400"/>
      <c r="G3" s="1325" t="s">
        <v>0</v>
      </c>
      <c r="H3" s="1395" t="s">
        <v>419</v>
      </c>
      <c r="I3" s="1397" t="s">
        <v>417</v>
      </c>
      <c r="J3" s="1400"/>
      <c r="K3" s="1397" t="s">
        <v>418</v>
      </c>
      <c r="L3" s="1400"/>
      <c r="M3" s="1325" t="s">
        <v>0</v>
      </c>
      <c r="N3" s="1395" t="s">
        <v>419</v>
      </c>
    </row>
    <row r="4" spans="1:14" s="8" customFormat="1" ht="40.5" customHeight="1">
      <c r="A4" s="1342"/>
      <c r="B4" s="211" t="s">
        <v>420</v>
      </c>
      <c r="C4" s="211" t="s">
        <v>421</v>
      </c>
      <c r="D4" s="211" t="s">
        <v>422</v>
      </c>
      <c r="E4" s="211" t="s">
        <v>423</v>
      </c>
      <c r="F4" s="211" t="s">
        <v>424</v>
      </c>
      <c r="G4" s="1358"/>
      <c r="H4" s="1396"/>
      <c r="I4" s="211" t="s">
        <v>420</v>
      </c>
      <c r="J4" s="211" t="s">
        <v>421</v>
      </c>
      <c r="K4" s="211" t="s">
        <v>423</v>
      </c>
      <c r="L4" s="211" t="s">
        <v>424</v>
      </c>
      <c r="M4" s="1358"/>
      <c r="N4" s="1396"/>
    </row>
    <row r="5" spans="1:14" s="14" customFormat="1" ht="18" customHeight="1">
      <c r="A5" s="10" t="s">
        <v>4</v>
      </c>
      <c r="B5" s="12">
        <v>38867.11</v>
      </c>
      <c r="C5" s="12">
        <v>935.80000000000007</v>
      </c>
      <c r="D5" s="12">
        <v>1750.0300000000002</v>
      </c>
      <c r="E5" s="12">
        <v>343590.02</v>
      </c>
      <c r="F5" s="12">
        <v>822.4</v>
      </c>
      <c r="G5" s="12">
        <v>385965.36</v>
      </c>
      <c r="H5" s="12">
        <v>61.11</v>
      </c>
      <c r="I5" s="48">
        <v>242873.12367475999</v>
      </c>
      <c r="J5" s="12">
        <v>3968.154223345</v>
      </c>
      <c r="K5" s="12">
        <v>53890.806845500003</v>
      </c>
      <c r="L5" s="12">
        <v>8840.9483830999998</v>
      </c>
      <c r="M5" s="48">
        <v>309573.03313470498</v>
      </c>
      <c r="N5" s="12">
        <v>2826.87</v>
      </c>
    </row>
    <row r="6" spans="1:14" s="14" customFormat="1" ht="18" customHeight="1">
      <c r="A6" s="10" t="s">
        <v>5</v>
      </c>
      <c r="B6" s="12">
        <v>62739.59</v>
      </c>
      <c r="C6" s="12">
        <v>977.77</v>
      </c>
      <c r="D6" s="49">
        <v>3803.35</v>
      </c>
      <c r="E6" s="12">
        <v>499043.26</v>
      </c>
      <c r="F6" s="12">
        <v>1674.24</v>
      </c>
      <c r="G6" s="12">
        <v>564434.86</v>
      </c>
      <c r="H6" s="15">
        <v>92.1</v>
      </c>
      <c r="I6" s="12">
        <v>243765.70164159001</v>
      </c>
      <c r="J6" s="12">
        <v>2796.6694715650001</v>
      </c>
      <c r="K6" s="12">
        <v>86678.483347109999</v>
      </c>
      <c r="L6" s="12">
        <v>12912.975330375</v>
      </c>
      <c r="M6" s="48">
        <v>346153.82979063998</v>
      </c>
      <c r="N6" s="12">
        <v>3664.4</v>
      </c>
    </row>
    <row r="7" spans="1:14" s="8" customFormat="1" ht="18" customHeight="1">
      <c r="A7" s="17" t="s">
        <v>6</v>
      </c>
      <c r="B7" s="19">
        <v>5226.5200000000004</v>
      </c>
      <c r="C7" s="19">
        <v>74.3</v>
      </c>
      <c r="D7" s="20">
        <v>271.36</v>
      </c>
      <c r="E7" s="19">
        <v>55722.15</v>
      </c>
      <c r="F7" s="19">
        <v>493.40999999999997</v>
      </c>
      <c r="G7" s="19">
        <v>61516.380000000005</v>
      </c>
      <c r="H7" s="19">
        <v>78</v>
      </c>
      <c r="I7" s="19">
        <v>24181.920586820001</v>
      </c>
      <c r="J7" s="19">
        <v>190.89728242000001</v>
      </c>
      <c r="K7" s="19">
        <v>6749.8462899300002</v>
      </c>
      <c r="L7" s="19">
        <v>841.69989684999996</v>
      </c>
      <c r="M7" s="19">
        <v>31964.364056009999</v>
      </c>
      <c r="N7" s="19">
        <v>2840.01</v>
      </c>
    </row>
    <row r="8" spans="1:14" s="8" customFormat="1" ht="18" customHeight="1">
      <c r="A8" s="53" t="s">
        <v>7</v>
      </c>
      <c r="B8" s="54">
        <v>6666.2899999999991</v>
      </c>
      <c r="C8" s="54">
        <v>118.63999999999999</v>
      </c>
      <c r="D8" s="55">
        <v>279.02999999999997</v>
      </c>
      <c r="E8" s="54">
        <v>63354.59</v>
      </c>
      <c r="F8" s="54">
        <v>198.4</v>
      </c>
      <c r="G8" s="54">
        <v>70337.919999999998</v>
      </c>
      <c r="H8" s="54">
        <v>78.84</v>
      </c>
      <c r="I8" s="54">
        <v>33942.134638894997</v>
      </c>
      <c r="J8" s="54">
        <v>204.52472940000001</v>
      </c>
      <c r="K8" s="54">
        <v>7107.1312827499996</v>
      </c>
      <c r="L8" s="54">
        <v>1312.3353947000001</v>
      </c>
      <c r="M8" s="54">
        <v>42566.126045744997</v>
      </c>
      <c r="N8" s="54">
        <v>2865.78</v>
      </c>
    </row>
    <row r="9" spans="1:14" s="8" customFormat="1" ht="18" customHeight="1">
      <c r="A9" s="53" t="s">
        <v>8</v>
      </c>
      <c r="B9" s="54">
        <v>5199.42</v>
      </c>
      <c r="C9" s="54">
        <v>62.240000000000009</v>
      </c>
      <c r="D9" s="55">
        <v>319.83999999999997</v>
      </c>
      <c r="E9" s="54">
        <v>42310.09</v>
      </c>
      <c r="F9" s="54">
        <v>86.59</v>
      </c>
      <c r="G9" s="54">
        <v>47658.34</v>
      </c>
      <c r="H9" s="54">
        <v>79.77</v>
      </c>
      <c r="I9" s="54">
        <v>24839.291011860001</v>
      </c>
      <c r="J9" s="54">
        <v>148.68052804499999</v>
      </c>
      <c r="K9" s="54">
        <v>7488.6603811699997</v>
      </c>
      <c r="L9" s="54">
        <v>1428.9297317</v>
      </c>
      <c r="M9" s="54">
        <v>33905.561652775003</v>
      </c>
      <c r="N9" s="54">
        <v>2898.86</v>
      </c>
    </row>
    <row r="10" spans="1:14" s="8" customFormat="1" ht="18" customHeight="1">
      <c r="A10" s="53" t="s">
        <v>9</v>
      </c>
      <c r="B10" s="54">
        <v>4740.58</v>
      </c>
      <c r="C10" s="54">
        <v>112.94</v>
      </c>
      <c r="D10" s="55">
        <v>340.19</v>
      </c>
      <c r="E10" s="54">
        <v>31135.329999999998</v>
      </c>
      <c r="F10" s="54">
        <v>75.5</v>
      </c>
      <c r="G10" s="54">
        <v>36064.35</v>
      </c>
      <c r="H10" s="54">
        <v>84.79</v>
      </c>
      <c r="I10" s="54">
        <v>18631.462569529998</v>
      </c>
      <c r="J10" s="54">
        <v>418.56826238999997</v>
      </c>
      <c r="K10" s="54">
        <v>5846.5644863050002</v>
      </c>
      <c r="L10" s="54">
        <v>1065.2807706250001</v>
      </c>
      <c r="M10" s="54">
        <v>25961.87608885</v>
      </c>
      <c r="N10" s="54">
        <v>2926.1</v>
      </c>
    </row>
    <row r="11" spans="1:14" s="8" customFormat="1" ht="18" customHeight="1">
      <c r="A11" s="53" t="s">
        <v>10</v>
      </c>
      <c r="B11" s="54">
        <v>5076.6499999999996</v>
      </c>
      <c r="C11" s="54">
        <v>66.3</v>
      </c>
      <c r="D11" s="55">
        <v>329.8</v>
      </c>
      <c r="E11" s="54">
        <v>46718.59</v>
      </c>
      <c r="F11" s="54">
        <v>90.03</v>
      </c>
      <c r="G11" s="54">
        <v>51951.570000000007</v>
      </c>
      <c r="H11" s="54">
        <v>85.76</v>
      </c>
      <c r="I11" s="54">
        <v>16950.402502820001</v>
      </c>
      <c r="J11" s="54">
        <v>156.117911155</v>
      </c>
      <c r="K11" s="54">
        <v>6718.396150435</v>
      </c>
      <c r="L11" s="54">
        <v>847.807308025</v>
      </c>
      <c r="M11" s="54">
        <v>24672.723872434999</v>
      </c>
      <c r="N11" s="54">
        <v>3007.65</v>
      </c>
    </row>
    <row r="12" spans="1:14" s="8" customFormat="1" ht="18" customHeight="1">
      <c r="A12" s="53" t="s">
        <v>11</v>
      </c>
      <c r="B12" s="54">
        <v>7029.36</v>
      </c>
      <c r="C12" s="54">
        <v>73.989999999999995</v>
      </c>
      <c r="D12" s="55">
        <v>346.46</v>
      </c>
      <c r="E12" s="54">
        <v>44326.38</v>
      </c>
      <c r="F12" s="54">
        <v>149.38</v>
      </c>
      <c r="G12" s="54">
        <v>51579.11</v>
      </c>
      <c r="H12" s="54">
        <v>87.32</v>
      </c>
      <c r="I12" s="54">
        <v>21897.225202729998</v>
      </c>
      <c r="J12" s="54">
        <v>117.002588</v>
      </c>
      <c r="K12" s="54">
        <v>8841.7870522400008</v>
      </c>
      <c r="L12" s="54">
        <v>1290.6840209500001</v>
      </c>
      <c r="M12" s="54">
        <v>32146.698863919999</v>
      </c>
      <c r="N12" s="54">
        <v>3042.45</v>
      </c>
    </row>
    <row r="13" spans="1:14" s="8" customFormat="1" ht="18" customHeight="1">
      <c r="A13" s="53" t="s">
        <v>12</v>
      </c>
      <c r="B13" s="54">
        <v>5284.24</v>
      </c>
      <c r="C13" s="54">
        <v>79.010000000000005</v>
      </c>
      <c r="D13" s="55">
        <v>401.63</v>
      </c>
      <c r="E13" s="54">
        <v>25524</v>
      </c>
      <c r="F13" s="54">
        <v>67.13</v>
      </c>
      <c r="G13" s="54">
        <v>30954.38</v>
      </c>
      <c r="H13" s="54">
        <v>87.98</v>
      </c>
      <c r="I13" s="54">
        <v>18234.731179509999</v>
      </c>
      <c r="J13" s="54">
        <v>219.08228754500001</v>
      </c>
      <c r="K13" s="54">
        <v>6148.1561577350003</v>
      </c>
      <c r="L13" s="54">
        <v>884.39144102499995</v>
      </c>
      <c r="M13" s="54">
        <v>25486.361065814999</v>
      </c>
      <c r="N13" s="54">
        <v>3067.21</v>
      </c>
    </row>
    <row r="14" spans="1:14" s="8" customFormat="1" ht="18" customHeight="1">
      <c r="A14" s="53" t="s">
        <v>13</v>
      </c>
      <c r="B14" s="54">
        <v>4369.74</v>
      </c>
      <c r="C14" s="54">
        <v>67.48</v>
      </c>
      <c r="D14" s="55">
        <v>509.65</v>
      </c>
      <c r="E14" s="54">
        <v>42453.74</v>
      </c>
      <c r="F14" s="54">
        <v>102.87</v>
      </c>
      <c r="G14" s="54">
        <v>46993.83</v>
      </c>
      <c r="H14" s="54">
        <v>88.54</v>
      </c>
      <c r="I14" s="54">
        <v>13521.470920805001</v>
      </c>
      <c r="J14" s="54">
        <v>202.75416144499999</v>
      </c>
      <c r="K14" s="54">
        <v>6058.5684884800003</v>
      </c>
      <c r="L14" s="54">
        <v>870.52096874999995</v>
      </c>
      <c r="M14" s="54">
        <v>20653.314539480001</v>
      </c>
      <c r="N14" s="54">
        <v>3088.84</v>
      </c>
    </row>
    <row r="15" spans="1:14" s="8" customFormat="1" ht="18" customHeight="1">
      <c r="A15" s="350" t="s">
        <v>544</v>
      </c>
      <c r="B15" s="352">
        <v>5071.29</v>
      </c>
      <c r="C15" s="352">
        <v>73.540000000000006</v>
      </c>
      <c r="D15" s="353">
        <v>405.43</v>
      </c>
      <c r="E15" s="352">
        <v>33059.61</v>
      </c>
      <c r="F15" s="352">
        <v>126.77</v>
      </c>
      <c r="G15" s="352">
        <v>38331.21</v>
      </c>
      <c r="H15" s="352">
        <v>89.52</v>
      </c>
      <c r="I15" s="352">
        <v>19729.261362275</v>
      </c>
      <c r="J15" s="352">
        <v>202.71844694999999</v>
      </c>
      <c r="K15" s="352">
        <v>7722.2668615599996</v>
      </c>
      <c r="L15" s="352">
        <v>1120.8578138749999</v>
      </c>
      <c r="M15" s="352">
        <v>28775.104484660002</v>
      </c>
      <c r="N15" s="352">
        <v>3118.54</v>
      </c>
    </row>
    <row r="16" spans="1:14" s="8" customFormat="1" ht="18" customHeight="1">
      <c r="A16" s="350" t="s">
        <v>547</v>
      </c>
      <c r="B16" s="352">
        <v>4401.67</v>
      </c>
      <c r="C16" s="352">
        <v>123.24</v>
      </c>
      <c r="D16" s="353">
        <v>341.46</v>
      </c>
      <c r="E16" s="352">
        <v>36326.25</v>
      </c>
      <c r="F16" s="352">
        <v>91.57</v>
      </c>
      <c r="G16" s="352">
        <v>40942.730000000003</v>
      </c>
      <c r="H16" s="352">
        <v>90.23</v>
      </c>
      <c r="I16" s="352">
        <v>17833.250075069998</v>
      </c>
      <c r="J16" s="352">
        <v>605.765669</v>
      </c>
      <c r="K16" s="352">
        <v>7901.2318702450002</v>
      </c>
      <c r="L16" s="352">
        <v>777.15830989999995</v>
      </c>
      <c r="M16" s="352">
        <v>27117.405924215</v>
      </c>
      <c r="N16" s="352">
        <v>3200.41</v>
      </c>
    </row>
    <row r="17" spans="1:14" s="8" customFormat="1" ht="18" customHeight="1">
      <c r="A17" s="350" t="s">
        <v>546</v>
      </c>
      <c r="B17" s="352">
        <v>4668.07</v>
      </c>
      <c r="C17" s="352">
        <v>47.98</v>
      </c>
      <c r="D17" s="353">
        <v>258.5</v>
      </c>
      <c r="E17" s="352">
        <v>41587.199999999997</v>
      </c>
      <c r="F17" s="352">
        <v>84.73</v>
      </c>
      <c r="G17" s="352">
        <v>46387.98</v>
      </c>
      <c r="H17" s="352">
        <v>91.04</v>
      </c>
      <c r="I17" s="352">
        <v>15665.035154179999</v>
      </c>
      <c r="J17" s="352">
        <v>110.73345734500001</v>
      </c>
      <c r="K17" s="352">
        <v>7658.7883027899998</v>
      </c>
      <c r="L17" s="352">
        <v>940.13620824999998</v>
      </c>
      <c r="M17" s="352">
        <v>24374.693122565001</v>
      </c>
      <c r="N17" s="352">
        <v>3573.53</v>
      </c>
    </row>
    <row r="18" spans="1:14" s="8" customFormat="1" ht="18" customHeight="1">
      <c r="A18" s="350" t="s">
        <v>548</v>
      </c>
      <c r="B18" s="352">
        <v>5005.76</v>
      </c>
      <c r="C18" s="352">
        <v>78.11</v>
      </c>
      <c r="D18" s="353">
        <v>0</v>
      </c>
      <c r="E18" s="352">
        <v>36525.33</v>
      </c>
      <c r="F18" s="352">
        <v>107.86</v>
      </c>
      <c r="G18" s="352">
        <v>41717.06</v>
      </c>
      <c r="H18" s="352">
        <v>92.1</v>
      </c>
      <c r="I18" s="352">
        <v>18339.516437099999</v>
      </c>
      <c r="J18" s="352">
        <v>219.82414786999999</v>
      </c>
      <c r="K18" s="352">
        <v>8437.0860234749998</v>
      </c>
      <c r="L18" s="352">
        <v>1533.1734657249999</v>
      </c>
      <c r="M18" s="352">
        <v>28529.600074170001</v>
      </c>
      <c r="N18" s="352">
        <v>3664.4</v>
      </c>
    </row>
    <row r="19" spans="1:14" s="8" customFormat="1" ht="14.25" customHeight="1">
      <c r="A19" s="1317" t="s">
        <v>549</v>
      </c>
      <c r="B19" s="1317"/>
      <c r="C19" s="1317"/>
      <c r="D19" s="1317"/>
      <c r="E19" s="1317"/>
    </row>
    <row r="20" spans="1:14" s="8" customFormat="1" ht="12.75" customHeight="1">
      <c r="A20" s="1317" t="s">
        <v>118</v>
      </c>
      <c r="B20" s="1317"/>
      <c r="C20" s="1317"/>
      <c r="D20" s="1317"/>
      <c r="E20" s="1317"/>
    </row>
    <row r="21" spans="1:14" s="8" customFormat="1" ht="26.1" customHeight="1">
      <c r="B21" s="28"/>
      <c r="C21" s="28"/>
      <c r="D21" s="28"/>
      <c r="E21" s="28"/>
      <c r="F21" s="28"/>
      <c r="G21" s="28"/>
      <c r="H21" s="28"/>
      <c r="I21" s="28"/>
      <c r="J21" s="28"/>
      <c r="K21" s="28"/>
      <c r="L21" s="28"/>
      <c r="M21" s="28"/>
      <c r="N21" s="28"/>
    </row>
    <row r="22" spans="1:14">
      <c r="B22" s="29"/>
      <c r="C22" s="29"/>
      <c r="D22" s="29"/>
      <c r="E22" s="29"/>
      <c r="F22" s="29"/>
      <c r="G22" s="29"/>
      <c r="H22" s="29"/>
      <c r="I22" s="29"/>
      <c r="J22" s="29"/>
      <c r="K22" s="29"/>
      <c r="L22" s="29"/>
      <c r="M22" s="29"/>
      <c r="N22" s="29"/>
    </row>
    <row r="24" spans="1:14">
      <c r="B24" s="29"/>
      <c r="C24" s="29"/>
      <c r="D24" s="29"/>
      <c r="E24" s="29"/>
      <c r="F24" s="29"/>
      <c r="G24" s="29"/>
      <c r="H24" s="29"/>
      <c r="I24" s="29"/>
      <c r="J24" s="29"/>
      <c r="K24" s="29"/>
      <c r="L24" s="29"/>
      <c r="M24" s="29"/>
    </row>
  </sheetData>
  <mergeCells count="14">
    <mergeCell ref="M3:M4"/>
    <mergeCell ref="N3:N4"/>
    <mergeCell ref="A19:E19"/>
    <mergeCell ref="A20:E20"/>
    <mergeCell ref="A1:N1"/>
    <mergeCell ref="A2:A4"/>
    <mergeCell ref="B2:H2"/>
    <mergeCell ref="I2:N2"/>
    <mergeCell ref="B3:D3"/>
    <mergeCell ref="E3:F3"/>
    <mergeCell ref="G3:G4"/>
    <mergeCell ref="H3:H4"/>
    <mergeCell ref="I3:J3"/>
    <mergeCell ref="K3:L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workbookViewId="0">
      <selection activeCell="C14" sqref="C14"/>
    </sheetView>
  </sheetViews>
  <sheetFormatPr defaultColWidth="9.140625" defaultRowHeight="15"/>
  <cols>
    <col min="1" max="11" width="14.5703125" style="7" bestFit="1" customWidth="1"/>
    <col min="12" max="12" width="4.5703125" style="7" bestFit="1" customWidth="1"/>
    <col min="13" max="16384" width="9.140625" style="7"/>
  </cols>
  <sheetData>
    <row r="1" spans="1:11" ht="15" customHeight="1">
      <c r="A1" s="1324" t="s">
        <v>78</v>
      </c>
      <c r="B1" s="1324"/>
      <c r="C1" s="1324"/>
      <c r="D1" s="1324"/>
      <c r="E1" s="1324"/>
      <c r="F1" s="1324"/>
      <c r="G1" s="1324"/>
      <c r="H1" s="1324"/>
      <c r="I1" s="1324"/>
      <c r="J1" s="1324"/>
      <c r="K1" s="1324"/>
    </row>
    <row r="2" spans="1:11" s="8" customFormat="1" ht="12.75" customHeight="1">
      <c r="A2" s="1325" t="s">
        <v>38</v>
      </c>
      <c r="B2" s="1336" t="s">
        <v>198</v>
      </c>
      <c r="C2" s="1357"/>
      <c r="D2" s="1357"/>
      <c r="E2" s="1357"/>
      <c r="F2" s="1337"/>
      <c r="G2" s="1336" t="s">
        <v>425</v>
      </c>
      <c r="H2" s="1357"/>
      <c r="I2" s="1357"/>
      <c r="J2" s="1357"/>
      <c r="K2" s="1337"/>
    </row>
    <row r="3" spans="1:11" s="8" customFormat="1" ht="15" customHeight="1">
      <c r="A3" s="1358"/>
      <c r="B3" s="163" t="s">
        <v>426</v>
      </c>
      <c r="C3" s="163" t="s">
        <v>200</v>
      </c>
      <c r="D3" s="163" t="s">
        <v>26</v>
      </c>
      <c r="E3" s="163" t="s">
        <v>40</v>
      </c>
      <c r="F3" s="163" t="s">
        <v>35</v>
      </c>
      <c r="G3" s="163" t="s">
        <v>426</v>
      </c>
      <c r="H3" s="163" t="s">
        <v>200</v>
      </c>
      <c r="I3" s="163" t="s">
        <v>26</v>
      </c>
      <c r="J3" s="163" t="s">
        <v>40</v>
      </c>
      <c r="K3" s="163" t="s">
        <v>35</v>
      </c>
    </row>
    <row r="4" spans="1:11" s="8" customFormat="1" ht="18" customHeight="1">
      <c r="A4" s="10" t="s">
        <v>4</v>
      </c>
      <c r="B4" s="252">
        <v>83.52593108932335</v>
      </c>
      <c r="C4" s="252">
        <v>1.0296892375292826E-3</v>
      </c>
      <c r="D4" s="252">
        <v>0</v>
      </c>
      <c r="E4" s="252">
        <v>0</v>
      </c>
      <c r="F4" s="252">
        <v>16.473039221439134</v>
      </c>
      <c r="G4" s="252">
        <v>9.498639408011627</v>
      </c>
      <c r="H4" s="252">
        <v>1.4947445784134403</v>
      </c>
      <c r="I4" s="252">
        <v>0</v>
      </c>
      <c r="J4" s="252">
        <v>0</v>
      </c>
      <c r="K4" s="252">
        <v>89.006616013574927</v>
      </c>
    </row>
    <row r="5" spans="1:11" s="8" customFormat="1" ht="18" customHeight="1">
      <c r="A5" s="10" t="s">
        <v>5</v>
      </c>
      <c r="B5" s="253">
        <v>75.311056988000004</v>
      </c>
      <c r="C5" s="253">
        <v>2.2323379999999999E-3</v>
      </c>
      <c r="D5" s="253">
        <v>0</v>
      </c>
      <c r="E5" s="253">
        <v>0</v>
      </c>
      <c r="F5" s="253">
        <v>24.686710674</v>
      </c>
      <c r="G5" s="253">
        <v>18.324503932999999</v>
      </c>
      <c r="H5" s="253">
        <v>0</v>
      </c>
      <c r="I5" s="253">
        <v>0</v>
      </c>
      <c r="J5" s="253">
        <v>0</v>
      </c>
      <c r="K5" s="253">
        <v>81.675496066999997</v>
      </c>
    </row>
    <row r="6" spans="1:11" s="8" customFormat="1" ht="18" customHeight="1">
      <c r="A6" s="17" t="s">
        <v>6</v>
      </c>
      <c r="B6" s="254">
        <v>67.306914985000006</v>
      </c>
      <c r="C6" s="254">
        <v>3.2059999999999999E-6</v>
      </c>
      <c r="D6" s="254">
        <v>0</v>
      </c>
      <c r="E6" s="254">
        <v>0</v>
      </c>
      <c r="F6" s="254">
        <v>32.693081808999999</v>
      </c>
      <c r="G6" s="254">
        <v>12.68406442</v>
      </c>
      <c r="H6" s="254">
        <v>2.2825047860000001</v>
      </c>
      <c r="I6" s="254">
        <v>0</v>
      </c>
      <c r="J6" s="254">
        <v>0</v>
      </c>
      <c r="K6" s="254">
        <v>85.033430795000001</v>
      </c>
    </row>
    <row r="7" spans="1:11" s="8" customFormat="1" ht="18" customHeight="1">
      <c r="A7" s="53" t="s">
        <v>7</v>
      </c>
      <c r="B7" s="255">
        <v>68.469144592730117</v>
      </c>
      <c r="C7" s="255">
        <v>4.6133005514708758E-3</v>
      </c>
      <c r="D7" s="255">
        <v>0</v>
      </c>
      <c r="E7" s="255">
        <v>0</v>
      </c>
      <c r="F7" s="255">
        <v>31.52624210671841</v>
      </c>
      <c r="G7" s="255">
        <v>16.460193908787506</v>
      </c>
      <c r="H7" s="255">
        <v>1.3400785092853871</v>
      </c>
      <c r="I7" s="255">
        <v>0</v>
      </c>
      <c r="J7" s="255">
        <v>0</v>
      </c>
      <c r="K7" s="255">
        <v>82.199727581927107</v>
      </c>
    </row>
    <row r="8" spans="1:11" s="8" customFormat="1" ht="18" customHeight="1">
      <c r="A8" s="53" t="s">
        <v>8</v>
      </c>
      <c r="B8" s="255">
        <v>70.588089035290267</v>
      </c>
      <c r="C8" s="255">
        <v>9.8143759923646195E-6</v>
      </c>
      <c r="D8" s="255">
        <v>0</v>
      </c>
      <c r="E8" s="255">
        <v>0</v>
      </c>
      <c r="F8" s="255">
        <v>29.41190115033374</v>
      </c>
      <c r="G8" s="255">
        <v>16.877243477922725</v>
      </c>
      <c r="H8" s="255">
        <v>1.3880011106722037</v>
      </c>
      <c r="I8" s="255">
        <v>0</v>
      </c>
      <c r="J8" s="255">
        <v>0</v>
      </c>
      <c r="K8" s="255">
        <v>81.734755411405075</v>
      </c>
    </row>
    <row r="9" spans="1:11" s="8" customFormat="1" ht="18" customHeight="1">
      <c r="A9" s="53" t="s">
        <v>9</v>
      </c>
      <c r="B9" s="255">
        <v>76.549331636999995</v>
      </c>
      <c r="C9" s="255">
        <v>7.7039150000000004E-3</v>
      </c>
      <c r="D9" s="255">
        <v>0</v>
      </c>
      <c r="E9" s="255">
        <v>0</v>
      </c>
      <c r="F9" s="255">
        <v>23.442964447000001</v>
      </c>
      <c r="G9" s="255">
        <v>18.302705236000001</v>
      </c>
      <c r="H9" s="255">
        <v>1.6330992790000001</v>
      </c>
      <c r="I9" s="255">
        <v>0</v>
      </c>
      <c r="J9" s="255">
        <v>0</v>
      </c>
      <c r="K9" s="255">
        <v>80.064195484999999</v>
      </c>
    </row>
    <row r="10" spans="1:11" s="8" customFormat="1" ht="18" customHeight="1">
      <c r="A10" s="53" t="s">
        <v>10</v>
      </c>
      <c r="B10" s="255">
        <v>78.436859889999994</v>
      </c>
      <c r="C10" s="255">
        <v>7.8316540000000004E-3</v>
      </c>
      <c r="D10" s="255">
        <v>0</v>
      </c>
      <c r="E10" s="255">
        <v>0</v>
      </c>
      <c r="F10" s="255">
        <v>21.555308454999999</v>
      </c>
      <c r="G10" s="255">
        <v>17.971297473</v>
      </c>
      <c r="H10" s="255">
        <v>1.0278708329999999</v>
      </c>
      <c r="I10" s="255">
        <v>0</v>
      </c>
      <c r="J10" s="255">
        <v>0</v>
      </c>
      <c r="K10" s="255">
        <v>81.000831693999999</v>
      </c>
    </row>
    <row r="11" spans="1:11" s="8" customFormat="1" ht="18" customHeight="1">
      <c r="A11" s="53" t="s">
        <v>11</v>
      </c>
      <c r="B11" s="255">
        <v>74.787589396000001</v>
      </c>
      <c r="C11" s="255">
        <v>3.1982799999999997E-4</v>
      </c>
      <c r="D11" s="255">
        <v>0</v>
      </c>
      <c r="E11" s="255">
        <v>0</v>
      </c>
      <c r="F11" s="255">
        <v>25.212090776</v>
      </c>
      <c r="G11" s="255">
        <v>15.710926221999999</v>
      </c>
      <c r="H11" s="255">
        <v>1.1832525469999999</v>
      </c>
      <c r="I11" s="255">
        <v>0</v>
      </c>
      <c r="J11" s="255">
        <v>0</v>
      </c>
      <c r="K11" s="255">
        <v>83.105821230999993</v>
      </c>
    </row>
    <row r="12" spans="1:11" s="8" customFormat="1" ht="18" customHeight="1">
      <c r="A12" s="53" t="s">
        <v>12</v>
      </c>
      <c r="B12" s="255">
        <v>66.503088996000002</v>
      </c>
      <c r="C12" s="255">
        <v>0</v>
      </c>
      <c r="D12" s="255">
        <v>0</v>
      </c>
      <c r="E12" s="255">
        <v>0</v>
      </c>
      <c r="F12" s="255">
        <v>33.496911003999998</v>
      </c>
      <c r="G12" s="255">
        <v>15.393338206999999</v>
      </c>
      <c r="H12" s="255">
        <v>1.602656963</v>
      </c>
      <c r="I12" s="255">
        <v>0</v>
      </c>
      <c r="J12" s="255">
        <v>0</v>
      </c>
      <c r="K12" s="255">
        <v>83.00400483</v>
      </c>
    </row>
    <row r="13" spans="1:11" s="8" customFormat="1" ht="18" customHeight="1">
      <c r="A13" s="53" t="s">
        <v>13</v>
      </c>
      <c r="B13" s="255">
        <v>69.760000000000005</v>
      </c>
      <c r="C13" s="255">
        <v>0</v>
      </c>
      <c r="D13" s="255">
        <v>0</v>
      </c>
      <c r="E13" s="255">
        <v>0</v>
      </c>
      <c r="F13" s="255">
        <v>30.236609445999999</v>
      </c>
      <c r="G13" s="255">
        <v>19.161663708999999</v>
      </c>
      <c r="H13" s="255">
        <v>1.62541493</v>
      </c>
      <c r="I13" s="255">
        <v>0</v>
      </c>
      <c r="J13" s="255">
        <v>0</v>
      </c>
      <c r="K13" s="255">
        <v>79.212921360999999</v>
      </c>
    </row>
    <row r="14" spans="1:11" s="8" customFormat="1" ht="18" customHeight="1">
      <c r="A14" s="350" t="s">
        <v>544</v>
      </c>
      <c r="B14" s="387">
        <v>94.256069466</v>
      </c>
      <c r="C14" s="387">
        <v>0</v>
      </c>
      <c r="D14" s="387">
        <v>0</v>
      </c>
      <c r="E14" s="387">
        <v>0</v>
      </c>
      <c r="F14" s="387">
        <v>5.7439305340000004</v>
      </c>
      <c r="G14" s="387">
        <v>15.126961172</v>
      </c>
      <c r="H14" s="387">
        <v>0.83071357599999995</v>
      </c>
      <c r="I14" s="387">
        <v>0</v>
      </c>
      <c r="J14" s="387">
        <v>0</v>
      </c>
      <c r="K14" s="387">
        <v>84.042325251999998</v>
      </c>
    </row>
    <row r="15" spans="1:11" s="8" customFormat="1" ht="18" customHeight="1">
      <c r="A15" s="350" t="s">
        <v>547</v>
      </c>
      <c r="B15" s="387">
        <v>83.718488487000002</v>
      </c>
      <c r="C15" s="387">
        <v>0</v>
      </c>
      <c r="D15" s="387">
        <v>0</v>
      </c>
      <c r="E15" s="387">
        <v>0</v>
      </c>
      <c r="F15" s="387">
        <v>16.281511513000002</v>
      </c>
      <c r="G15" s="387">
        <v>21.10780046</v>
      </c>
      <c r="H15" s="387">
        <v>1.4825324660000001</v>
      </c>
      <c r="I15" s="387">
        <v>0</v>
      </c>
      <c r="J15" s="387">
        <v>0</v>
      </c>
      <c r="K15" s="387">
        <v>77.409667075000002</v>
      </c>
    </row>
    <row r="16" spans="1:11" s="8" customFormat="1" ht="18" customHeight="1">
      <c r="A16" s="350" t="s">
        <v>546</v>
      </c>
      <c r="B16" s="387">
        <v>94.350636016999999</v>
      </c>
      <c r="C16" s="387">
        <v>0</v>
      </c>
      <c r="D16" s="387">
        <v>0</v>
      </c>
      <c r="E16" s="387">
        <v>0</v>
      </c>
      <c r="F16" s="387">
        <v>5.6493639829999998</v>
      </c>
      <c r="G16" s="387">
        <v>25.450247078</v>
      </c>
      <c r="H16" s="387">
        <v>0.41456074300000001</v>
      </c>
      <c r="I16" s="387">
        <v>0</v>
      </c>
      <c r="J16" s="387">
        <v>0</v>
      </c>
      <c r="K16" s="387">
        <v>74.135192177999997</v>
      </c>
    </row>
    <row r="17" spans="1:11" s="8" customFormat="1" ht="18" customHeight="1">
      <c r="A17" s="350" t="s">
        <v>548</v>
      </c>
      <c r="B17" s="387">
        <v>99.908700171000007</v>
      </c>
      <c r="C17" s="387">
        <v>0</v>
      </c>
      <c r="D17" s="387">
        <v>0</v>
      </c>
      <c r="E17" s="387">
        <v>0</v>
      </c>
      <c r="F17" s="387">
        <v>9.1299828999999999E-2</v>
      </c>
      <c r="G17" s="387">
        <v>18.324503932999999</v>
      </c>
      <c r="H17" s="387">
        <v>0</v>
      </c>
      <c r="I17" s="387">
        <v>0</v>
      </c>
      <c r="J17" s="387">
        <v>0</v>
      </c>
      <c r="K17" s="387">
        <v>81.675496066999997</v>
      </c>
    </row>
    <row r="18" spans="1:11" s="8" customFormat="1" ht="15" customHeight="1">
      <c r="A18" s="1317" t="s">
        <v>549</v>
      </c>
      <c r="B18" s="1317"/>
      <c r="C18" s="1317"/>
      <c r="D18" s="1317"/>
      <c r="E18" s="1317"/>
      <c r="F18" s="1317"/>
      <c r="G18" s="1317"/>
      <c r="H18" s="1317"/>
      <c r="I18" s="1317"/>
      <c r="J18" s="1317"/>
      <c r="K18" s="1317"/>
    </row>
    <row r="19" spans="1:11" s="8" customFormat="1" ht="13.5" customHeight="1">
      <c r="A19" s="1317" t="s">
        <v>201</v>
      </c>
      <c r="B19" s="1317"/>
      <c r="C19" s="1317"/>
      <c r="D19" s="1317"/>
      <c r="E19" s="1317"/>
      <c r="F19" s="1317"/>
      <c r="G19" s="1317"/>
      <c r="H19" s="1317"/>
      <c r="I19" s="1317"/>
      <c r="J19" s="1317"/>
      <c r="K19" s="1317"/>
    </row>
    <row r="20" spans="1:11" s="8" customFormat="1" ht="27.6" customHeight="1"/>
  </sheetData>
  <mergeCells count="6">
    <mergeCell ref="A19:K19"/>
    <mergeCell ref="A1:K1"/>
    <mergeCell ref="A2:A3"/>
    <mergeCell ref="B2:F2"/>
    <mergeCell ref="G2:K2"/>
    <mergeCell ref="A18:K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workbookViewId="0">
      <selection sqref="A1:K1"/>
    </sheetView>
  </sheetViews>
  <sheetFormatPr defaultColWidth="9.140625" defaultRowHeight="15"/>
  <cols>
    <col min="1" max="11" width="14.5703125" style="7" bestFit="1" customWidth="1"/>
    <col min="12" max="12" width="5" style="7" bestFit="1" customWidth="1"/>
    <col min="13" max="16384" width="9.140625" style="7"/>
  </cols>
  <sheetData>
    <row r="1" spans="1:11" ht="18" customHeight="1">
      <c r="A1" s="1324" t="s">
        <v>79</v>
      </c>
      <c r="B1" s="1324"/>
      <c r="C1" s="1324"/>
      <c r="D1" s="1324"/>
      <c r="E1" s="1324"/>
      <c r="F1" s="1324"/>
      <c r="G1" s="1324"/>
      <c r="H1" s="1324"/>
      <c r="I1" s="1324"/>
      <c r="J1" s="1324"/>
      <c r="K1" s="1324"/>
    </row>
    <row r="2" spans="1:11" s="8" customFormat="1" ht="18" customHeight="1">
      <c r="A2" s="1325" t="s">
        <v>38</v>
      </c>
      <c r="B2" s="1321" t="s">
        <v>198</v>
      </c>
      <c r="C2" s="1327"/>
      <c r="D2" s="1327"/>
      <c r="E2" s="1327"/>
      <c r="F2" s="1322"/>
      <c r="G2" s="1321" t="s">
        <v>425</v>
      </c>
      <c r="H2" s="1327"/>
      <c r="I2" s="1327"/>
      <c r="J2" s="1327"/>
      <c r="K2" s="1322"/>
    </row>
    <row r="3" spans="1:11" s="8" customFormat="1" ht="15" customHeight="1">
      <c r="A3" s="1358"/>
      <c r="B3" s="67" t="s">
        <v>426</v>
      </c>
      <c r="C3" s="67" t="s">
        <v>200</v>
      </c>
      <c r="D3" s="67" t="s">
        <v>26</v>
      </c>
      <c r="E3" s="67" t="s">
        <v>40</v>
      </c>
      <c r="F3" s="67" t="s">
        <v>35</v>
      </c>
      <c r="G3" s="67" t="s">
        <v>426</v>
      </c>
      <c r="H3" s="67" t="s">
        <v>200</v>
      </c>
      <c r="I3" s="67" t="s">
        <v>26</v>
      </c>
      <c r="J3" s="67" t="s">
        <v>40</v>
      </c>
      <c r="K3" s="67" t="s">
        <v>35</v>
      </c>
    </row>
    <row r="4" spans="1:11" s="8" customFormat="1" ht="18" customHeight="1">
      <c r="A4" s="10" t="s">
        <v>4</v>
      </c>
      <c r="B4" s="99">
        <v>48.83</v>
      </c>
      <c r="C4" s="99">
        <v>8.67</v>
      </c>
      <c r="D4" s="99">
        <v>0.1</v>
      </c>
      <c r="E4" s="99">
        <v>0</v>
      </c>
      <c r="F4" s="99">
        <v>42.4</v>
      </c>
      <c r="G4" s="99">
        <v>18.41</v>
      </c>
      <c r="H4" s="99">
        <v>18.7</v>
      </c>
      <c r="I4" s="99">
        <v>12.06</v>
      </c>
      <c r="J4" s="99">
        <v>0</v>
      </c>
      <c r="K4" s="99">
        <v>50.83</v>
      </c>
    </row>
    <row r="5" spans="1:11" s="8" customFormat="1" ht="18" customHeight="1">
      <c r="A5" s="10" t="s">
        <v>5</v>
      </c>
      <c r="B5" s="99">
        <v>53.23</v>
      </c>
      <c r="C5" s="99">
        <v>7.37</v>
      </c>
      <c r="D5" s="99">
        <v>0.05</v>
      </c>
      <c r="E5" s="99">
        <v>0</v>
      </c>
      <c r="F5" s="99">
        <v>39.35</v>
      </c>
      <c r="G5" s="99">
        <v>19.940000000000001</v>
      </c>
      <c r="H5" s="99">
        <v>17.29</v>
      </c>
      <c r="I5" s="99">
        <v>6.03</v>
      </c>
      <c r="J5" s="99">
        <v>0</v>
      </c>
      <c r="K5" s="99">
        <v>56.74</v>
      </c>
    </row>
    <row r="6" spans="1:11" s="8" customFormat="1" ht="18" customHeight="1">
      <c r="A6" s="17" t="s">
        <v>6</v>
      </c>
      <c r="B6" s="104">
        <v>51.27</v>
      </c>
      <c r="C6" s="104">
        <v>7.64</v>
      </c>
      <c r="D6" s="104">
        <v>0.08</v>
      </c>
      <c r="E6" s="104">
        <v>0</v>
      </c>
      <c r="F6" s="104">
        <v>41.01</v>
      </c>
      <c r="G6" s="104">
        <v>19.34</v>
      </c>
      <c r="H6" s="104">
        <v>17.739999999999998</v>
      </c>
      <c r="I6" s="104">
        <v>9.17</v>
      </c>
      <c r="J6" s="104">
        <v>0</v>
      </c>
      <c r="K6" s="104">
        <v>53.75</v>
      </c>
    </row>
    <row r="7" spans="1:11" s="8" customFormat="1" ht="18" customHeight="1">
      <c r="A7" s="22" t="s">
        <v>7</v>
      </c>
      <c r="B7" s="256">
        <v>49.66</v>
      </c>
      <c r="C7" s="256">
        <v>7.97</v>
      </c>
      <c r="D7" s="256">
        <v>7.0000000000000007E-2</v>
      </c>
      <c r="E7" s="256">
        <v>0</v>
      </c>
      <c r="F7" s="256">
        <v>42.3</v>
      </c>
      <c r="G7" s="256">
        <v>19.329999999999998</v>
      </c>
      <c r="H7" s="256">
        <v>16.62</v>
      </c>
      <c r="I7" s="256">
        <v>8.15</v>
      </c>
      <c r="J7" s="256">
        <v>0</v>
      </c>
      <c r="K7" s="256">
        <v>55.9</v>
      </c>
    </row>
    <row r="8" spans="1:11" s="8" customFormat="1" ht="18" customHeight="1">
      <c r="A8" s="22" t="s">
        <v>8</v>
      </c>
      <c r="B8" s="256">
        <v>51.03</v>
      </c>
      <c r="C8" s="256">
        <v>8.4</v>
      </c>
      <c r="D8" s="256">
        <v>0.06</v>
      </c>
      <c r="E8" s="256">
        <v>0</v>
      </c>
      <c r="F8" s="256">
        <v>40.51</v>
      </c>
      <c r="G8" s="256">
        <v>17.46</v>
      </c>
      <c r="H8" s="256">
        <v>21.05</v>
      </c>
      <c r="I8" s="256">
        <v>12.27</v>
      </c>
      <c r="J8" s="256">
        <v>0</v>
      </c>
      <c r="K8" s="256">
        <v>49.22</v>
      </c>
    </row>
    <row r="9" spans="1:11" s="8" customFormat="1" ht="18" customHeight="1">
      <c r="A9" s="22" t="s">
        <v>9</v>
      </c>
      <c r="B9" s="256">
        <v>50.28</v>
      </c>
      <c r="C9" s="256">
        <v>8.1999999999999993</v>
      </c>
      <c r="D9" s="256">
        <v>0.06</v>
      </c>
      <c r="E9" s="256">
        <v>0</v>
      </c>
      <c r="F9" s="256">
        <v>41.46</v>
      </c>
      <c r="G9" s="256">
        <v>19.96</v>
      </c>
      <c r="H9" s="256">
        <v>16.66</v>
      </c>
      <c r="I9" s="256">
        <v>8.5</v>
      </c>
      <c r="J9" s="256">
        <v>0</v>
      </c>
      <c r="K9" s="256">
        <v>54.87</v>
      </c>
    </row>
    <row r="10" spans="1:11" s="8" customFormat="1" ht="18" customHeight="1">
      <c r="A10" s="22" t="s">
        <v>10</v>
      </c>
      <c r="B10" s="256">
        <v>50.96</v>
      </c>
      <c r="C10" s="256">
        <v>7.51</v>
      </c>
      <c r="D10" s="256">
        <v>0.06</v>
      </c>
      <c r="E10" s="256">
        <v>0</v>
      </c>
      <c r="F10" s="256">
        <v>41.47</v>
      </c>
      <c r="G10" s="256">
        <v>21.65</v>
      </c>
      <c r="H10" s="256">
        <v>14.08</v>
      </c>
      <c r="I10" s="256">
        <v>6.19</v>
      </c>
      <c r="J10" s="256">
        <v>0</v>
      </c>
      <c r="K10" s="256">
        <v>58.09</v>
      </c>
    </row>
    <row r="11" spans="1:11" s="8" customFormat="1" ht="18" customHeight="1">
      <c r="A11" s="22" t="s">
        <v>11</v>
      </c>
      <c r="B11" s="256">
        <v>51.8</v>
      </c>
      <c r="C11" s="256">
        <v>7.35</v>
      </c>
      <c r="D11" s="256">
        <v>0.04</v>
      </c>
      <c r="E11" s="256">
        <v>0</v>
      </c>
      <c r="F11" s="256">
        <v>40.81</v>
      </c>
      <c r="G11" s="256">
        <v>20.18</v>
      </c>
      <c r="H11" s="256">
        <v>16.32</v>
      </c>
      <c r="I11" s="256">
        <v>7.23</v>
      </c>
      <c r="J11" s="256">
        <v>0</v>
      </c>
      <c r="K11" s="256">
        <v>56.27</v>
      </c>
    </row>
    <row r="12" spans="1:11" s="8" customFormat="1" ht="18" customHeight="1">
      <c r="A12" s="22" t="s">
        <v>12</v>
      </c>
      <c r="B12" s="256">
        <v>51.45</v>
      </c>
      <c r="C12" s="256">
        <v>7.31</v>
      </c>
      <c r="D12" s="256">
        <v>0.05</v>
      </c>
      <c r="E12" s="256">
        <v>0</v>
      </c>
      <c r="F12" s="256">
        <v>41.19</v>
      </c>
      <c r="G12" s="256">
        <v>20.96</v>
      </c>
      <c r="H12" s="256">
        <v>14.74</v>
      </c>
      <c r="I12" s="256">
        <v>6.77</v>
      </c>
      <c r="J12" s="256">
        <v>0</v>
      </c>
      <c r="K12" s="256">
        <v>57.53</v>
      </c>
    </row>
    <row r="13" spans="1:11" s="8" customFormat="1" ht="18" customHeight="1">
      <c r="A13" s="22" t="s">
        <v>13</v>
      </c>
      <c r="B13" s="256">
        <v>52.14</v>
      </c>
      <c r="C13" s="256">
        <v>7.14</v>
      </c>
      <c r="D13" s="256">
        <v>0.05</v>
      </c>
      <c r="E13" s="256">
        <v>0</v>
      </c>
      <c r="F13" s="256">
        <v>40.68</v>
      </c>
      <c r="G13" s="256">
        <v>19.05</v>
      </c>
      <c r="H13" s="256">
        <v>14.39</v>
      </c>
      <c r="I13" s="256">
        <v>5.58</v>
      </c>
      <c r="J13" s="256">
        <v>0</v>
      </c>
      <c r="K13" s="256">
        <v>60.98</v>
      </c>
    </row>
    <row r="14" spans="1:11" s="8" customFormat="1" ht="18" customHeight="1">
      <c r="A14" s="350" t="s">
        <v>544</v>
      </c>
      <c r="B14" s="363">
        <v>53.94</v>
      </c>
      <c r="C14" s="363">
        <v>7.22</v>
      </c>
      <c r="D14" s="363">
        <v>0.03</v>
      </c>
      <c r="E14" s="363">
        <v>0</v>
      </c>
      <c r="F14" s="363">
        <v>38.799999999999997</v>
      </c>
      <c r="G14" s="363">
        <v>19.2</v>
      </c>
      <c r="H14" s="363">
        <v>15.31</v>
      </c>
      <c r="I14" s="363">
        <v>7.12</v>
      </c>
      <c r="J14" s="363">
        <v>0</v>
      </c>
      <c r="K14" s="363">
        <v>58.37</v>
      </c>
    </row>
    <row r="15" spans="1:11" s="8" customFormat="1" ht="18" customHeight="1">
      <c r="A15" s="350" t="s">
        <v>547</v>
      </c>
      <c r="B15" s="363">
        <v>55.07</v>
      </c>
      <c r="C15" s="363">
        <v>6.99</v>
      </c>
      <c r="D15" s="363">
        <v>0.04</v>
      </c>
      <c r="E15" s="363">
        <v>0</v>
      </c>
      <c r="F15" s="363">
        <v>37.9</v>
      </c>
      <c r="G15" s="363">
        <v>20.61</v>
      </c>
      <c r="H15" s="363">
        <v>17.34</v>
      </c>
      <c r="I15" s="363">
        <v>6.66</v>
      </c>
      <c r="J15" s="363">
        <v>0</v>
      </c>
      <c r="K15" s="363">
        <v>55.4</v>
      </c>
    </row>
    <row r="16" spans="1:11" s="8" customFormat="1" ht="18" customHeight="1">
      <c r="A16" s="350" t="s">
        <v>546</v>
      </c>
      <c r="B16" s="363">
        <v>56.37</v>
      </c>
      <c r="C16" s="363">
        <v>6.79</v>
      </c>
      <c r="D16" s="363">
        <v>0.04</v>
      </c>
      <c r="E16" s="363">
        <v>0</v>
      </c>
      <c r="F16" s="363">
        <v>36.799999999999997</v>
      </c>
      <c r="G16" s="363">
        <v>18.11</v>
      </c>
      <c r="H16" s="363">
        <v>16.82</v>
      </c>
      <c r="I16" s="363">
        <v>5.72</v>
      </c>
      <c r="J16" s="363">
        <v>0</v>
      </c>
      <c r="K16" s="363">
        <v>59.36</v>
      </c>
    </row>
    <row r="17" spans="1:11" s="8" customFormat="1" ht="18" customHeight="1">
      <c r="A17" s="350" t="s">
        <v>548</v>
      </c>
      <c r="B17" s="363">
        <v>56.41</v>
      </c>
      <c r="C17" s="363">
        <v>7.03</v>
      </c>
      <c r="D17" s="363">
        <v>0.03</v>
      </c>
      <c r="E17" s="363">
        <v>0</v>
      </c>
      <c r="F17" s="363">
        <v>36.53</v>
      </c>
      <c r="G17" s="363">
        <v>19.940000000000001</v>
      </c>
      <c r="H17" s="363">
        <v>17.29</v>
      </c>
      <c r="I17" s="363">
        <v>6.03</v>
      </c>
      <c r="J17" s="363">
        <v>0</v>
      </c>
      <c r="K17" s="363">
        <v>56.74</v>
      </c>
    </row>
    <row r="18" spans="1:11" s="8" customFormat="1" ht="14.25" customHeight="1">
      <c r="A18" s="1345" t="s">
        <v>549</v>
      </c>
      <c r="B18" s="1345"/>
      <c r="C18" s="1345"/>
      <c r="D18" s="1345"/>
      <c r="E18" s="1345"/>
      <c r="F18" s="1345"/>
      <c r="G18" s="1345"/>
      <c r="H18" s="1345"/>
      <c r="I18" s="1345"/>
      <c r="J18" s="1345"/>
      <c r="K18" s="1345"/>
    </row>
    <row r="19" spans="1:11" s="8" customFormat="1" ht="13.5" customHeight="1">
      <c r="A19" s="1345" t="s">
        <v>203</v>
      </c>
      <c r="B19" s="1345"/>
      <c r="C19" s="1345"/>
      <c r="D19" s="1345"/>
      <c r="E19" s="1345"/>
      <c r="F19" s="1345"/>
      <c r="G19" s="1345"/>
      <c r="H19" s="1345"/>
      <c r="I19" s="1345"/>
      <c r="J19" s="1345"/>
      <c r="K19" s="1345"/>
    </row>
    <row r="20" spans="1:11" s="8" customFormat="1" ht="26.85" customHeight="1"/>
  </sheetData>
  <mergeCells count="6">
    <mergeCell ref="A19:K19"/>
    <mergeCell ref="A1:K1"/>
    <mergeCell ref="A2:A3"/>
    <mergeCell ref="B2:F2"/>
    <mergeCell ref="G2:K2"/>
    <mergeCell ref="A18:K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L5" sqref="L5"/>
    </sheetView>
  </sheetViews>
  <sheetFormatPr defaultRowHeight="15"/>
  <cols>
    <col min="1" max="1" width="6.42578125" bestFit="1" customWidth="1"/>
    <col min="2" max="2" width="18.7109375" customWidth="1"/>
    <col min="3" max="3" width="28.7109375" customWidth="1"/>
    <col min="4" max="4" width="11.28515625" style="756" bestFit="1" customWidth="1"/>
    <col min="5" max="6" width="11.28515625" style="757" bestFit="1" customWidth="1"/>
    <col min="7" max="7" width="12.42578125" bestFit="1" customWidth="1"/>
    <col min="8" max="8" width="9.42578125" bestFit="1" customWidth="1"/>
    <col min="9" max="9" width="12.7109375" customWidth="1"/>
    <col min="10" max="10" width="10.140625" customWidth="1"/>
  </cols>
  <sheetData>
    <row r="1" spans="1:12" ht="15" customHeight="1">
      <c r="A1" s="1227" t="s">
        <v>1329</v>
      </c>
      <c r="B1" s="1227"/>
      <c r="C1" s="1227"/>
      <c r="D1" s="1227"/>
      <c r="E1" s="1227"/>
      <c r="F1" s="1227"/>
      <c r="G1" s="1227"/>
      <c r="H1" s="1227"/>
      <c r="I1" s="1227"/>
      <c r="J1" s="1227"/>
      <c r="K1" s="738"/>
    </row>
    <row r="2" spans="1:12">
      <c r="A2" s="1228" t="s">
        <v>2</v>
      </c>
      <c r="B2" s="1228" t="s">
        <v>1117</v>
      </c>
      <c r="C2" s="1230" t="s">
        <v>1118</v>
      </c>
      <c r="D2" s="1232" t="s">
        <v>1119</v>
      </c>
      <c r="E2" s="1234" t="s">
        <v>1120</v>
      </c>
      <c r="F2" s="1236" t="s">
        <v>1121</v>
      </c>
      <c r="G2" s="1238" t="s">
        <v>1122</v>
      </c>
      <c r="H2" s="1239"/>
      <c r="I2" s="1240" t="s">
        <v>1123</v>
      </c>
      <c r="J2" s="1228" t="s">
        <v>1124</v>
      </c>
      <c r="K2" s="739"/>
    </row>
    <row r="3" spans="1:12" ht="60" customHeight="1">
      <c r="A3" s="1229"/>
      <c r="B3" s="1229"/>
      <c r="C3" s="1231"/>
      <c r="D3" s="1233"/>
      <c r="E3" s="1235"/>
      <c r="F3" s="1237"/>
      <c r="G3" s="740" t="s">
        <v>1125</v>
      </c>
      <c r="H3" s="740" t="s">
        <v>1126</v>
      </c>
      <c r="I3" s="1241"/>
      <c r="J3" s="1229"/>
      <c r="K3" s="739"/>
    </row>
    <row r="4" spans="1:12" ht="60" customHeight="1">
      <c r="A4" s="741" t="s">
        <v>1127</v>
      </c>
      <c r="B4" s="742" t="s">
        <v>1128</v>
      </c>
      <c r="C4" s="742" t="s">
        <v>1129</v>
      </c>
      <c r="D4" s="743">
        <v>44893</v>
      </c>
      <c r="E4" s="744">
        <v>44978</v>
      </c>
      <c r="F4" s="745">
        <v>44991</v>
      </c>
      <c r="G4" s="746">
        <v>1576492</v>
      </c>
      <c r="H4" s="742">
        <v>26</v>
      </c>
      <c r="I4" s="742">
        <v>11</v>
      </c>
      <c r="J4" s="742">
        <v>1.73</v>
      </c>
      <c r="K4" s="739"/>
    </row>
    <row r="5" spans="1:12" ht="60" customHeight="1">
      <c r="A5" s="741" t="s">
        <v>1130</v>
      </c>
      <c r="B5" s="742" t="s">
        <v>1131</v>
      </c>
      <c r="C5" s="742" t="s">
        <v>1132</v>
      </c>
      <c r="D5" s="743">
        <v>44888</v>
      </c>
      <c r="E5" s="744">
        <v>44985</v>
      </c>
      <c r="F5" s="745">
        <v>44999</v>
      </c>
      <c r="G5" s="746">
        <v>1243193</v>
      </c>
      <c r="H5" s="742">
        <v>26</v>
      </c>
      <c r="I5" s="742">
        <v>9</v>
      </c>
      <c r="J5" s="742">
        <v>1.1100000000000001</v>
      </c>
      <c r="K5" s="739"/>
    </row>
    <row r="6" spans="1:12" ht="60" customHeight="1">
      <c r="A6" s="741" t="s">
        <v>1133</v>
      </c>
      <c r="B6" s="742" t="s">
        <v>1134</v>
      </c>
      <c r="C6" s="742" t="s">
        <v>1135</v>
      </c>
      <c r="D6" s="743">
        <v>44924</v>
      </c>
      <c r="E6" s="745">
        <v>45001</v>
      </c>
      <c r="F6" s="745">
        <v>45016</v>
      </c>
      <c r="G6" s="746">
        <v>3338673</v>
      </c>
      <c r="H6" s="742">
        <v>26</v>
      </c>
      <c r="I6" s="742">
        <v>115.5</v>
      </c>
      <c r="J6" s="742">
        <v>38.56</v>
      </c>
      <c r="K6" s="739"/>
    </row>
    <row r="7" spans="1:12" ht="60" customHeight="1">
      <c r="A7" s="747"/>
      <c r="B7" s="747"/>
      <c r="C7" s="747"/>
      <c r="D7" s="748"/>
      <c r="E7" s="748"/>
      <c r="F7" s="748"/>
      <c r="G7" s="749"/>
      <c r="H7" s="750"/>
      <c r="I7" s="750"/>
      <c r="J7" s="747"/>
      <c r="K7" s="739"/>
    </row>
    <row r="8" spans="1:12" ht="60" customHeight="1">
      <c r="A8" s="747"/>
      <c r="B8" s="747"/>
      <c r="C8" s="747"/>
      <c r="D8" s="748"/>
      <c r="E8" s="748"/>
      <c r="F8" s="748"/>
      <c r="G8" s="749"/>
      <c r="H8" s="750"/>
      <c r="I8" s="750"/>
      <c r="J8" s="747"/>
      <c r="K8" s="739"/>
    </row>
    <row r="9" spans="1:12" ht="60" customHeight="1">
      <c r="A9" s="747"/>
      <c r="B9" s="747"/>
      <c r="C9" s="747"/>
      <c r="D9" s="748"/>
      <c r="E9" s="748"/>
      <c r="F9" s="748"/>
      <c r="G9" s="749"/>
      <c r="H9" s="750"/>
      <c r="I9" s="750"/>
      <c r="J9" s="747"/>
      <c r="K9" s="739"/>
    </row>
    <row r="10" spans="1:12" ht="60" customHeight="1">
      <c r="A10" s="747"/>
      <c r="B10" s="747"/>
      <c r="C10" s="747"/>
      <c r="D10" s="748"/>
      <c r="E10" s="748"/>
      <c r="F10" s="748"/>
      <c r="G10" s="749"/>
      <c r="H10" s="750"/>
      <c r="I10" s="750"/>
      <c r="J10" s="747"/>
      <c r="K10" s="739"/>
    </row>
    <row r="11" spans="1:12">
      <c r="D11" s="751" t="s">
        <v>741</v>
      </c>
      <c r="E11" s="752"/>
      <c r="F11" s="752"/>
      <c r="G11" s="753"/>
      <c r="H11" s="753"/>
      <c r="I11" s="753"/>
      <c r="J11" s="753"/>
      <c r="K11" s="754"/>
      <c r="L11" s="755"/>
    </row>
    <row r="12" spans="1:12">
      <c r="K12" s="754"/>
      <c r="L12" s="755"/>
    </row>
    <row r="13" spans="1:12">
      <c r="K13" s="754"/>
      <c r="L13" s="755"/>
    </row>
    <row r="14" spans="1:12">
      <c r="K14" s="754"/>
      <c r="L14" s="755"/>
    </row>
    <row r="15" spans="1:12">
      <c r="A15" s="758"/>
      <c r="B15" s="758"/>
      <c r="C15" s="758"/>
      <c r="D15" s="759"/>
      <c r="E15" s="759"/>
      <c r="F15" s="759"/>
      <c r="G15" s="758"/>
      <c r="H15" s="758"/>
      <c r="I15" s="758"/>
      <c r="J15" s="758"/>
      <c r="K15" s="754"/>
      <c r="L15" s="755"/>
    </row>
    <row r="16" spans="1:12">
      <c r="A16" s="760"/>
      <c r="B16" s="761"/>
      <c r="C16" s="761"/>
      <c r="D16" s="762"/>
      <c r="E16" s="763"/>
      <c r="F16" s="763"/>
      <c r="G16" s="764"/>
      <c r="H16" s="764"/>
      <c r="I16" s="764"/>
      <c r="J16" s="764"/>
      <c r="L16" s="755"/>
    </row>
    <row r="17" spans="1:13">
      <c r="A17" s="760"/>
      <c r="B17" s="761"/>
      <c r="C17" s="761"/>
      <c r="D17" s="765"/>
      <c r="E17" s="763"/>
      <c r="F17" s="763"/>
      <c r="G17" s="764"/>
      <c r="H17" s="764"/>
      <c r="I17" s="764"/>
      <c r="J17" s="764"/>
    </row>
    <row r="18" spans="1:13">
      <c r="A18" s="760"/>
      <c r="B18" s="761"/>
      <c r="C18" s="761"/>
      <c r="D18" s="762"/>
      <c r="E18" s="763"/>
      <c r="F18" s="763"/>
      <c r="G18" s="764"/>
      <c r="H18" s="764"/>
      <c r="I18" s="764"/>
      <c r="J18" s="764"/>
    </row>
    <row r="19" spans="1:13">
      <c r="A19" s="760"/>
      <c r="B19" s="761"/>
      <c r="C19" s="761"/>
      <c r="D19" s="765"/>
      <c r="E19" s="763"/>
      <c r="F19" s="763"/>
      <c r="G19" s="764"/>
      <c r="H19" s="764"/>
      <c r="I19" s="764"/>
      <c r="J19" s="764"/>
    </row>
    <row r="20" spans="1:13">
      <c r="A20" s="758"/>
      <c r="B20" s="758"/>
      <c r="C20" s="758"/>
      <c r="D20" s="759"/>
      <c r="E20" s="759"/>
      <c r="F20" s="759"/>
      <c r="G20" s="758"/>
      <c r="H20" s="758"/>
      <c r="I20" s="758"/>
      <c r="J20" s="758"/>
    </row>
    <row r="21" spans="1:13">
      <c r="A21" s="758"/>
      <c r="B21" s="758"/>
      <c r="C21" s="758"/>
      <c r="D21" s="759"/>
      <c r="E21" s="759"/>
      <c r="F21" s="759"/>
      <c r="G21" s="758"/>
      <c r="H21" s="758"/>
      <c r="I21" s="758"/>
      <c r="J21" s="758"/>
    </row>
    <row r="22" spans="1:13">
      <c r="K22" s="758"/>
      <c r="L22" s="758"/>
      <c r="M22" s="758"/>
    </row>
    <row r="23" spans="1:13">
      <c r="K23" s="758"/>
      <c r="L23" s="758"/>
      <c r="M23" s="758"/>
    </row>
    <row r="24" spans="1:13">
      <c r="K24" s="758"/>
      <c r="L24" s="758"/>
      <c r="M24" s="758"/>
    </row>
    <row r="25" spans="1:13">
      <c r="K25" s="758"/>
      <c r="L25" s="758"/>
      <c r="M25" s="758"/>
    </row>
    <row r="26" spans="1:13">
      <c r="K26" s="758"/>
      <c r="L26" s="758"/>
      <c r="M26" s="758"/>
    </row>
    <row r="27" spans="1:13">
      <c r="K27" s="758"/>
      <c r="L27" s="758"/>
      <c r="M27" s="758"/>
    </row>
    <row r="28" spans="1:13">
      <c r="K28" s="758"/>
      <c r="L28" s="758"/>
      <c r="M28" s="758"/>
    </row>
  </sheetData>
  <mergeCells count="10">
    <mergeCell ref="A1:J1"/>
    <mergeCell ref="A2:A3"/>
    <mergeCell ref="B2:B3"/>
    <mergeCell ref="C2:C3"/>
    <mergeCell ref="D2:D3"/>
    <mergeCell ref="E2:E3"/>
    <mergeCell ref="F2:F3"/>
    <mergeCell ref="G2:H2"/>
    <mergeCell ref="I2:I3"/>
    <mergeCell ref="J2:J3"/>
  </mergeCells>
  <printOptions horizontalCentered="1"/>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workbookViewId="0">
      <selection activeCell="B16" sqref="B16"/>
    </sheetView>
  </sheetViews>
  <sheetFormatPr defaultColWidth="9.140625" defaultRowHeight="15"/>
  <cols>
    <col min="1" max="7" width="14.5703125" style="7" bestFit="1" customWidth="1"/>
    <col min="8" max="8" width="15" style="7" bestFit="1" customWidth="1"/>
    <col min="9" max="9" width="14.42578125" style="7" bestFit="1" customWidth="1"/>
    <col min="10" max="11" width="14.5703125" style="7" bestFit="1" customWidth="1"/>
    <col min="12" max="12" width="4.5703125" style="7" bestFit="1" customWidth="1"/>
    <col min="13" max="16384" width="9.140625" style="7"/>
  </cols>
  <sheetData>
    <row r="1" spans="1:11" ht="15" customHeight="1">
      <c r="A1" s="1324" t="s">
        <v>80</v>
      </c>
      <c r="B1" s="1324"/>
      <c r="C1" s="1324"/>
      <c r="D1" s="1324"/>
      <c r="E1" s="1324"/>
      <c r="F1" s="1324"/>
      <c r="G1" s="1324"/>
      <c r="H1" s="1324"/>
    </row>
    <row r="2" spans="1:11" s="8" customFormat="1" ht="18" customHeight="1">
      <c r="A2" s="1321" t="s">
        <v>427</v>
      </c>
      <c r="B2" s="1327"/>
      <c r="C2" s="1327"/>
      <c r="D2" s="1327"/>
      <c r="E2" s="1327"/>
      <c r="F2" s="1327"/>
      <c r="G2" s="1327"/>
      <c r="H2" s="1327"/>
      <c r="I2" s="1327"/>
      <c r="J2" s="1327"/>
      <c r="K2" s="1322"/>
    </row>
    <row r="3" spans="1:11" s="8" customFormat="1" ht="27.75" customHeight="1">
      <c r="A3" s="257" t="s">
        <v>38</v>
      </c>
      <c r="B3" s="74" t="s">
        <v>428</v>
      </c>
      <c r="C3" s="74" t="s">
        <v>429</v>
      </c>
      <c r="D3" s="74" t="s">
        <v>430</v>
      </c>
      <c r="E3" s="74" t="s">
        <v>431</v>
      </c>
      <c r="F3" s="74" t="s">
        <v>432</v>
      </c>
      <c r="G3" s="74" t="s">
        <v>433</v>
      </c>
      <c r="H3" s="74" t="s">
        <v>434</v>
      </c>
      <c r="I3" s="74" t="s">
        <v>435</v>
      </c>
      <c r="J3" s="74" t="s">
        <v>436</v>
      </c>
      <c r="K3" s="74" t="s">
        <v>437</v>
      </c>
    </row>
    <row r="4" spans="1:11" s="14" customFormat="1" ht="18" customHeight="1">
      <c r="A4" s="10" t="s">
        <v>4</v>
      </c>
      <c r="B4" s="99">
        <v>0</v>
      </c>
      <c r="C4" s="99">
        <v>100</v>
      </c>
      <c r="D4" s="99">
        <v>0</v>
      </c>
      <c r="E4" s="99">
        <v>0</v>
      </c>
      <c r="F4" s="99">
        <v>0</v>
      </c>
      <c r="G4" s="99">
        <v>0</v>
      </c>
      <c r="H4" s="99">
        <v>0</v>
      </c>
      <c r="I4" s="99">
        <v>0</v>
      </c>
      <c r="J4" s="99">
        <v>0</v>
      </c>
      <c r="K4" s="99">
        <v>0</v>
      </c>
    </row>
    <row r="5" spans="1:11" s="14" customFormat="1" ht="18" customHeight="1">
      <c r="A5" s="10" t="s">
        <v>5</v>
      </c>
      <c r="B5" s="258">
        <v>0</v>
      </c>
      <c r="C5" s="258">
        <v>100</v>
      </c>
      <c r="D5" s="258">
        <v>0</v>
      </c>
      <c r="E5" s="258">
        <v>0</v>
      </c>
      <c r="F5" s="258">
        <v>0</v>
      </c>
      <c r="G5" s="258">
        <v>0</v>
      </c>
      <c r="H5" s="258">
        <v>0</v>
      </c>
      <c r="I5" s="258">
        <v>0</v>
      </c>
      <c r="J5" s="258">
        <v>0</v>
      </c>
      <c r="K5" s="258">
        <v>0</v>
      </c>
    </row>
    <row r="6" spans="1:11" s="8" customFormat="1" ht="18" customHeight="1">
      <c r="A6" s="17" t="s">
        <v>6</v>
      </c>
      <c r="B6" s="104">
        <v>0</v>
      </c>
      <c r="C6" s="104">
        <v>100</v>
      </c>
      <c r="D6" s="104">
        <v>0</v>
      </c>
      <c r="E6" s="104">
        <v>0</v>
      </c>
      <c r="F6" s="104">
        <v>0</v>
      </c>
      <c r="G6" s="104">
        <v>0</v>
      </c>
      <c r="H6" s="104">
        <v>0</v>
      </c>
      <c r="I6" s="104">
        <v>0</v>
      </c>
      <c r="J6" s="104">
        <v>0</v>
      </c>
      <c r="K6" s="104">
        <v>0</v>
      </c>
    </row>
    <row r="7" spans="1:11" s="8" customFormat="1" ht="18" customHeight="1">
      <c r="A7" s="53" t="s">
        <v>7</v>
      </c>
      <c r="B7" s="105">
        <v>0</v>
      </c>
      <c r="C7" s="105">
        <v>100</v>
      </c>
      <c r="D7" s="105">
        <v>0</v>
      </c>
      <c r="E7" s="105">
        <v>0</v>
      </c>
      <c r="F7" s="105">
        <v>0</v>
      </c>
      <c r="G7" s="105">
        <v>0</v>
      </c>
      <c r="H7" s="105">
        <v>0</v>
      </c>
      <c r="I7" s="105">
        <v>0</v>
      </c>
      <c r="J7" s="105">
        <v>0</v>
      </c>
      <c r="K7" s="105">
        <v>0</v>
      </c>
    </row>
    <row r="8" spans="1:11" s="8" customFormat="1" ht="18" customHeight="1">
      <c r="A8" s="53" t="s">
        <v>8</v>
      </c>
      <c r="B8" s="105">
        <v>0</v>
      </c>
      <c r="C8" s="105">
        <v>100</v>
      </c>
      <c r="D8" s="105">
        <v>0</v>
      </c>
      <c r="E8" s="105">
        <v>0</v>
      </c>
      <c r="F8" s="105">
        <v>0</v>
      </c>
      <c r="G8" s="105">
        <v>0</v>
      </c>
      <c r="H8" s="105">
        <v>0</v>
      </c>
      <c r="I8" s="105">
        <v>0</v>
      </c>
      <c r="J8" s="105">
        <v>0</v>
      </c>
      <c r="K8" s="105">
        <v>0</v>
      </c>
    </row>
    <row r="9" spans="1:11" s="8" customFormat="1" ht="18" customHeight="1">
      <c r="A9" s="53" t="s">
        <v>9</v>
      </c>
      <c r="B9" s="105">
        <v>0</v>
      </c>
      <c r="C9" s="105">
        <v>100</v>
      </c>
      <c r="D9" s="105">
        <v>0</v>
      </c>
      <c r="E9" s="105">
        <v>0</v>
      </c>
      <c r="F9" s="105">
        <v>0</v>
      </c>
      <c r="G9" s="105">
        <v>0</v>
      </c>
      <c r="H9" s="105">
        <v>0</v>
      </c>
      <c r="I9" s="105">
        <v>0</v>
      </c>
      <c r="J9" s="105">
        <v>0</v>
      </c>
      <c r="K9" s="105">
        <v>0</v>
      </c>
    </row>
    <row r="10" spans="1:11" s="8" customFormat="1" ht="18" customHeight="1">
      <c r="A10" s="53" t="s">
        <v>10</v>
      </c>
      <c r="B10" s="105">
        <v>0</v>
      </c>
      <c r="C10" s="105">
        <v>100</v>
      </c>
      <c r="D10" s="105">
        <v>0</v>
      </c>
      <c r="E10" s="105">
        <v>0</v>
      </c>
      <c r="F10" s="105">
        <v>0</v>
      </c>
      <c r="G10" s="105">
        <v>0</v>
      </c>
      <c r="H10" s="105">
        <v>0</v>
      </c>
      <c r="I10" s="105">
        <v>0</v>
      </c>
      <c r="J10" s="105">
        <v>0</v>
      </c>
      <c r="K10" s="105">
        <v>0</v>
      </c>
    </row>
    <row r="11" spans="1:11" s="8" customFormat="1" ht="18" customHeight="1">
      <c r="A11" s="53" t="s">
        <v>11</v>
      </c>
      <c r="B11" s="105">
        <v>0</v>
      </c>
      <c r="C11" s="105">
        <v>100</v>
      </c>
      <c r="D11" s="105">
        <v>0</v>
      </c>
      <c r="E11" s="105">
        <v>0</v>
      </c>
      <c r="F11" s="105">
        <v>0</v>
      </c>
      <c r="G11" s="105">
        <v>0</v>
      </c>
      <c r="H11" s="105">
        <v>0</v>
      </c>
      <c r="I11" s="105">
        <v>0</v>
      </c>
      <c r="J11" s="105">
        <v>0</v>
      </c>
      <c r="K11" s="105">
        <v>0</v>
      </c>
    </row>
    <row r="12" spans="1:11" s="8" customFormat="1" ht="18" customHeight="1">
      <c r="A12" s="53" t="s">
        <v>12</v>
      </c>
      <c r="B12" s="105">
        <v>0</v>
      </c>
      <c r="C12" s="105">
        <v>100</v>
      </c>
      <c r="D12" s="105">
        <v>0</v>
      </c>
      <c r="E12" s="105">
        <v>0</v>
      </c>
      <c r="F12" s="105">
        <v>0</v>
      </c>
      <c r="G12" s="105">
        <v>0</v>
      </c>
      <c r="H12" s="105">
        <v>0</v>
      </c>
      <c r="I12" s="105">
        <v>0</v>
      </c>
      <c r="J12" s="105">
        <v>0</v>
      </c>
      <c r="K12" s="105">
        <v>0</v>
      </c>
    </row>
    <row r="13" spans="1:11" s="8" customFormat="1" ht="18" customHeight="1">
      <c r="A13" s="53" t="s">
        <v>13</v>
      </c>
      <c r="B13" s="105">
        <v>0</v>
      </c>
      <c r="C13" s="105">
        <v>100</v>
      </c>
      <c r="D13" s="105">
        <v>0</v>
      </c>
      <c r="E13" s="105">
        <v>0</v>
      </c>
      <c r="F13" s="105">
        <v>0</v>
      </c>
      <c r="G13" s="105">
        <v>0</v>
      </c>
      <c r="H13" s="105">
        <v>0</v>
      </c>
      <c r="I13" s="105">
        <v>0</v>
      </c>
      <c r="J13" s="105">
        <v>0</v>
      </c>
      <c r="K13" s="105">
        <v>0</v>
      </c>
    </row>
    <row r="14" spans="1:11" s="8" customFormat="1" ht="18" customHeight="1">
      <c r="A14" s="350" t="s">
        <v>544</v>
      </c>
      <c r="B14" s="363">
        <v>0</v>
      </c>
      <c r="C14" s="363">
        <v>100</v>
      </c>
      <c r="D14" s="363">
        <v>0</v>
      </c>
      <c r="E14" s="363">
        <v>0</v>
      </c>
      <c r="F14" s="363">
        <v>0</v>
      </c>
      <c r="G14" s="363">
        <v>0</v>
      </c>
      <c r="H14" s="363">
        <v>0</v>
      </c>
      <c r="I14" s="363">
        <v>0</v>
      </c>
      <c r="J14" s="363">
        <v>0</v>
      </c>
      <c r="K14" s="363">
        <v>0</v>
      </c>
    </row>
    <row r="15" spans="1:11" s="8" customFormat="1" ht="18" customHeight="1">
      <c r="A15" s="350" t="s">
        <v>547</v>
      </c>
      <c r="B15" s="363">
        <v>0</v>
      </c>
      <c r="C15" s="363">
        <v>100</v>
      </c>
      <c r="D15" s="363">
        <v>0</v>
      </c>
      <c r="E15" s="363">
        <v>0</v>
      </c>
      <c r="F15" s="363">
        <v>0</v>
      </c>
      <c r="G15" s="363">
        <v>0</v>
      </c>
      <c r="H15" s="363">
        <v>0</v>
      </c>
      <c r="I15" s="363">
        <v>0</v>
      </c>
      <c r="J15" s="363">
        <v>0</v>
      </c>
      <c r="K15" s="363">
        <v>0</v>
      </c>
    </row>
    <row r="16" spans="1:11" s="8" customFormat="1" ht="18" customHeight="1">
      <c r="A16" s="350" t="s">
        <v>546</v>
      </c>
      <c r="B16" s="363">
        <v>0</v>
      </c>
      <c r="C16" s="363">
        <v>100</v>
      </c>
      <c r="D16" s="363">
        <v>0</v>
      </c>
      <c r="E16" s="363">
        <v>0</v>
      </c>
      <c r="F16" s="363">
        <v>0</v>
      </c>
      <c r="G16" s="363">
        <v>0</v>
      </c>
      <c r="H16" s="363">
        <v>0</v>
      </c>
      <c r="I16" s="363">
        <v>0</v>
      </c>
      <c r="J16" s="363">
        <v>0</v>
      </c>
      <c r="K16" s="363">
        <v>0</v>
      </c>
    </row>
    <row r="17" spans="1:11" s="8" customFormat="1" ht="18" customHeight="1">
      <c r="A17" s="350" t="s">
        <v>548</v>
      </c>
      <c r="B17" s="363">
        <v>0</v>
      </c>
      <c r="C17" s="363">
        <v>100</v>
      </c>
      <c r="D17" s="363">
        <v>0</v>
      </c>
      <c r="E17" s="363">
        <v>0</v>
      </c>
      <c r="F17" s="363">
        <v>0</v>
      </c>
      <c r="G17" s="363">
        <v>0</v>
      </c>
      <c r="H17" s="363">
        <v>0</v>
      </c>
      <c r="I17" s="363">
        <v>0</v>
      </c>
      <c r="J17" s="363">
        <v>0</v>
      </c>
      <c r="K17" s="363">
        <v>0</v>
      </c>
    </row>
    <row r="18" spans="1:11" s="8" customFormat="1" ht="14.25" customHeight="1">
      <c r="A18" s="1317" t="s">
        <v>549</v>
      </c>
      <c r="B18" s="1317"/>
      <c r="C18" s="1317"/>
      <c r="D18" s="1317"/>
      <c r="E18" s="1317"/>
      <c r="F18" s="1317"/>
    </row>
    <row r="19" spans="1:11" s="8" customFormat="1" ht="13.5" customHeight="1">
      <c r="A19" s="1317" t="s">
        <v>201</v>
      </c>
      <c r="B19" s="1317"/>
      <c r="C19" s="1317"/>
      <c r="D19" s="1317"/>
      <c r="E19" s="1317"/>
      <c r="F19" s="1317"/>
    </row>
    <row r="20" spans="1:11" s="8" customFormat="1" ht="27.6" customHeight="1"/>
  </sheetData>
  <mergeCells count="4">
    <mergeCell ref="A1:H1"/>
    <mergeCell ref="A2:K2"/>
    <mergeCell ref="A18:F18"/>
    <mergeCell ref="A19:F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zoomScaleNormal="100" workbookViewId="0">
      <selection sqref="A1:E1"/>
    </sheetView>
  </sheetViews>
  <sheetFormatPr defaultColWidth="9.140625" defaultRowHeight="15"/>
  <cols>
    <col min="1" max="5" width="14.5703125" style="7" bestFit="1" customWidth="1"/>
    <col min="6" max="6" width="4.5703125" style="7" bestFit="1" customWidth="1"/>
    <col min="7" max="16384" width="9.140625" style="7"/>
  </cols>
  <sheetData>
    <row r="1" spans="1:5" ht="15" customHeight="1">
      <c r="A1" s="1324" t="s">
        <v>81</v>
      </c>
      <c r="B1" s="1324"/>
      <c r="C1" s="1324"/>
      <c r="D1" s="1324"/>
      <c r="E1" s="1324"/>
    </row>
    <row r="2" spans="1:5" s="8" customFormat="1" ht="18" customHeight="1">
      <c r="A2" s="1321" t="s">
        <v>427</v>
      </c>
      <c r="B2" s="1401"/>
      <c r="C2" s="1401"/>
      <c r="D2" s="1401"/>
      <c r="E2" s="1401"/>
    </row>
    <row r="3" spans="1:5" s="8" customFormat="1" ht="18.75" customHeight="1">
      <c r="A3" s="163" t="s">
        <v>38</v>
      </c>
      <c r="B3" s="163" t="s">
        <v>438</v>
      </c>
      <c r="C3" s="163" t="s">
        <v>439</v>
      </c>
      <c r="D3" s="163" t="s">
        <v>440</v>
      </c>
      <c r="E3" s="259" t="s">
        <v>441</v>
      </c>
    </row>
    <row r="4" spans="1:5" s="14" customFormat="1" ht="18" customHeight="1">
      <c r="A4" s="10" t="s">
        <v>4</v>
      </c>
      <c r="B4" s="99">
        <v>41.07</v>
      </c>
      <c r="C4" s="99">
        <v>58.91</v>
      </c>
      <c r="D4" s="99">
        <v>0.02</v>
      </c>
      <c r="E4" s="99">
        <v>0</v>
      </c>
    </row>
    <row r="5" spans="1:5" s="14" customFormat="1" ht="18" customHeight="1">
      <c r="A5" s="10" t="s">
        <v>5</v>
      </c>
      <c r="B5" s="99">
        <v>36.549999999999997</v>
      </c>
      <c r="C5" s="99">
        <v>56.35</v>
      </c>
      <c r="D5" s="99">
        <v>0</v>
      </c>
      <c r="E5" s="99">
        <v>7.1</v>
      </c>
    </row>
    <row r="6" spans="1:5" s="8" customFormat="1" ht="18" customHeight="1">
      <c r="A6" s="17" t="s">
        <v>6</v>
      </c>
      <c r="B6" s="104">
        <v>42.48</v>
      </c>
      <c r="C6" s="104">
        <v>57.45</v>
      </c>
      <c r="D6" s="104">
        <v>0</v>
      </c>
      <c r="E6" s="260">
        <v>7.0000000000000007E-2</v>
      </c>
    </row>
    <row r="7" spans="1:5" s="8" customFormat="1" ht="18" customHeight="1">
      <c r="A7" s="103" t="s">
        <v>7</v>
      </c>
      <c r="B7" s="260">
        <v>46.76</v>
      </c>
      <c r="C7" s="260">
        <v>53.14</v>
      </c>
      <c r="D7" s="260">
        <v>0</v>
      </c>
      <c r="E7" s="260">
        <v>0.1</v>
      </c>
    </row>
    <row r="8" spans="1:5" s="8" customFormat="1" ht="18" customHeight="1">
      <c r="A8" s="53" t="s">
        <v>8</v>
      </c>
      <c r="B8" s="105">
        <v>47.4</v>
      </c>
      <c r="C8" s="105">
        <v>52.41</v>
      </c>
      <c r="D8" s="105">
        <v>0</v>
      </c>
      <c r="E8" s="105">
        <v>0.19</v>
      </c>
    </row>
    <row r="9" spans="1:5" s="8" customFormat="1" ht="18" customHeight="1">
      <c r="A9" s="53" t="s">
        <v>9</v>
      </c>
      <c r="B9" s="105">
        <v>43.15</v>
      </c>
      <c r="C9" s="105">
        <v>56.19</v>
      </c>
      <c r="D9" s="105">
        <v>0</v>
      </c>
      <c r="E9" s="105">
        <v>0.66</v>
      </c>
    </row>
    <row r="10" spans="1:5" s="8" customFormat="1" ht="18" customHeight="1">
      <c r="A10" s="53" t="s">
        <v>10</v>
      </c>
      <c r="B10" s="105">
        <v>41.61</v>
      </c>
      <c r="C10" s="105">
        <v>56.99</v>
      </c>
      <c r="D10" s="105">
        <v>0</v>
      </c>
      <c r="E10" s="105">
        <v>1.4</v>
      </c>
    </row>
    <row r="11" spans="1:5" s="8" customFormat="1" ht="18" customHeight="1">
      <c r="A11" s="53" t="s">
        <v>11</v>
      </c>
      <c r="B11" s="105">
        <v>35.99</v>
      </c>
      <c r="C11" s="105">
        <v>61.61</v>
      </c>
      <c r="D11" s="105">
        <v>0</v>
      </c>
      <c r="E11" s="105">
        <v>2.4</v>
      </c>
    </row>
    <row r="12" spans="1:5" s="8" customFormat="1" ht="18" customHeight="1">
      <c r="A12" s="53" t="s">
        <v>12</v>
      </c>
      <c r="B12" s="105">
        <v>35.9</v>
      </c>
      <c r="C12" s="105">
        <v>59.76</v>
      </c>
      <c r="D12" s="105">
        <v>0</v>
      </c>
      <c r="E12" s="105">
        <v>4.33</v>
      </c>
    </row>
    <row r="13" spans="1:5" s="8" customFormat="1" ht="18" customHeight="1">
      <c r="A13" s="53" t="s">
        <v>13</v>
      </c>
      <c r="B13" s="105">
        <v>34.14</v>
      </c>
      <c r="C13" s="105">
        <v>57.93</v>
      </c>
      <c r="D13" s="105">
        <v>0</v>
      </c>
      <c r="E13" s="105">
        <v>7.93</v>
      </c>
    </row>
    <row r="14" spans="1:5" s="8" customFormat="1" ht="18" customHeight="1">
      <c r="A14" s="350" t="s">
        <v>544</v>
      </c>
      <c r="B14" s="363">
        <v>34.31</v>
      </c>
      <c r="C14" s="363">
        <v>57.27</v>
      </c>
      <c r="D14" s="363">
        <v>0</v>
      </c>
      <c r="E14" s="363">
        <v>8.42</v>
      </c>
    </row>
    <row r="15" spans="1:5" s="8" customFormat="1" ht="18" customHeight="1">
      <c r="A15" s="350" t="s">
        <v>547</v>
      </c>
      <c r="B15" s="363">
        <v>31.33</v>
      </c>
      <c r="C15" s="363">
        <v>55.14</v>
      </c>
      <c r="D15" s="363">
        <v>0</v>
      </c>
      <c r="E15" s="363">
        <v>13.53</v>
      </c>
    </row>
    <row r="16" spans="1:5" s="8" customFormat="1" ht="18" customHeight="1">
      <c r="A16" s="350" t="s">
        <v>546</v>
      </c>
      <c r="B16" s="363">
        <v>32.14</v>
      </c>
      <c r="C16" s="363">
        <v>54.32</v>
      </c>
      <c r="D16" s="363">
        <v>0</v>
      </c>
      <c r="E16" s="363">
        <v>13.54</v>
      </c>
    </row>
    <row r="17" spans="1:5" s="8" customFormat="1" ht="18" customHeight="1">
      <c r="A17" s="350" t="s">
        <v>548</v>
      </c>
      <c r="B17" s="363">
        <v>31.02</v>
      </c>
      <c r="C17" s="363">
        <v>54.6</v>
      </c>
      <c r="D17" s="363">
        <v>0</v>
      </c>
      <c r="E17" s="363">
        <v>14.38</v>
      </c>
    </row>
    <row r="18" spans="1:5" s="8" customFormat="1" ht="14.25" customHeight="1">
      <c r="A18" s="1345" t="s">
        <v>549</v>
      </c>
      <c r="B18" s="1345"/>
      <c r="C18" s="1345"/>
      <c r="D18" s="1345"/>
    </row>
    <row r="19" spans="1:5" s="8" customFormat="1" ht="13.5" customHeight="1">
      <c r="A19" s="1345" t="s">
        <v>203</v>
      </c>
      <c r="B19" s="1345"/>
      <c r="C19" s="1345"/>
      <c r="D19" s="1345"/>
    </row>
    <row r="20" spans="1:5" s="8" customFormat="1" ht="28.35" customHeight="1"/>
  </sheetData>
  <mergeCells count="4">
    <mergeCell ref="A1:E1"/>
    <mergeCell ref="A2:E2"/>
    <mergeCell ref="A18:D18"/>
    <mergeCell ref="A19:D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sqref="A1:L1"/>
    </sheetView>
  </sheetViews>
  <sheetFormatPr defaultColWidth="9.140625" defaultRowHeight="15"/>
  <cols>
    <col min="1" max="11" width="14.5703125" style="112" bestFit="1" customWidth="1"/>
    <col min="12" max="12" width="15" style="112" bestFit="1" customWidth="1"/>
    <col min="13" max="13" width="4.5703125" style="112" bestFit="1" customWidth="1"/>
    <col min="14" max="16384" width="9.140625" style="112"/>
  </cols>
  <sheetData>
    <row r="1" spans="1:12" ht="16.5" customHeight="1">
      <c r="A1" s="1324" t="s">
        <v>82</v>
      </c>
      <c r="B1" s="1324"/>
      <c r="C1" s="1324"/>
      <c r="D1" s="1324"/>
      <c r="E1" s="1324"/>
      <c r="F1" s="1324"/>
      <c r="G1" s="1324"/>
      <c r="H1" s="1324"/>
      <c r="I1" s="1324"/>
      <c r="J1" s="1324"/>
      <c r="K1" s="1324"/>
      <c r="L1" s="1324"/>
    </row>
    <row r="2" spans="1:12" s="118" customFormat="1" ht="15" customHeight="1">
      <c r="A2" s="1362" t="s">
        <v>18</v>
      </c>
      <c r="B2" s="1403" t="s">
        <v>145</v>
      </c>
      <c r="C2" s="1406" t="s">
        <v>442</v>
      </c>
      <c r="D2" s="1407"/>
      <c r="E2" s="1410" t="s">
        <v>443</v>
      </c>
      <c r="F2" s="1411"/>
      <c r="G2" s="1411"/>
      <c r="H2" s="1412"/>
      <c r="I2" s="1406" t="s">
        <v>0</v>
      </c>
      <c r="J2" s="1407"/>
      <c r="K2" s="1413" t="s">
        <v>444</v>
      </c>
      <c r="L2" s="1414"/>
    </row>
    <row r="3" spans="1:12" s="118" customFormat="1" ht="15" customHeight="1">
      <c r="A3" s="1402"/>
      <c r="B3" s="1404"/>
      <c r="C3" s="1408"/>
      <c r="D3" s="1409"/>
      <c r="E3" s="1410" t="s">
        <v>410</v>
      </c>
      <c r="F3" s="1412"/>
      <c r="G3" s="1410" t="s">
        <v>411</v>
      </c>
      <c r="H3" s="1412"/>
      <c r="I3" s="1408"/>
      <c r="J3" s="1409"/>
      <c r="K3" s="1415"/>
      <c r="L3" s="1416"/>
    </row>
    <row r="4" spans="1:12" s="118" customFormat="1" ht="35.25" customHeight="1">
      <c r="A4" s="1363"/>
      <c r="B4" s="1405"/>
      <c r="C4" s="113" t="s">
        <v>445</v>
      </c>
      <c r="D4" s="113" t="s">
        <v>165</v>
      </c>
      <c r="E4" s="113" t="s">
        <v>445</v>
      </c>
      <c r="F4" s="113" t="s">
        <v>165</v>
      </c>
      <c r="G4" s="113" t="s">
        <v>445</v>
      </c>
      <c r="H4" s="113" t="s">
        <v>165</v>
      </c>
      <c r="I4" s="113" t="s">
        <v>445</v>
      </c>
      <c r="J4" s="113" t="s">
        <v>165</v>
      </c>
      <c r="K4" s="113" t="s">
        <v>446</v>
      </c>
      <c r="L4" s="261" t="s">
        <v>447</v>
      </c>
    </row>
    <row r="5" spans="1:12" s="267" customFormat="1" ht="18" customHeight="1">
      <c r="A5" s="262" t="s">
        <v>4</v>
      </c>
      <c r="B5" s="263">
        <v>242</v>
      </c>
      <c r="C5" s="264">
        <v>399057751</v>
      </c>
      <c r="D5" s="265">
        <v>2988743.4323999998</v>
      </c>
      <c r="E5" s="264">
        <v>189464388</v>
      </c>
      <c r="F5" s="265">
        <v>1440828.9454000003</v>
      </c>
      <c r="G5" s="264">
        <v>275957963</v>
      </c>
      <c r="H5" s="265">
        <v>2024953.4563</v>
      </c>
      <c r="I5" s="264">
        <v>864480102</v>
      </c>
      <c r="J5" s="265">
        <v>6454525.8340999996</v>
      </c>
      <c r="K5" s="265">
        <v>2932889</v>
      </c>
      <c r="L5" s="266">
        <v>22208.596967680001</v>
      </c>
    </row>
    <row r="6" spans="1:12" s="267" customFormat="1" ht="18" customHeight="1">
      <c r="A6" s="262" t="s">
        <v>5</v>
      </c>
      <c r="B6" s="263">
        <v>245</v>
      </c>
      <c r="C6" s="264">
        <v>564697241</v>
      </c>
      <c r="D6" s="265">
        <v>4549466.5071999999</v>
      </c>
      <c r="E6" s="264">
        <v>107274549</v>
      </c>
      <c r="F6" s="268">
        <v>870678.22279999999</v>
      </c>
      <c r="G6" s="264">
        <v>108415768</v>
      </c>
      <c r="H6" s="269">
        <v>851718.85459999996</v>
      </c>
      <c r="I6" s="270">
        <v>780387558</v>
      </c>
      <c r="J6" s="269">
        <v>6271863.5845999997</v>
      </c>
      <c r="K6" s="269">
        <v>3324801</v>
      </c>
      <c r="L6" s="268">
        <v>27362.294551430001</v>
      </c>
    </row>
    <row r="7" spans="1:12" s="118" customFormat="1" ht="18" customHeight="1">
      <c r="A7" s="271" t="s">
        <v>6</v>
      </c>
      <c r="B7" s="272">
        <v>18</v>
      </c>
      <c r="C7" s="273">
        <v>44041828</v>
      </c>
      <c r="D7" s="274">
        <v>336061.31339999998</v>
      </c>
      <c r="E7" s="274">
        <v>8682315</v>
      </c>
      <c r="F7" s="275">
        <v>67227.294800000003</v>
      </c>
      <c r="G7" s="273">
        <v>16827840</v>
      </c>
      <c r="H7" s="274">
        <v>126109.73450000001</v>
      </c>
      <c r="I7" s="273">
        <v>69551983</v>
      </c>
      <c r="J7" s="274">
        <v>529398.34270000004</v>
      </c>
      <c r="K7" s="274">
        <v>2008125</v>
      </c>
      <c r="L7" s="275">
        <v>15347.02430868</v>
      </c>
    </row>
    <row r="8" spans="1:12" s="118" customFormat="1" ht="18" customHeight="1">
      <c r="A8" s="276" t="s">
        <v>7</v>
      </c>
      <c r="B8" s="277">
        <v>20</v>
      </c>
      <c r="C8" s="278">
        <v>43130576</v>
      </c>
      <c r="D8" s="279">
        <v>334286.24969999993</v>
      </c>
      <c r="E8" s="279">
        <v>4575398</v>
      </c>
      <c r="F8" s="280">
        <v>35927.410100000001</v>
      </c>
      <c r="G8" s="280">
        <v>8423828</v>
      </c>
      <c r="H8" s="280">
        <v>64418.840499999998</v>
      </c>
      <c r="I8" s="278">
        <v>56129802</v>
      </c>
      <c r="J8" s="279">
        <v>434632.5002999999</v>
      </c>
      <c r="K8" s="279">
        <v>2176529</v>
      </c>
      <c r="L8" s="280">
        <v>16904.834150780003</v>
      </c>
    </row>
    <row r="9" spans="1:12" s="118" customFormat="1" ht="18" customHeight="1">
      <c r="A9" s="276" t="s">
        <v>8</v>
      </c>
      <c r="B9" s="277">
        <v>22</v>
      </c>
      <c r="C9" s="278">
        <v>45719344</v>
      </c>
      <c r="D9" s="279">
        <v>357738.64960000006</v>
      </c>
      <c r="E9" s="279">
        <v>8839798</v>
      </c>
      <c r="F9" s="280">
        <v>70093.700899999996</v>
      </c>
      <c r="G9" s="278">
        <v>10625552</v>
      </c>
      <c r="H9" s="280">
        <v>82154.143700000015</v>
      </c>
      <c r="I9" s="278">
        <v>65184694</v>
      </c>
      <c r="J9" s="279">
        <v>509986.49420000013</v>
      </c>
      <c r="K9" s="279">
        <v>1681732</v>
      </c>
      <c r="L9" s="280">
        <v>13273.719889869999</v>
      </c>
    </row>
    <row r="10" spans="1:12" s="118" customFormat="1" ht="18" customHeight="1">
      <c r="A10" s="276" t="s">
        <v>9</v>
      </c>
      <c r="B10" s="277">
        <v>21</v>
      </c>
      <c r="C10" s="278">
        <v>43617829</v>
      </c>
      <c r="D10" s="279">
        <v>347693.52590000001</v>
      </c>
      <c r="E10" s="278">
        <v>12832356</v>
      </c>
      <c r="F10" s="280">
        <v>103780.07980000001</v>
      </c>
      <c r="G10" s="278">
        <v>12622380</v>
      </c>
      <c r="H10" s="280">
        <v>99253.071400000001</v>
      </c>
      <c r="I10" s="278">
        <v>69072565</v>
      </c>
      <c r="J10" s="279">
        <v>550726.67709999997</v>
      </c>
      <c r="K10" s="279">
        <v>1447889</v>
      </c>
      <c r="L10" s="280">
        <v>11502.88705924</v>
      </c>
    </row>
    <row r="11" spans="1:12" s="118" customFormat="1" ht="18" customHeight="1">
      <c r="A11" s="276" t="s">
        <v>10</v>
      </c>
      <c r="B11" s="277">
        <v>19</v>
      </c>
      <c r="C11" s="278">
        <v>41746939</v>
      </c>
      <c r="D11" s="279">
        <v>332668.44290000002</v>
      </c>
      <c r="E11" s="278">
        <v>28801251</v>
      </c>
      <c r="F11" s="280">
        <v>234836.23920000001</v>
      </c>
      <c r="G11" s="280">
        <v>8114347</v>
      </c>
      <c r="H11" s="280">
        <v>63930.551700000004</v>
      </c>
      <c r="I11" s="278">
        <v>78662537</v>
      </c>
      <c r="J11" s="279">
        <v>631435.23380000005</v>
      </c>
      <c r="K11" s="279">
        <v>1238948</v>
      </c>
      <c r="L11" s="280">
        <v>9866.3676341999999</v>
      </c>
    </row>
    <row r="12" spans="1:12" s="118" customFormat="1" ht="18" customHeight="1">
      <c r="A12" s="276" t="s">
        <v>11</v>
      </c>
      <c r="B12" s="277">
        <v>22</v>
      </c>
      <c r="C12" s="278">
        <v>57848200</v>
      </c>
      <c r="D12" s="279">
        <v>466013.27289999998</v>
      </c>
      <c r="E12" s="278">
        <v>17133501</v>
      </c>
      <c r="F12" s="280">
        <v>139733.49549999999</v>
      </c>
      <c r="G12" s="280">
        <v>26122394</v>
      </c>
      <c r="H12" s="280">
        <v>206075.38380000001</v>
      </c>
      <c r="I12" s="278">
        <v>101104095</v>
      </c>
      <c r="J12" s="279">
        <v>811822.15220000001</v>
      </c>
      <c r="K12" s="279">
        <v>1609971</v>
      </c>
      <c r="L12" s="280">
        <v>13134.188774349999</v>
      </c>
    </row>
    <row r="13" spans="1:12" s="118" customFormat="1" ht="18" customHeight="1">
      <c r="A13" s="276" t="s">
        <v>12</v>
      </c>
      <c r="B13" s="277">
        <v>19</v>
      </c>
      <c r="C13" s="278">
        <v>52287870</v>
      </c>
      <c r="D13" s="279">
        <v>431531.71279999998</v>
      </c>
      <c r="E13" s="279">
        <v>7884514</v>
      </c>
      <c r="F13" s="280">
        <v>65781.392399999997</v>
      </c>
      <c r="G13" s="280">
        <v>8359345</v>
      </c>
      <c r="H13" s="280">
        <v>68177.962299999999</v>
      </c>
      <c r="I13" s="278">
        <v>68531729</v>
      </c>
      <c r="J13" s="279">
        <v>565491.0675</v>
      </c>
      <c r="K13" s="279">
        <v>1227139</v>
      </c>
      <c r="L13" s="280">
        <v>10115.02210409</v>
      </c>
    </row>
    <row r="14" spans="1:12" s="118" customFormat="1" ht="18" customHeight="1">
      <c r="A14" s="276" t="s">
        <v>13</v>
      </c>
      <c r="B14" s="277">
        <v>21</v>
      </c>
      <c r="C14" s="278">
        <v>57708411</v>
      </c>
      <c r="D14" s="279">
        <v>472270.00780000002</v>
      </c>
      <c r="E14" s="279">
        <v>7414275</v>
      </c>
      <c r="F14" s="280">
        <v>61199.591500000002</v>
      </c>
      <c r="G14" s="280">
        <v>7788155</v>
      </c>
      <c r="H14" s="280">
        <v>63426.76</v>
      </c>
      <c r="I14" s="278">
        <v>72910841</v>
      </c>
      <c r="J14" s="279">
        <v>596896.35930000001</v>
      </c>
      <c r="K14" s="279">
        <v>1110925</v>
      </c>
      <c r="L14" s="280">
        <v>9073.3553937500001</v>
      </c>
    </row>
    <row r="15" spans="1:12" s="118" customFormat="1" ht="18" customHeight="1">
      <c r="A15" s="388" t="s">
        <v>544</v>
      </c>
      <c r="B15" s="389">
        <v>22</v>
      </c>
      <c r="C15" s="390">
        <v>47735020</v>
      </c>
      <c r="D15" s="391">
        <v>394273.92019999999</v>
      </c>
      <c r="E15" s="391">
        <v>4376919</v>
      </c>
      <c r="F15" s="392">
        <v>36382.2716</v>
      </c>
      <c r="G15" s="392">
        <v>4184891</v>
      </c>
      <c r="H15" s="392">
        <v>34239.186199999996</v>
      </c>
      <c r="I15" s="390">
        <v>56296830</v>
      </c>
      <c r="J15" s="391">
        <v>464895.37800000003</v>
      </c>
      <c r="K15" s="391">
        <v>1796374</v>
      </c>
      <c r="L15" s="392">
        <v>14885.1983812</v>
      </c>
    </row>
    <row r="16" spans="1:12" s="118" customFormat="1" ht="18" customHeight="1">
      <c r="A16" s="388" t="s">
        <v>547</v>
      </c>
      <c r="B16" s="389">
        <v>21</v>
      </c>
      <c r="C16" s="390">
        <v>58144350</v>
      </c>
      <c r="D16" s="391">
        <v>476564.65059999999</v>
      </c>
      <c r="E16" s="391">
        <v>3252576</v>
      </c>
      <c r="F16" s="392">
        <v>26802.222699999998</v>
      </c>
      <c r="G16" s="392">
        <v>2740755</v>
      </c>
      <c r="H16" s="392">
        <v>22435.8665</v>
      </c>
      <c r="I16" s="390">
        <v>64137681</v>
      </c>
      <c r="J16" s="391">
        <v>525802.73979999998</v>
      </c>
      <c r="K16" s="391">
        <v>2042405</v>
      </c>
      <c r="L16" s="392">
        <v>16705.04334041</v>
      </c>
    </row>
    <row r="17" spans="1:12" s="118" customFormat="1" ht="18" customHeight="1">
      <c r="A17" s="388" t="s">
        <v>546</v>
      </c>
      <c r="B17" s="389">
        <v>20</v>
      </c>
      <c r="C17" s="390">
        <v>34250697</v>
      </c>
      <c r="D17" s="391">
        <v>283256.342</v>
      </c>
      <c r="E17" s="391">
        <v>1775931</v>
      </c>
      <c r="F17" s="392">
        <v>14738.281999999999</v>
      </c>
      <c r="G17" s="392">
        <v>1422346</v>
      </c>
      <c r="H17" s="392">
        <v>11710.1379</v>
      </c>
      <c r="I17" s="390">
        <v>37448974</v>
      </c>
      <c r="J17" s="391">
        <v>309704.76189999998</v>
      </c>
      <c r="K17" s="391">
        <v>2348760</v>
      </c>
      <c r="L17" s="392">
        <v>19428.161326549998</v>
      </c>
    </row>
    <row r="18" spans="1:12" s="118" customFormat="1" ht="18" customHeight="1">
      <c r="A18" s="388" t="s">
        <v>548</v>
      </c>
      <c r="B18" s="389">
        <v>20</v>
      </c>
      <c r="C18" s="390">
        <v>38466177</v>
      </c>
      <c r="D18" s="391">
        <v>317108.41940000001</v>
      </c>
      <c r="E18" s="391">
        <v>1705715</v>
      </c>
      <c r="F18" s="392">
        <v>14176.2423</v>
      </c>
      <c r="G18" s="392">
        <v>1183935</v>
      </c>
      <c r="H18" s="392">
        <v>9787.2160999999996</v>
      </c>
      <c r="I18" s="390">
        <v>41355827</v>
      </c>
      <c r="J18" s="391">
        <v>341071.87780000002</v>
      </c>
      <c r="K18" s="391">
        <v>3324801</v>
      </c>
      <c r="L18" s="392">
        <v>27362.294551430001</v>
      </c>
    </row>
    <row r="19" spans="1:12" s="118" customFormat="1" ht="15" customHeight="1">
      <c r="A19" s="1324" t="s">
        <v>549</v>
      </c>
      <c r="B19" s="1324"/>
      <c r="C19" s="1324"/>
      <c r="D19" s="1324"/>
      <c r="E19" s="1324"/>
      <c r="F19" s="1324"/>
      <c r="G19" s="1324"/>
      <c r="H19" s="1324"/>
      <c r="I19" s="1324"/>
      <c r="J19" s="1324"/>
      <c r="K19" s="1324"/>
      <c r="L19" s="1324"/>
    </row>
    <row r="20" spans="1:12" s="118" customFormat="1" ht="13.5" customHeight="1">
      <c r="A20" s="1324" t="s">
        <v>33</v>
      </c>
      <c r="B20" s="1324"/>
      <c r="C20" s="1324"/>
      <c r="D20" s="1324"/>
      <c r="E20" s="1324"/>
      <c r="F20" s="1324"/>
      <c r="G20" s="1324"/>
      <c r="H20" s="1324"/>
      <c r="I20" s="1324"/>
      <c r="J20" s="1324"/>
      <c r="K20" s="1324"/>
      <c r="L20" s="1324"/>
    </row>
    <row r="21" spans="1:12" s="118" customFormat="1" ht="26.85" customHeight="1"/>
    <row r="24" spans="1:12">
      <c r="I24" s="281"/>
      <c r="J24" s="281"/>
    </row>
    <row r="25" spans="1:12">
      <c r="I25" s="281"/>
      <c r="J25" s="281"/>
    </row>
    <row r="26" spans="1:12">
      <c r="I26" s="281"/>
      <c r="J26" s="281"/>
    </row>
    <row r="27" spans="1:12">
      <c r="I27" s="281"/>
      <c r="J27" s="281"/>
    </row>
    <row r="28" spans="1:12">
      <c r="I28" s="281"/>
      <c r="J28" s="281"/>
    </row>
    <row r="29" spans="1:12">
      <c r="I29" s="281"/>
      <c r="J29" s="281"/>
    </row>
    <row r="30" spans="1:12">
      <c r="I30" s="281"/>
      <c r="J30" s="281"/>
    </row>
  </sheetData>
  <mergeCells count="11">
    <mergeCell ref="A19:L19"/>
    <mergeCell ref="A20:L20"/>
    <mergeCell ref="A1:L1"/>
    <mergeCell ref="A2:A4"/>
    <mergeCell ref="B2:B4"/>
    <mergeCell ref="C2:D3"/>
    <mergeCell ref="E2:H2"/>
    <mergeCell ref="I2:J3"/>
    <mergeCell ref="K2:L3"/>
    <mergeCell ref="E3:F3"/>
    <mergeCell ref="G3:H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sqref="A1:L1"/>
    </sheetView>
  </sheetViews>
  <sheetFormatPr defaultColWidth="9.140625" defaultRowHeight="15"/>
  <cols>
    <col min="1" max="1" width="9.42578125" style="7" bestFit="1" customWidth="1"/>
    <col min="2" max="2" width="7.85546875" style="7" bestFit="1" customWidth="1"/>
    <col min="3" max="4" width="12.42578125" style="7" bestFit="1" customWidth="1"/>
    <col min="5" max="5" width="14.7109375" style="7" customWidth="1"/>
    <col min="6" max="8" width="12.42578125" style="7" bestFit="1" customWidth="1"/>
    <col min="9" max="9" width="14.5703125" style="7" customWidth="1"/>
    <col min="10" max="10" width="12.42578125" style="7" bestFit="1" customWidth="1"/>
    <col min="11" max="11" width="12.42578125" style="7" customWidth="1"/>
    <col min="12" max="12" width="10.85546875" style="7" bestFit="1" customWidth="1"/>
    <col min="13" max="13" width="6" style="7" bestFit="1" customWidth="1"/>
    <col min="14" max="16384" width="9.140625" style="7"/>
  </cols>
  <sheetData>
    <row r="1" spans="1:12" ht="15.75" customHeight="1">
      <c r="A1" s="1324" t="s">
        <v>83</v>
      </c>
      <c r="B1" s="1324"/>
      <c r="C1" s="1324"/>
      <c r="D1" s="1324"/>
      <c r="E1" s="1324"/>
      <c r="F1" s="1324"/>
      <c r="G1" s="1324"/>
      <c r="H1" s="1324"/>
      <c r="I1" s="1324"/>
      <c r="J1" s="1324"/>
      <c r="K1" s="1324"/>
      <c r="L1" s="1324"/>
    </row>
    <row r="2" spans="1:12" s="8" customFormat="1" ht="25.5" customHeight="1">
      <c r="A2" s="1341" t="s">
        <v>404</v>
      </c>
      <c r="B2" s="1341" t="s">
        <v>448</v>
      </c>
      <c r="C2" s="1336" t="s">
        <v>442</v>
      </c>
      <c r="D2" s="1337"/>
      <c r="E2" s="1336" t="s">
        <v>449</v>
      </c>
      <c r="F2" s="1357"/>
      <c r="G2" s="1357"/>
      <c r="H2" s="1337"/>
      <c r="I2" s="1336" t="s">
        <v>0</v>
      </c>
      <c r="J2" s="1337"/>
      <c r="K2" s="1397" t="s">
        <v>450</v>
      </c>
      <c r="L2" s="1400"/>
    </row>
    <row r="3" spans="1:12" s="8" customFormat="1" ht="18" customHeight="1">
      <c r="A3" s="1387"/>
      <c r="B3" s="1387"/>
      <c r="C3" s="1395" t="s">
        <v>412</v>
      </c>
      <c r="D3" s="1395" t="s">
        <v>451</v>
      </c>
      <c r="E3" s="1336" t="s">
        <v>410</v>
      </c>
      <c r="F3" s="1337"/>
      <c r="G3" s="1336" t="s">
        <v>411</v>
      </c>
      <c r="H3" s="1337"/>
      <c r="I3" s="1417" t="s">
        <v>445</v>
      </c>
      <c r="J3" s="1417" t="s">
        <v>165</v>
      </c>
      <c r="K3" s="1395" t="s">
        <v>412</v>
      </c>
      <c r="L3" s="1395" t="s">
        <v>452</v>
      </c>
    </row>
    <row r="4" spans="1:12" s="8" customFormat="1" ht="36.75" customHeight="1">
      <c r="A4" s="1342"/>
      <c r="B4" s="1342"/>
      <c r="C4" s="1396"/>
      <c r="D4" s="1396"/>
      <c r="E4" s="282" t="s">
        <v>445</v>
      </c>
      <c r="F4" s="282" t="s">
        <v>165</v>
      </c>
      <c r="G4" s="282" t="s">
        <v>445</v>
      </c>
      <c r="H4" s="282" t="s">
        <v>165</v>
      </c>
      <c r="I4" s="1418"/>
      <c r="J4" s="1418"/>
      <c r="K4" s="1396"/>
      <c r="L4" s="1396"/>
    </row>
    <row r="5" spans="1:12" s="14" customFormat="1" ht="18" customHeight="1">
      <c r="A5" s="10" t="s">
        <v>4</v>
      </c>
      <c r="B5" s="59">
        <v>242</v>
      </c>
      <c r="C5" s="60">
        <v>908189407</v>
      </c>
      <c r="D5" s="48">
        <v>7058607.7800000003</v>
      </c>
      <c r="E5" s="239">
        <v>1014612405</v>
      </c>
      <c r="F5" s="48">
        <v>7621938.3499999903</v>
      </c>
      <c r="G5" s="60">
        <v>869072939</v>
      </c>
      <c r="H5" s="48">
        <v>6495008.5</v>
      </c>
      <c r="I5" s="239">
        <v>2791874751</v>
      </c>
      <c r="J5" s="60">
        <v>21175554.629999999</v>
      </c>
      <c r="K5" s="60">
        <v>11964305</v>
      </c>
      <c r="L5" s="12">
        <v>101037.60279999999</v>
      </c>
    </row>
    <row r="6" spans="1:12" s="14" customFormat="1" ht="18" customHeight="1">
      <c r="A6" s="10" t="s">
        <v>5</v>
      </c>
      <c r="B6" s="59">
        <v>245</v>
      </c>
      <c r="C6" s="60">
        <v>1241422291</v>
      </c>
      <c r="D6" s="48">
        <v>10115725.42</v>
      </c>
      <c r="E6" s="60">
        <v>1787181305</v>
      </c>
      <c r="F6" s="48">
        <v>14501756.24</v>
      </c>
      <c r="G6" s="60">
        <v>1668944283</v>
      </c>
      <c r="H6" s="48">
        <v>13469391.060000001</v>
      </c>
      <c r="I6" s="239">
        <v>4697547879</v>
      </c>
      <c r="J6" s="60">
        <v>38086872.729999997</v>
      </c>
      <c r="K6" s="60">
        <v>15339430</v>
      </c>
      <c r="L6" s="12">
        <v>148599.38510000001</v>
      </c>
    </row>
    <row r="7" spans="1:12" s="8" customFormat="1" ht="18" customHeight="1">
      <c r="A7" s="17" t="s">
        <v>6</v>
      </c>
      <c r="B7" s="75">
        <v>18</v>
      </c>
      <c r="C7" s="76">
        <v>91961298</v>
      </c>
      <c r="D7" s="79">
        <v>710990.14</v>
      </c>
      <c r="E7" s="76">
        <v>115325412</v>
      </c>
      <c r="F7" s="79">
        <v>883186.23</v>
      </c>
      <c r="G7" s="76">
        <v>97240989</v>
      </c>
      <c r="H7" s="79">
        <v>740393.9</v>
      </c>
      <c r="I7" s="76">
        <v>304527699</v>
      </c>
      <c r="J7" s="79">
        <v>2334570.27</v>
      </c>
      <c r="K7" s="76">
        <v>12285123</v>
      </c>
      <c r="L7" s="19">
        <v>107647.614</v>
      </c>
    </row>
    <row r="8" spans="1:12" s="8" customFormat="1" ht="18" customHeight="1">
      <c r="A8" s="53" t="s">
        <v>7</v>
      </c>
      <c r="B8" s="80">
        <v>20</v>
      </c>
      <c r="C8" s="82">
        <v>96077059</v>
      </c>
      <c r="D8" s="81">
        <v>754226.92</v>
      </c>
      <c r="E8" s="82">
        <v>99943238</v>
      </c>
      <c r="F8" s="81">
        <v>776188.98</v>
      </c>
      <c r="G8" s="82">
        <v>88225662</v>
      </c>
      <c r="H8" s="81">
        <v>680375.8</v>
      </c>
      <c r="I8" s="82">
        <v>284245959</v>
      </c>
      <c r="J8" s="81">
        <v>2210791.7000000002</v>
      </c>
      <c r="K8" s="82">
        <v>12324081</v>
      </c>
      <c r="L8" s="54">
        <v>95625.671499999997</v>
      </c>
    </row>
    <row r="9" spans="1:12" s="8" customFormat="1" ht="18" customHeight="1">
      <c r="A9" s="53" t="s">
        <v>8</v>
      </c>
      <c r="B9" s="80">
        <v>22</v>
      </c>
      <c r="C9" s="82">
        <v>92207084</v>
      </c>
      <c r="D9" s="81">
        <v>734775.92</v>
      </c>
      <c r="E9" s="82">
        <v>97213637</v>
      </c>
      <c r="F9" s="81">
        <v>763466.72</v>
      </c>
      <c r="G9" s="82">
        <v>86433237</v>
      </c>
      <c r="H9" s="81">
        <v>674639.35</v>
      </c>
      <c r="I9" s="82">
        <v>275853958</v>
      </c>
      <c r="J9" s="81">
        <v>2172881.9900000002</v>
      </c>
      <c r="K9" s="82">
        <v>14523331</v>
      </c>
      <c r="L9" s="54">
        <v>114188.3815</v>
      </c>
    </row>
    <row r="10" spans="1:12" s="8" customFormat="1" ht="18" customHeight="1">
      <c r="A10" s="53" t="s">
        <v>9</v>
      </c>
      <c r="B10" s="80">
        <v>21</v>
      </c>
      <c r="C10" s="82">
        <v>91456638</v>
      </c>
      <c r="D10" s="81">
        <v>739224.72</v>
      </c>
      <c r="E10" s="82">
        <v>125285636</v>
      </c>
      <c r="F10" s="81">
        <v>1001433.46</v>
      </c>
      <c r="G10" s="82">
        <v>113226709</v>
      </c>
      <c r="H10" s="81">
        <v>899597.9</v>
      </c>
      <c r="I10" s="82">
        <v>329968983</v>
      </c>
      <c r="J10" s="81">
        <v>2640256.0699999998</v>
      </c>
      <c r="K10" s="82">
        <v>13201783</v>
      </c>
      <c r="L10" s="54">
        <v>119591.1865</v>
      </c>
    </row>
    <row r="11" spans="1:12" s="8" customFormat="1" ht="18" customHeight="1">
      <c r="A11" s="53" t="s">
        <v>10</v>
      </c>
      <c r="B11" s="80">
        <v>19</v>
      </c>
      <c r="C11" s="82">
        <v>91555193</v>
      </c>
      <c r="D11" s="81">
        <v>737444.08</v>
      </c>
      <c r="E11" s="82">
        <v>138736996</v>
      </c>
      <c r="F11" s="81">
        <v>1108566.93</v>
      </c>
      <c r="G11" s="82">
        <v>120898069</v>
      </c>
      <c r="H11" s="81">
        <v>959459.63</v>
      </c>
      <c r="I11" s="82">
        <v>351190258</v>
      </c>
      <c r="J11" s="81">
        <v>2805470.63</v>
      </c>
      <c r="K11" s="82">
        <v>11197314</v>
      </c>
      <c r="L11" s="54">
        <v>89009.984599999996</v>
      </c>
    </row>
    <row r="12" spans="1:12" s="8" customFormat="1" ht="18" customHeight="1">
      <c r="A12" s="53" t="s">
        <v>11</v>
      </c>
      <c r="B12" s="80">
        <v>22</v>
      </c>
      <c r="C12" s="82">
        <v>130770056</v>
      </c>
      <c r="D12" s="81">
        <v>1059923.4099999999</v>
      </c>
      <c r="E12" s="82">
        <v>169853502</v>
      </c>
      <c r="F12" s="81">
        <v>1371919.66</v>
      </c>
      <c r="G12" s="82">
        <v>155340336</v>
      </c>
      <c r="H12" s="81">
        <v>1246143.31</v>
      </c>
      <c r="I12" s="82">
        <v>455963894</v>
      </c>
      <c r="J12" s="81">
        <v>3677986.39</v>
      </c>
      <c r="K12" s="82">
        <v>15183089</v>
      </c>
      <c r="L12" s="54">
        <v>143760.4039</v>
      </c>
    </row>
    <row r="13" spans="1:12" s="8" customFormat="1" ht="18" customHeight="1">
      <c r="A13" s="53" t="s">
        <v>12</v>
      </c>
      <c r="B13" s="80">
        <v>19</v>
      </c>
      <c r="C13" s="82">
        <v>119256764</v>
      </c>
      <c r="D13" s="81">
        <v>990733.1</v>
      </c>
      <c r="E13" s="82">
        <v>144955191</v>
      </c>
      <c r="F13" s="81">
        <v>1201596.95</v>
      </c>
      <c r="G13" s="82">
        <v>136857272</v>
      </c>
      <c r="H13" s="81">
        <v>1125246.53</v>
      </c>
      <c r="I13" s="82">
        <v>401069227</v>
      </c>
      <c r="J13" s="81">
        <v>3317576.59</v>
      </c>
      <c r="K13" s="82">
        <v>12454445</v>
      </c>
      <c r="L13" s="54">
        <v>102649.48209999999</v>
      </c>
    </row>
    <row r="14" spans="1:12" s="8" customFormat="1" ht="18" customHeight="1">
      <c r="A14" s="53" t="s">
        <v>13</v>
      </c>
      <c r="B14" s="80">
        <v>21</v>
      </c>
      <c r="C14" s="82">
        <v>129592702</v>
      </c>
      <c r="D14" s="81">
        <v>1068255.24</v>
      </c>
      <c r="E14" s="82">
        <v>194039784</v>
      </c>
      <c r="F14" s="81">
        <v>1595709.4</v>
      </c>
      <c r="G14" s="82">
        <v>179690962</v>
      </c>
      <c r="H14" s="81">
        <v>1466942.28</v>
      </c>
      <c r="I14" s="82">
        <v>503323448</v>
      </c>
      <c r="J14" s="81">
        <v>4130906.91</v>
      </c>
      <c r="K14" s="82">
        <v>12002348</v>
      </c>
      <c r="L14" s="54">
        <v>97539.589800000002</v>
      </c>
    </row>
    <row r="15" spans="1:12" s="8" customFormat="1" ht="18" customHeight="1">
      <c r="A15" s="350" t="s">
        <v>544</v>
      </c>
      <c r="B15" s="360">
        <v>22</v>
      </c>
      <c r="C15" s="361">
        <v>104584654</v>
      </c>
      <c r="D15" s="374">
        <v>873210.78</v>
      </c>
      <c r="E15" s="361">
        <v>160565737</v>
      </c>
      <c r="F15" s="374">
        <v>1329563.23</v>
      </c>
      <c r="G15" s="361">
        <v>165802712</v>
      </c>
      <c r="H15" s="374">
        <v>1363514.64</v>
      </c>
      <c r="I15" s="361">
        <v>430953103</v>
      </c>
      <c r="J15" s="374">
        <v>3566288.66</v>
      </c>
      <c r="K15" s="361">
        <v>13727521</v>
      </c>
      <c r="L15" s="352">
        <v>130203.49340000001</v>
      </c>
    </row>
    <row r="16" spans="1:12" s="8" customFormat="1" ht="18" customHeight="1">
      <c r="A16" s="350" t="s">
        <v>547</v>
      </c>
      <c r="B16" s="360">
        <v>21</v>
      </c>
      <c r="C16" s="361">
        <v>111716148</v>
      </c>
      <c r="D16" s="374">
        <v>925942.42</v>
      </c>
      <c r="E16" s="361">
        <v>199248973</v>
      </c>
      <c r="F16" s="374">
        <v>1639254.76</v>
      </c>
      <c r="G16" s="361">
        <v>188421929</v>
      </c>
      <c r="H16" s="374">
        <v>1540732.4</v>
      </c>
      <c r="I16" s="361">
        <v>499387050</v>
      </c>
      <c r="J16" s="374">
        <v>4105929.58</v>
      </c>
      <c r="K16" s="361">
        <v>12883623</v>
      </c>
      <c r="L16" s="352">
        <v>105480.2922</v>
      </c>
    </row>
    <row r="17" spans="1:12" s="8" customFormat="1" ht="18" customHeight="1">
      <c r="A17" s="350" t="s">
        <v>546</v>
      </c>
      <c r="B17" s="360">
        <v>20</v>
      </c>
      <c r="C17" s="361">
        <v>86967609</v>
      </c>
      <c r="D17" s="374">
        <v>728106.06</v>
      </c>
      <c r="E17" s="361">
        <v>142823335</v>
      </c>
      <c r="F17" s="374">
        <v>1184008.1100000001</v>
      </c>
      <c r="G17" s="361">
        <v>154184720</v>
      </c>
      <c r="H17" s="374">
        <v>1270311.0900000001</v>
      </c>
      <c r="I17" s="361">
        <v>383975664</v>
      </c>
      <c r="J17" s="374">
        <v>3182425.25</v>
      </c>
      <c r="K17" s="361">
        <v>14326266</v>
      </c>
      <c r="L17" s="352">
        <v>118193.28140000001</v>
      </c>
    </row>
    <row r="18" spans="1:12" s="8" customFormat="1" ht="18" customHeight="1">
      <c r="A18" s="350" t="s">
        <v>548</v>
      </c>
      <c r="B18" s="360">
        <v>20</v>
      </c>
      <c r="C18" s="361">
        <v>95277086</v>
      </c>
      <c r="D18" s="374">
        <v>792892.62</v>
      </c>
      <c r="E18" s="361">
        <v>199189864</v>
      </c>
      <c r="F18" s="374">
        <v>1646861.81</v>
      </c>
      <c r="G18" s="361">
        <v>182621686</v>
      </c>
      <c r="H18" s="374">
        <v>1502034.24</v>
      </c>
      <c r="I18" s="361">
        <v>477088636</v>
      </c>
      <c r="J18" s="374">
        <v>3941788.67</v>
      </c>
      <c r="K18" s="361">
        <v>15339430</v>
      </c>
      <c r="L18" s="352">
        <v>148599.38510000001</v>
      </c>
    </row>
    <row r="19" spans="1:12" s="8" customFormat="1" ht="15" customHeight="1">
      <c r="A19" s="1345" t="s">
        <v>453</v>
      </c>
      <c r="B19" s="1345"/>
      <c r="C19" s="1345"/>
      <c r="D19" s="1345"/>
      <c r="E19" s="1345"/>
      <c r="F19" s="1345"/>
      <c r="G19" s="1345"/>
      <c r="H19" s="1345"/>
      <c r="I19" s="1345"/>
      <c r="J19" s="1345"/>
      <c r="K19" s="1345"/>
      <c r="L19" s="1345"/>
    </row>
    <row r="20" spans="1:12" s="8" customFormat="1" ht="13.5" customHeight="1">
      <c r="A20" s="1345" t="s">
        <v>549</v>
      </c>
      <c r="B20" s="1345"/>
      <c r="C20" s="1345"/>
      <c r="D20" s="1345"/>
      <c r="E20" s="1345"/>
      <c r="F20" s="1345"/>
      <c r="G20" s="1345"/>
      <c r="H20" s="1345"/>
      <c r="I20" s="1345"/>
      <c r="J20" s="1345"/>
      <c r="K20" s="1345"/>
      <c r="L20" s="1345"/>
    </row>
    <row r="21" spans="1:12" s="8" customFormat="1" ht="13.5" customHeight="1">
      <c r="A21" s="1345" t="s">
        <v>203</v>
      </c>
      <c r="B21" s="1345"/>
      <c r="C21" s="1345"/>
      <c r="D21" s="1345"/>
      <c r="E21" s="1345"/>
      <c r="F21" s="1345"/>
      <c r="G21" s="1345"/>
      <c r="H21" s="1345"/>
      <c r="I21" s="1345"/>
      <c r="J21" s="1345"/>
      <c r="K21" s="1345"/>
      <c r="L21" s="1345"/>
    </row>
    <row r="22" spans="1:12" s="8" customFormat="1" ht="28.35" customHeight="1"/>
    <row r="27" spans="1:12">
      <c r="J27" s="85"/>
    </row>
    <row r="30" spans="1:12">
      <c r="J30" s="85"/>
    </row>
  </sheetData>
  <mergeCells count="18">
    <mergeCell ref="A20:L20"/>
    <mergeCell ref="A21:L21"/>
    <mergeCell ref="G3:H3"/>
    <mergeCell ref="I3:I4"/>
    <mergeCell ref="J3:J4"/>
    <mergeCell ref="K3:K4"/>
    <mergeCell ref="L3:L4"/>
    <mergeCell ref="A19:L19"/>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Normal="100" workbookViewId="0">
      <selection sqref="A1:L1"/>
    </sheetView>
  </sheetViews>
  <sheetFormatPr defaultColWidth="9.140625" defaultRowHeight="15"/>
  <cols>
    <col min="1" max="1" width="9.42578125" style="7" bestFit="1" customWidth="1"/>
    <col min="2" max="2" width="7.5703125" style="7" bestFit="1" customWidth="1"/>
    <col min="3" max="9" width="12.140625" style="7" bestFit="1" customWidth="1"/>
    <col min="10" max="10" width="10" style="7" bestFit="1" customWidth="1"/>
    <col min="11" max="11" width="14.140625" style="7" bestFit="1" customWidth="1"/>
    <col min="12" max="12" width="9.140625" style="7" bestFit="1" customWidth="1"/>
    <col min="13" max="13" width="7.5703125" style="7" bestFit="1" customWidth="1"/>
    <col min="14" max="16384" width="9.140625" style="7"/>
  </cols>
  <sheetData>
    <row r="1" spans="1:12" ht="15.75" customHeight="1">
      <c r="A1" s="1324" t="s">
        <v>84</v>
      </c>
      <c r="B1" s="1324"/>
      <c r="C1" s="1324"/>
      <c r="D1" s="1324"/>
      <c r="E1" s="1324"/>
      <c r="F1" s="1324"/>
      <c r="G1" s="1324"/>
      <c r="H1" s="1324"/>
      <c r="I1" s="1324"/>
      <c r="J1" s="1324"/>
      <c r="K1" s="1324"/>
      <c r="L1" s="1324"/>
    </row>
    <row r="2" spans="1:12" s="8" customFormat="1" ht="41.25" customHeight="1">
      <c r="A2" s="1341" t="s">
        <v>404</v>
      </c>
      <c r="B2" s="1341" t="s">
        <v>448</v>
      </c>
      <c r="C2" s="1336" t="s">
        <v>442</v>
      </c>
      <c r="D2" s="1337"/>
      <c r="E2" s="1388" t="s">
        <v>449</v>
      </c>
      <c r="F2" s="1388"/>
      <c r="G2" s="1388"/>
      <c r="H2" s="1388"/>
      <c r="I2" s="1336" t="s">
        <v>0</v>
      </c>
      <c r="J2" s="1337"/>
      <c r="K2" s="1419" t="s">
        <v>450</v>
      </c>
      <c r="L2" s="1420"/>
    </row>
    <row r="3" spans="1:12" s="8" customFormat="1" ht="18" customHeight="1">
      <c r="A3" s="1387"/>
      <c r="B3" s="1387"/>
      <c r="C3" s="1395" t="s">
        <v>412</v>
      </c>
      <c r="D3" s="1395" t="s">
        <v>451</v>
      </c>
      <c r="E3" s="1336" t="s">
        <v>410</v>
      </c>
      <c r="F3" s="1337"/>
      <c r="G3" s="1336" t="s">
        <v>411</v>
      </c>
      <c r="H3" s="1337"/>
      <c r="I3" s="1341" t="s">
        <v>446</v>
      </c>
      <c r="J3" s="1421" t="s">
        <v>454</v>
      </c>
      <c r="K3" s="1395" t="s">
        <v>412</v>
      </c>
      <c r="L3" s="1395" t="s">
        <v>452</v>
      </c>
    </row>
    <row r="4" spans="1:12" s="8" customFormat="1" ht="39" customHeight="1">
      <c r="A4" s="1342"/>
      <c r="B4" s="1342"/>
      <c r="C4" s="1396"/>
      <c r="D4" s="1396"/>
      <c r="E4" s="211" t="s">
        <v>412</v>
      </c>
      <c r="F4" s="211" t="s">
        <v>413</v>
      </c>
      <c r="G4" s="211" t="s">
        <v>412</v>
      </c>
      <c r="H4" s="211" t="s">
        <v>451</v>
      </c>
      <c r="I4" s="1342"/>
      <c r="J4" s="1421"/>
      <c r="K4" s="1396"/>
      <c r="L4" s="1396"/>
    </row>
    <row r="5" spans="1:12" s="14" customFormat="1" ht="18" customHeight="1">
      <c r="A5" s="10" t="s">
        <v>4</v>
      </c>
      <c r="B5" s="59">
        <v>242</v>
      </c>
      <c r="C5" s="60">
        <v>12011449</v>
      </c>
      <c r="D5" s="12">
        <v>90265.529082749999</v>
      </c>
      <c r="E5" s="12">
        <v>536</v>
      </c>
      <c r="F5" s="12">
        <v>4.0026134999999998</v>
      </c>
      <c r="G5" s="12">
        <v>77</v>
      </c>
      <c r="H5" s="12">
        <v>0.56937674999999988</v>
      </c>
      <c r="I5" s="60">
        <v>12012062</v>
      </c>
      <c r="J5" s="12">
        <v>90270.101072999998</v>
      </c>
      <c r="K5" s="12">
        <v>49903</v>
      </c>
      <c r="L5" s="12">
        <v>356.56964950000003</v>
      </c>
    </row>
    <row r="6" spans="1:12" s="14" customFormat="1" ht="18" customHeight="1">
      <c r="A6" s="10" t="s">
        <v>5</v>
      </c>
      <c r="B6" s="59">
        <v>245</v>
      </c>
      <c r="C6" s="48">
        <v>28420818</v>
      </c>
      <c r="D6" s="12">
        <v>231434.63269999999</v>
      </c>
      <c r="E6" s="59">
        <v>0</v>
      </c>
      <c r="F6" s="12">
        <v>0</v>
      </c>
      <c r="G6" s="59">
        <v>0</v>
      </c>
      <c r="H6" s="146">
        <v>0</v>
      </c>
      <c r="I6" s="48">
        <v>28420818</v>
      </c>
      <c r="J6" s="12">
        <v>231434.63269999999</v>
      </c>
      <c r="K6" s="12">
        <v>241799</v>
      </c>
      <c r="L6" s="12">
        <v>1990.4942840000001</v>
      </c>
    </row>
    <row r="7" spans="1:12" s="8" customFormat="1" ht="18" customHeight="1">
      <c r="A7" s="17" t="s">
        <v>6</v>
      </c>
      <c r="B7" s="75">
        <v>18</v>
      </c>
      <c r="C7" s="79">
        <v>801853</v>
      </c>
      <c r="D7" s="19">
        <v>6106.461088</v>
      </c>
      <c r="E7" s="19">
        <v>0</v>
      </c>
      <c r="F7" s="19">
        <v>0</v>
      </c>
      <c r="G7" s="19">
        <v>0</v>
      </c>
      <c r="H7" s="188">
        <v>0</v>
      </c>
      <c r="I7" s="79">
        <v>801853</v>
      </c>
      <c r="J7" s="19">
        <v>6106.461088</v>
      </c>
      <c r="K7" s="19">
        <v>66846</v>
      </c>
      <c r="L7" s="19">
        <v>510.17777050000001</v>
      </c>
    </row>
    <row r="8" spans="1:12" s="8" customFormat="1" ht="18" customHeight="1">
      <c r="A8" s="53" t="s">
        <v>7</v>
      </c>
      <c r="B8" s="80">
        <v>20</v>
      </c>
      <c r="C8" s="81">
        <v>625836</v>
      </c>
      <c r="D8" s="54">
        <v>4865.0455575000005</v>
      </c>
      <c r="E8" s="54">
        <v>0</v>
      </c>
      <c r="F8" s="54">
        <v>0</v>
      </c>
      <c r="G8" s="54">
        <v>0</v>
      </c>
      <c r="H8" s="155">
        <v>0</v>
      </c>
      <c r="I8" s="81">
        <v>625836</v>
      </c>
      <c r="J8" s="54">
        <v>4865.0455575000005</v>
      </c>
      <c r="K8" s="54">
        <v>185968</v>
      </c>
      <c r="L8" s="54">
        <v>1450.1479165000001</v>
      </c>
    </row>
    <row r="9" spans="1:12" s="8" customFormat="1" ht="18" customHeight="1">
      <c r="A9" s="53" t="s">
        <v>8</v>
      </c>
      <c r="B9" s="80">
        <v>22</v>
      </c>
      <c r="C9" s="81">
        <v>1667262</v>
      </c>
      <c r="D9" s="54">
        <v>13005.64602</v>
      </c>
      <c r="E9" s="54">
        <v>0</v>
      </c>
      <c r="F9" s="54">
        <v>0</v>
      </c>
      <c r="G9" s="54">
        <v>0</v>
      </c>
      <c r="H9" s="155">
        <v>0</v>
      </c>
      <c r="I9" s="81">
        <v>1667262</v>
      </c>
      <c r="J9" s="54">
        <v>13005.64602</v>
      </c>
      <c r="K9" s="54">
        <v>93498</v>
      </c>
      <c r="L9" s="54">
        <v>720.36059330000001</v>
      </c>
    </row>
    <row r="10" spans="1:12" s="8" customFormat="1" ht="18" customHeight="1">
      <c r="A10" s="53" t="s">
        <v>9</v>
      </c>
      <c r="B10" s="80">
        <v>21</v>
      </c>
      <c r="C10" s="81">
        <v>1664148</v>
      </c>
      <c r="D10" s="54">
        <v>13293.357770000001</v>
      </c>
      <c r="E10" s="54">
        <v>0</v>
      </c>
      <c r="F10" s="54">
        <v>0</v>
      </c>
      <c r="G10" s="54">
        <v>0</v>
      </c>
      <c r="H10" s="155">
        <v>0</v>
      </c>
      <c r="I10" s="81">
        <v>1664148</v>
      </c>
      <c r="J10" s="54">
        <v>13293.357770000001</v>
      </c>
      <c r="K10" s="54">
        <v>88969</v>
      </c>
      <c r="L10" s="54">
        <v>709.02649529999997</v>
      </c>
    </row>
    <row r="11" spans="1:12" s="8" customFormat="1" ht="18" customHeight="1">
      <c r="A11" s="53" t="s">
        <v>10</v>
      </c>
      <c r="B11" s="80">
        <v>19</v>
      </c>
      <c r="C11" s="81">
        <v>881558</v>
      </c>
      <c r="D11" s="54">
        <v>7048.0019709999997</v>
      </c>
      <c r="E11" s="54">
        <v>0</v>
      </c>
      <c r="F11" s="54">
        <v>0</v>
      </c>
      <c r="G11" s="54">
        <v>0</v>
      </c>
      <c r="H11" s="155">
        <v>0</v>
      </c>
      <c r="I11" s="81">
        <v>881558</v>
      </c>
      <c r="J11" s="54">
        <v>7048.0019709999997</v>
      </c>
      <c r="K11" s="54">
        <v>110733</v>
      </c>
      <c r="L11" s="54">
        <v>881.0645293</v>
      </c>
    </row>
    <row r="12" spans="1:12" s="8" customFormat="1" ht="18" customHeight="1">
      <c r="A12" s="53" t="s">
        <v>11</v>
      </c>
      <c r="B12" s="80">
        <v>22</v>
      </c>
      <c r="C12" s="81">
        <v>2712050</v>
      </c>
      <c r="D12" s="54">
        <v>21844.299307750003</v>
      </c>
      <c r="E12" s="54">
        <v>0</v>
      </c>
      <c r="F12" s="54">
        <v>0</v>
      </c>
      <c r="G12" s="54">
        <v>0</v>
      </c>
      <c r="H12" s="155">
        <v>0</v>
      </c>
      <c r="I12" s="81">
        <v>2712050</v>
      </c>
      <c r="J12" s="54">
        <v>21844.299307750003</v>
      </c>
      <c r="K12" s="54">
        <v>290788</v>
      </c>
      <c r="L12" s="54">
        <v>2377.3248395000001</v>
      </c>
    </row>
    <row r="13" spans="1:12" s="8" customFormat="1" ht="18" customHeight="1">
      <c r="A13" s="53" t="s">
        <v>12</v>
      </c>
      <c r="B13" s="80">
        <v>19</v>
      </c>
      <c r="C13" s="81">
        <v>2867357</v>
      </c>
      <c r="D13" s="54">
        <v>23657.34404</v>
      </c>
      <c r="E13" s="54">
        <v>0</v>
      </c>
      <c r="F13" s="54">
        <v>0</v>
      </c>
      <c r="G13" s="54">
        <v>0</v>
      </c>
      <c r="H13" s="155">
        <v>0</v>
      </c>
      <c r="I13" s="81">
        <v>2867357</v>
      </c>
      <c r="J13" s="54">
        <v>23657.34404</v>
      </c>
      <c r="K13" s="54">
        <v>146041</v>
      </c>
      <c r="L13" s="54">
        <v>1216.560084</v>
      </c>
    </row>
    <row r="14" spans="1:12" s="8" customFormat="1" ht="18" customHeight="1">
      <c r="A14" s="53" t="s">
        <v>13</v>
      </c>
      <c r="B14" s="80">
        <v>21</v>
      </c>
      <c r="C14" s="81">
        <v>3745947</v>
      </c>
      <c r="D14" s="54">
        <v>30688.945609999999</v>
      </c>
      <c r="E14" s="54">
        <v>0</v>
      </c>
      <c r="F14" s="54">
        <v>0</v>
      </c>
      <c r="G14" s="54">
        <v>0</v>
      </c>
      <c r="H14" s="155">
        <v>0</v>
      </c>
      <c r="I14" s="81">
        <v>3745947</v>
      </c>
      <c r="J14" s="54">
        <v>30688.945609999999</v>
      </c>
      <c r="K14" s="54">
        <v>299656</v>
      </c>
      <c r="L14" s="54">
        <v>2460.9981630000002</v>
      </c>
    </row>
    <row r="15" spans="1:12" s="8" customFormat="1" ht="18" customHeight="1">
      <c r="A15" s="350" t="s">
        <v>544</v>
      </c>
      <c r="B15" s="360">
        <v>22</v>
      </c>
      <c r="C15" s="374">
        <v>4049762</v>
      </c>
      <c r="D15" s="352">
        <v>33450.132449999997</v>
      </c>
      <c r="E15" s="352">
        <v>0</v>
      </c>
      <c r="F15" s="352">
        <v>0</v>
      </c>
      <c r="G15" s="352">
        <v>0</v>
      </c>
      <c r="H15" s="365">
        <v>0</v>
      </c>
      <c r="I15" s="374">
        <v>4049762</v>
      </c>
      <c r="J15" s="352">
        <v>33450.132449999997</v>
      </c>
      <c r="K15" s="352">
        <v>165950</v>
      </c>
      <c r="L15" s="352">
        <v>1388.231346</v>
      </c>
    </row>
    <row r="16" spans="1:12" s="8" customFormat="1" ht="18" customHeight="1">
      <c r="A16" s="350" t="s">
        <v>547</v>
      </c>
      <c r="B16" s="360">
        <v>21</v>
      </c>
      <c r="C16" s="374">
        <v>2930557</v>
      </c>
      <c r="D16" s="352">
        <v>24043.19355</v>
      </c>
      <c r="E16" s="352">
        <v>0</v>
      </c>
      <c r="F16" s="352">
        <v>0</v>
      </c>
      <c r="G16" s="352">
        <v>0</v>
      </c>
      <c r="H16" s="365">
        <v>0</v>
      </c>
      <c r="I16" s="374">
        <v>2930557</v>
      </c>
      <c r="J16" s="352">
        <v>24043.19355</v>
      </c>
      <c r="K16" s="352">
        <v>277418</v>
      </c>
      <c r="L16" s="352">
        <v>2275.3875170000001</v>
      </c>
    </row>
    <row r="17" spans="1:12" s="8" customFormat="1" ht="18" customHeight="1">
      <c r="A17" s="350" t="s">
        <v>546</v>
      </c>
      <c r="B17" s="360">
        <v>20</v>
      </c>
      <c r="C17" s="374">
        <v>3037420</v>
      </c>
      <c r="D17" s="352">
        <v>25118.026170000001</v>
      </c>
      <c r="E17" s="352">
        <v>0</v>
      </c>
      <c r="F17" s="352">
        <v>0</v>
      </c>
      <c r="G17" s="352">
        <v>0</v>
      </c>
      <c r="H17" s="365">
        <v>0</v>
      </c>
      <c r="I17" s="374">
        <v>3037420</v>
      </c>
      <c r="J17" s="352">
        <v>25118.026170000001</v>
      </c>
      <c r="K17" s="352">
        <v>168494</v>
      </c>
      <c r="L17" s="352">
        <v>1395.230249</v>
      </c>
    </row>
    <row r="18" spans="1:12" s="8" customFormat="1" ht="18" customHeight="1">
      <c r="A18" s="350" t="s">
        <v>548</v>
      </c>
      <c r="B18" s="360">
        <v>20</v>
      </c>
      <c r="C18" s="374">
        <v>3437068</v>
      </c>
      <c r="D18" s="352">
        <v>28314.17913</v>
      </c>
      <c r="E18" s="352">
        <v>0</v>
      </c>
      <c r="F18" s="352">
        <v>0</v>
      </c>
      <c r="G18" s="352">
        <v>0</v>
      </c>
      <c r="H18" s="365">
        <v>0</v>
      </c>
      <c r="I18" s="374">
        <v>3437068</v>
      </c>
      <c r="J18" s="352">
        <v>28314.17913</v>
      </c>
      <c r="K18" s="352">
        <v>241799</v>
      </c>
      <c r="L18" s="352">
        <v>1990.4942840000001</v>
      </c>
    </row>
    <row r="19" spans="1:12" s="8" customFormat="1" ht="14.25" customHeight="1">
      <c r="A19" s="1345" t="s">
        <v>549</v>
      </c>
      <c r="B19" s="1345"/>
      <c r="C19" s="1345"/>
      <c r="D19" s="1345"/>
      <c r="E19" s="1345"/>
      <c r="F19" s="1345"/>
      <c r="G19" s="1345"/>
      <c r="H19" s="1345"/>
      <c r="I19" s="1345"/>
      <c r="J19" s="1345"/>
    </row>
    <row r="20" spans="1:12" s="8" customFormat="1" ht="13.5" customHeight="1">
      <c r="A20" s="1345" t="s">
        <v>172</v>
      </c>
      <c r="B20" s="1345"/>
      <c r="C20" s="1345"/>
      <c r="D20" s="1345"/>
      <c r="E20" s="1345"/>
      <c r="F20" s="1345"/>
      <c r="G20" s="1345"/>
      <c r="H20" s="1345"/>
      <c r="I20" s="1345"/>
      <c r="J20" s="1345"/>
    </row>
    <row r="21" spans="1:12" s="8" customFormat="1" ht="27.6" customHeight="1"/>
  </sheetData>
  <mergeCells count="17">
    <mergeCell ref="A20:J20"/>
    <mergeCell ref="G3:H3"/>
    <mergeCell ref="I3:I4"/>
    <mergeCell ref="J3:J4"/>
    <mergeCell ref="K3:K4"/>
    <mergeCell ref="L3:L4"/>
    <mergeCell ref="A19:J19"/>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zoomScaleNormal="100" workbookViewId="0">
      <selection sqref="A1:O1"/>
    </sheetView>
  </sheetViews>
  <sheetFormatPr defaultColWidth="9.140625" defaultRowHeight="15"/>
  <cols>
    <col min="1" max="1" width="13.5703125" style="7" bestFit="1" customWidth="1"/>
    <col min="2" max="5" width="12.140625" style="7" bestFit="1" customWidth="1"/>
    <col min="6" max="6" width="9.42578125" style="7" bestFit="1" customWidth="1"/>
    <col min="7" max="10" width="12.140625" style="7" bestFit="1" customWidth="1"/>
    <col min="11" max="11" width="14.5703125" style="7" bestFit="1" customWidth="1"/>
    <col min="12" max="15" width="12.140625" style="7" bestFit="1" customWidth="1"/>
    <col min="16" max="16" width="9.42578125" style="7" bestFit="1" customWidth="1"/>
    <col min="17" max="17" width="4.5703125" style="7" bestFit="1" customWidth="1"/>
    <col min="18" max="16384" width="9.140625" style="7"/>
  </cols>
  <sheetData>
    <row r="1" spans="1:16" ht="15.75" customHeight="1">
      <c r="A1" s="1324" t="s">
        <v>455</v>
      </c>
      <c r="B1" s="1324"/>
      <c r="C1" s="1324"/>
      <c r="D1" s="1324"/>
      <c r="E1" s="1324"/>
      <c r="F1" s="1324"/>
      <c r="G1" s="1324"/>
      <c r="H1" s="1324"/>
      <c r="I1" s="1324"/>
      <c r="J1" s="1324"/>
      <c r="K1" s="1324"/>
      <c r="L1" s="1324"/>
      <c r="M1" s="1324"/>
      <c r="N1" s="1324"/>
      <c r="O1" s="1324"/>
    </row>
    <row r="2" spans="1:16" s="8" customFormat="1" ht="18" customHeight="1">
      <c r="A2" s="1341" t="s">
        <v>404</v>
      </c>
      <c r="B2" s="1336" t="s">
        <v>21</v>
      </c>
      <c r="C2" s="1357"/>
      <c r="D2" s="1357"/>
      <c r="E2" s="1337"/>
      <c r="F2" s="1325" t="s">
        <v>0</v>
      </c>
      <c r="G2" s="1336" t="s">
        <v>22</v>
      </c>
      <c r="H2" s="1357"/>
      <c r="I2" s="1357"/>
      <c r="J2" s="1337"/>
      <c r="K2" s="1341" t="s">
        <v>0</v>
      </c>
      <c r="L2" s="1336" t="s">
        <v>23</v>
      </c>
      <c r="M2" s="1357"/>
      <c r="N2" s="1357"/>
      <c r="O2" s="1337"/>
      <c r="P2" s="1325" t="s">
        <v>0</v>
      </c>
    </row>
    <row r="3" spans="1:16" s="8" customFormat="1" ht="27" customHeight="1">
      <c r="A3" s="1387"/>
      <c r="B3" s="1397" t="s">
        <v>456</v>
      </c>
      <c r="C3" s="1400"/>
      <c r="D3" s="1336" t="s">
        <v>449</v>
      </c>
      <c r="E3" s="1337"/>
      <c r="F3" s="1326"/>
      <c r="G3" s="1397" t="s">
        <v>456</v>
      </c>
      <c r="H3" s="1400"/>
      <c r="I3" s="1336" t="s">
        <v>449</v>
      </c>
      <c r="J3" s="1337"/>
      <c r="K3" s="1387"/>
      <c r="L3" s="1397" t="s">
        <v>456</v>
      </c>
      <c r="M3" s="1400"/>
      <c r="N3" s="1336" t="s">
        <v>449</v>
      </c>
      <c r="O3" s="1337"/>
      <c r="P3" s="1326"/>
    </row>
    <row r="4" spans="1:16" s="8" customFormat="1" ht="27" customHeight="1">
      <c r="A4" s="1342"/>
      <c r="B4" s="211" t="s">
        <v>420</v>
      </c>
      <c r="C4" s="211" t="s">
        <v>421</v>
      </c>
      <c r="D4" s="211" t="s">
        <v>423</v>
      </c>
      <c r="E4" s="211" t="s">
        <v>424</v>
      </c>
      <c r="F4" s="1358"/>
      <c r="G4" s="211" t="s">
        <v>420</v>
      </c>
      <c r="H4" s="211" t="s">
        <v>421</v>
      </c>
      <c r="I4" s="211" t="s">
        <v>423</v>
      </c>
      <c r="J4" s="211" t="s">
        <v>424</v>
      </c>
      <c r="K4" s="1342"/>
      <c r="L4" s="211" t="s">
        <v>420</v>
      </c>
      <c r="M4" s="211" t="s">
        <v>421</v>
      </c>
      <c r="N4" s="211" t="s">
        <v>423</v>
      </c>
      <c r="O4" s="211" t="s">
        <v>424</v>
      </c>
      <c r="P4" s="1358"/>
    </row>
    <row r="5" spans="1:16" s="14" customFormat="1" ht="18" customHeight="1">
      <c r="A5" s="10" t="s">
        <v>4</v>
      </c>
      <c r="B5" s="12">
        <v>8019.4500000000007</v>
      </c>
      <c r="C5" s="283">
        <v>210.09</v>
      </c>
      <c r="D5" s="12">
        <v>8890.5800000000017</v>
      </c>
      <c r="E5" s="283">
        <v>276.57</v>
      </c>
      <c r="F5" s="12">
        <v>17396.690000000002</v>
      </c>
      <c r="G5" s="12">
        <v>8272.4889483499992</v>
      </c>
      <c r="H5" s="283">
        <v>275.21087409</v>
      </c>
      <c r="I5" s="12">
        <v>1518.0638687999999</v>
      </c>
      <c r="J5" s="283">
        <v>690.03997614000002</v>
      </c>
      <c r="K5" s="12">
        <v>10755.80366738</v>
      </c>
      <c r="L5" s="283" t="s">
        <v>29</v>
      </c>
      <c r="M5" s="283" t="s">
        <v>29</v>
      </c>
      <c r="N5" s="283" t="s">
        <v>29</v>
      </c>
      <c r="O5" s="283" t="s">
        <v>29</v>
      </c>
      <c r="P5" s="12" t="s">
        <v>29</v>
      </c>
    </row>
    <row r="6" spans="1:16" s="14" customFormat="1" ht="18" customHeight="1">
      <c r="A6" s="10" t="s">
        <v>5</v>
      </c>
      <c r="B6" s="12">
        <v>15023.91</v>
      </c>
      <c r="C6" s="12">
        <v>566.71</v>
      </c>
      <c r="D6" s="12">
        <v>14969.8</v>
      </c>
      <c r="E6" s="12">
        <v>796.94</v>
      </c>
      <c r="F6" s="12">
        <v>31357.360000000001</v>
      </c>
      <c r="G6" s="12">
        <v>13538.745852259</v>
      </c>
      <c r="H6" s="283">
        <v>490.33822721000001</v>
      </c>
      <c r="I6" s="12">
        <v>2831.1194105</v>
      </c>
      <c r="J6" s="283">
        <v>1375.7876821299999</v>
      </c>
      <c r="K6" s="12">
        <v>18235.991172098999</v>
      </c>
      <c r="L6" s="284" t="s">
        <v>29</v>
      </c>
      <c r="M6" s="284" t="s">
        <v>29</v>
      </c>
      <c r="N6" s="284" t="s">
        <v>29</v>
      </c>
      <c r="O6" s="284" t="s">
        <v>29</v>
      </c>
      <c r="P6" s="285" t="s">
        <v>29</v>
      </c>
    </row>
    <row r="7" spans="1:16" s="8" customFormat="1" ht="18" customHeight="1">
      <c r="A7" s="17" t="s">
        <v>6</v>
      </c>
      <c r="B7" s="286">
        <v>787.06</v>
      </c>
      <c r="C7" s="286">
        <v>20</v>
      </c>
      <c r="D7" s="286">
        <v>945.99</v>
      </c>
      <c r="E7" s="286">
        <v>46.84</v>
      </c>
      <c r="F7" s="19">
        <v>1799.89</v>
      </c>
      <c r="G7" s="286">
        <v>895.31286868999996</v>
      </c>
      <c r="H7" s="286">
        <v>26.86561202</v>
      </c>
      <c r="I7" s="286">
        <v>158.5753</v>
      </c>
      <c r="J7" s="286">
        <v>61.623453949999998</v>
      </c>
      <c r="K7" s="19">
        <v>1142.3772346600001</v>
      </c>
      <c r="L7" s="286" t="s">
        <v>29</v>
      </c>
      <c r="M7" s="286" t="s">
        <v>29</v>
      </c>
      <c r="N7" s="286" t="s">
        <v>29</v>
      </c>
      <c r="O7" s="286" t="s">
        <v>29</v>
      </c>
      <c r="P7" s="287" t="s">
        <v>29</v>
      </c>
    </row>
    <row r="8" spans="1:16" s="8" customFormat="1" ht="18" customHeight="1">
      <c r="A8" s="53" t="s">
        <v>7</v>
      </c>
      <c r="B8" s="287">
        <v>704.02</v>
      </c>
      <c r="C8" s="287">
        <v>18.88</v>
      </c>
      <c r="D8" s="287">
        <v>939.32</v>
      </c>
      <c r="E8" s="287">
        <v>54.21</v>
      </c>
      <c r="F8" s="54">
        <v>1716.43</v>
      </c>
      <c r="G8" s="287">
        <v>816.81424071000004</v>
      </c>
      <c r="H8" s="287">
        <v>14.29072045</v>
      </c>
      <c r="I8" s="287">
        <v>206.09380725</v>
      </c>
      <c r="J8" s="287">
        <v>73.759749479999996</v>
      </c>
      <c r="K8" s="54">
        <v>1110.9585178899999</v>
      </c>
      <c r="L8" s="287" t="s">
        <v>29</v>
      </c>
      <c r="M8" s="287" t="s">
        <v>29</v>
      </c>
      <c r="N8" s="287" t="s">
        <v>29</v>
      </c>
      <c r="O8" s="287" t="s">
        <v>29</v>
      </c>
      <c r="P8" s="287" t="s">
        <v>29</v>
      </c>
    </row>
    <row r="9" spans="1:16" s="8" customFormat="1" ht="18" customHeight="1">
      <c r="A9" s="53" t="s">
        <v>8</v>
      </c>
      <c r="B9" s="54">
        <v>1064.28</v>
      </c>
      <c r="C9" s="287">
        <v>100.44</v>
      </c>
      <c r="D9" s="287">
        <v>612.37</v>
      </c>
      <c r="E9" s="287">
        <v>56.990000000000009</v>
      </c>
      <c r="F9" s="54">
        <v>1834.0799999999997</v>
      </c>
      <c r="G9" s="287">
        <v>862.96954734999997</v>
      </c>
      <c r="H9" s="287">
        <v>56.934356409999999</v>
      </c>
      <c r="I9" s="287">
        <v>177.35642924999999</v>
      </c>
      <c r="J9" s="287">
        <v>94.103400469999997</v>
      </c>
      <c r="K9" s="54">
        <v>1191.3637334800001</v>
      </c>
      <c r="L9" s="287" t="s">
        <v>29</v>
      </c>
      <c r="M9" s="287" t="s">
        <v>29</v>
      </c>
      <c r="N9" s="287" t="s">
        <v>29</v>
      </c>
      <c r="O9" s="287" t="s">
        <v>29</v>
      </c>
      <c r="P9" s="287" t="s">
        <v>29</v>
      </c>
    </row>
    <row r="10" spans="1:16" s="8" customFormat="1" ht="18" customHeight="1">
      <c r="A10" s="53" t="s">
        <v>9</v>
      </c>
      <c r="B10" s="54">
        <v>1420.09</v>
      </c>
      <c r="C10" s="287">
        <v>39.799999999999997</v>
      </c>
      <c r="D10" s="287">
        <v>878.3</v>
      </c>
      <c r="E10" s="287">
        <v>60.91</v>
      </c>
      <c r="F10" s="54">
        <v>2399.1</v>
      </c>
      <c r="G10" s="54">
        <v>1310.6311224900001</v>
      </c>
      <c r="H10" s="287">
        <v>34.241172229999997</v>
      </c>
      <c r="I10" s="287">
        <v>218.279224</v>
      </c>
      <c r="J10" s="287">
        <v>127.42501491</v>
      </c>
      <c r="K10" s="54">
        <v>1690.5765336300001</v>
      </c>
      <c r="L10" s="287" t="s">
        <v>29</v>
      </c>
      <c r="M10" s="287" t="s">
        <v>29</v>
      </c>
      <c r="N10" s="287" t="s">
        <v>29</v>
      </c>
      <c r="O10" s="287" t="s">
        <v>29</v>
      </c>
      <c r="P10" s="288" t="s">
        <v>29</v>
      </c>
    </row>
    <row r="11" spans="1:16" s="8" customFormat="1" ht="18" customHeight="1">
      <c r="A11" s="53" t="s">
        <v>10</v>
      </c>
      <c r="B11" s="54">
        <v>890.15</v>
      </c>
      <c r="C11" s="287">
        <v>11.53</v>
      </c>
      <c r="D11" s="287">
        <v>1066.79</v>
      </c>
      <c r="E11" s="287">
        <v>33.26</v>
      </c>
      <c r="F11" s="54">
        <v>2001.73</v>
      </c>
      <c r="G11" s="54">
        <v>1082.78642827</v>
      </c>
      <c r="H11" s="287">
        <v>13.96323651</v>
      </c>
      <c r="I11" s="287">
        <v>191.07585825000001</v>
      </c>
      <c r="J11" s="287">
        <v>68.025255509999994</v>
      </c>
      <c r="K11" s="54">
        <v>1355.85077854</v>
      </c>
      <c r="L11" s="287" t="s">
        <v>29</v>
      </c>
      <c r="M11" s="287" t="s">
        <v>29</v>
      </c>
      <c r="N11" s="287" t="s">
        <v>29</v>
      </c>
      <c r="O11" s="287" t="s">
        <v>29</v>
      </c>
      <c r="P11" s="288" t="s">
        <v>29</v>
      </c>
    </row>
    <row r="12" spans="1:16" s="8" customFormat="1" ht="18" customHeight="1">
      <c r="A12" s="53" t="s">
        <v>11</v>
      </c>
      <c r="B12" s="54">
        <v>1510.13</v>
      </c>
      <c r="C12" s="287">
        <v>57.25</v>
      </c>
      <c r="D12" s="287">
        <v>1415.78</v>
      </c>
      <c r="E12" s="287">
        <v>113.22</v>
      </c>
      <c r="F12" s="54">
        <v>3096.38</v>
      </c>
      <c r="G12" s="54">
        <v>1691.4296319600001</v>
      </c>
      <c r="H12" s="287">
        <v>51.000017110000002</v>
      </c>
      <c r="I12" s="287">
        <v>297.25840849999997</v>
      </c>
      <c r="J12" s="287">
        <v>205.16389561</v>
      </c>
      <c r="K12" s="54">
        <v>2244.8519531799998</v>
      </c>
      <c r="L12" s="287" t="s">
        <v>29</v>
      </c>
      <c r="M12" s="287" t="s">
        <v>29</v>
      </c>
      <c r="N12" s="287" t="s">
        <v>29</v>
      </c>
      <c r="O12" s="287" t="s">
        <v>29</v>
      </c>
      <c r="P12" s="288" t="s">
        <v>29</v>
      </c>
    </row>
    <row r="13" spans="1:16" s="8" customFormat="1" ht="18" customHeight="1">
      <c r="A13" s="53" t="s">
        <v>12</v>
      </c>
      <c r="B13" s="54">
        <v>1649.74</v>
      </c>
      <c r="C13" s="287">
        <v>127.91</v>
      </c>
      <c r="D13" s="287">
        <v>1375.32</v>
      </c>
      <c r="E13" s="287">
        <v>82.56</v>
      </c>
      <c r="F13" s="54">
        <v>3235.53</v>
      </c>
      <c r="G13" s="54">
        <v>1253.30366478</v>
      </c>
      <c r="H13" s="287">
        <v>98.122032739999995</v>
      </c>
      <c r="I13" s="287">
        <v>305.89718599999998</v>
      </c>
      <c r="J13" s="287">
        <v>147.44512094000001</v>
      </c>
      <c r="K13" s="54">
        <v>1804.7680044599999</v>
      </c>
      <c r="L13" s="287" t="s">
        <v>29</v>
      </c>
      <c r="M13" s="287" t="s">
        <v>29</v>
      </c>
      <c r="N13" s="287" t="s">
        <v>29</v>
      </c>
      <c r="O13" s="287" t="s">
        <v>29</v>
      </c>
      <c r="P13" s="288" t="s">
        <v>29</v>
      </c>
    </row>
    <row r="14" spans="1:16" s="8" customFormat="1" ht="18" customHeight="1">
      <c r="A14" s="53" t="s">
        <v>13</v>
      </c>
      <c r="B14" s="54">
        <v>1668.56</v>
      </c>
      <c r="C14" s="287">
        <v>93.86</v>
      </c>
      <c r="D14" s="287">
        <v>1945.54</v>
      </c>
      <c r="E14" s="287">
        <v>82.65</v>
      </c>
      <c r="F14" s="54">
        <v>3790.61</v>
      </c>
      <c r="G14" s="54">
        <v>1732.525689781</v>
      </c>
      <c r="H14" s="287">
        <v>98.460219069999994</v>
      </c>
      <c r="I14" s="287">
        <v>303.1174365</v>
      </c>
      <c r="J14" s="287">
        <v>156.73819979000001</v>
      </c>
      <c r="K14" s="54">
        <v>2290.8415451410001</v>
      </c>
      <c r="L14" s="287" t="s">
        <v>29</v>
      </c>
      <c r="M14" s="287" t="s">
        <v>29</v>
      </c>
      <c r="N14" s="287" t="s">
        <v>29</v>
      </c>
      <c r="O14" s="287" t="s">
        <v>29</v>
      </c>
      <c r="P14" s="288" t="s">
        <v>29</v>
      </c>
    </row>
    <row r="15" spans="1:16" s="8" customFormat="1" ht="18" customHeight="1">
      <c r="A15" s="350" t="s">
        <v>544</v>
      </c>
      <c r="B15" s="352">
        <v>1291.1099999999999</v>
      </c>
      <c r="C15" s="393">
        <v>27.17</v>
      </c>
      <c r="D15" s="393">
        <v>1451.5</v>
      </c>
      <c r="E15" s="393">
        <v>75.44</v>
      </c>
      <c r="F15" s="352">
        <v>2845.22</v>
      </c>
      <c r="G15" s="352">
        <v>1201.05643063</v>
      </c>
      <c r="H15" s="393">
        <v>24.516388580000001</v>
      </c>
      <c r="I15" s="393">
        <v>254.71292650000001</v>
      </c>
      <c r="J15" s="393">
        <v>143.69186260000001</v>
      </c>
      <c r="K15" s="352">
        <v>1623.9776083100001</v>
      </c>
      <c r="L15" s="393" t="s">
        <v>29</v>
      </c>
      <c r="M15" s="393" t="s">
        <v>29</v>
      </c>
      <c r="N15" s="393" t="s">
        <v>29</v>
      </c>
      <c r="O15" s="393" t="s">
        <v>29</v>
      </c>
      <c r="P15" s="394" t="s">
        <v>29</v>
      </c>
    </row>
    <row r="16" spans="1:16" s="8" customFormat="1" ht="18" customHeight="1">
      <c r="A16" s="350" t="s">
        <v>547</v>
      </c>
      <c r="B16" s="352">
        <v>1530.65</v>
      </c>
      <c r="C16" s="393">
        <v>27.75</v>
      </c>
      <c r="D16" s="393">
        <v>1742.52</v>
      </c>
      <c r="E16" s="393">
        <v>65.55</v>
      </c>
      <c r="F16" s="352">
        <v>3366.47</v>
      </c>
      <c r="G16" s="352">
        <v>1254.1270420799999</v>
      </c>
      <c r="H16" s="393">
        <v>32.774470460000003</v>
      </c>
      <c r="I16" s="393">
        <v>255.665063</v>
      </c>
      <c r="J16" s="393">
        <v>120.49842468999999</v>
      </c>
      <c r="K16" s="352">
        <v>1663.0650002299999</v>
      </c>
      <c r="L16" s="393" t="s">
        <v>29</v>
      </c>
      <c r="M16" s="393" t="s">
        <v>29</v>
      </c>
      <c r="N16" s="393" t="s">
        <v>29</v>
      </c>
      <c r="O16" s="393" t="s">
        <v>29</v>
      </c>
      <c r="P16" s="394" t="s">
        <v>29</v>
      </c>
    </row>
    <row r="17" spans="1:17" s="8" customFormat="1" ht="18" customHeight="1">
      <c r="A17" s="350" t="s">
        <v>546</v>
      </c>
      <c r="B17" s="352">
        <v>1156.72</v>
      </c>
      <c r="C17" s="393">
        <v>5.72</v>
      </c>
      <c r="D17" s="393">
        <v>1228.02</v>
      </c>
      <c r="E17" s="393">
        <v>72.69</v>
      </c>
      <c r="F17" s="352">
        <v>2463.15</v>
      </c>
      <c r="G17" s="352">
        <v>753.6011201</v>
      </c>
      <c r="H17" s="393">
        <v>5.9171179800000004</v>
      </c>
      <c r="I17" s="393">
        <v>235.03389849999999</v>
      </c>
      <c r="J17" s="393">
        <v>86.887178000000006</v>
      </c>
      <c r="K17" s="352">
        <v>1081.43931458</v>
      </c>
      <c r="L17" s="393" t="s">
        <v>29</v>
      </c>
      <c r="M17" s="393" t="s">
        <v>29</v>
      </c>
      <c r="N17" s="393" t="s">
        <v>29</v>
      </c>
      <c r="O17" s="393" t="s">
        <v>29</v>
      </c>
      <c r="P17" s="394" t="s">
        <v>29</v>
      </c>
    </row>
    <row r="18" spans="1:17" s="8" customFormat="1" ht="18" customHeight="1">
      <c r="A18" s="350" t="s">
        <v>548</v>
      </c>
      <c r="B18" s="352">
        <v>1351.4</v>
      </c>
      <c r="C18" s="393">
        <v>36.4</v>
      </c>
      <c r="D18" s="393">
        <v>1368.35</v>
      </c>
      <c r="E18" s="393">
        <v>52.62</v>
      </c>
      <c r="F18" s="352">
        <v>2808.77</v>
      </c>
      <c r="G18" s="352">
        <v>684.18806542000004</v>
      </c>
      <c r="H18" s="393">
        <v>33.252883650000001</v>
      </c>
      <c r="I18" s="393">
        <v>228.05387275000001</v>
      </c>
      <c r="J18" s="393">
        <v>90.426126179999997</v>
      </c>
      <c r="K18" s="352">
        <v>1035.920948</v>
      </c>
      <c r="L18" s="393" t="s">
        <v>29</v>
      </c>
      <c r="M18" s="393" t="s">
        <v>29</v>
      </c>
      <c r="N18" s="393" t="s">
        <v>29</v>
      </c>
      <c r="O18" s="393" t="s">
        <v>29</v>
      </c>
      <c r="P18" s="394" t="s">
        <v>29</v>
      </c>
    </row>
    <row r="19" spans="1:17" s="8" customFormat="1" ht="15" customHeight="1">
      <c r="A19" s="1345" t="s">
        <v>549</v>
      </c>
      <c r="B19" s="1345"/>
      <c r="C19" s="1345"/>
      <c r="D19" s="1345"/>
      <c r="E19" s="1345"/>
      <c r="F19" s="1345"/>
      <c r="G19" s="1345"/>
      <c r="H19" s="1345"/>
      <c r="I19" s="1345"/>
      <c r="J19" s="1345"/>
      <c r="K19" s="1345"/>
      <c r="L19" s="1345"/>
      <c r="M19" s="1345"/>
      <c r="N19" s="1345"/>
      <c r="O19" s="1345"/>
    </row>
    <row r="20" spans="1:17" s="8" customFormat="1" ht="13.5" customHeight="1">
      <c r="A20" s="1345" t="s">
        <v>117</v>
      </c>
      <c r="B20" s="1345"/>
      <c r="C20" s="1345"/>
      <c r="D20" s="1345"/>
      <c r="E20" s="1345"/>
      <c r="F20" s="1345"/>
      <c r="G20" s="1345"/>
      <c r="H20" s="1345"/>
      <c r="I20" s="1345"/>
      <c r="J20" s="1345"/>
      <c r="K20" s="1345"/>
      <c r="L20" s="1345"/>
      <c r="M20" s="1345"/>
      <c r="N20" s="1345"/>
      <c r="O20" s="1345"/>
    </row>
    <row r="21" spans="1:17" s="8" customFormat="1" ht="27.6" customHeight="1">
      <c r="B21" s="289"/>
      <c r="C21" s="289"/>
      <c r="D21" s="289"/>
      <c r="E21" s="289"/>
      <c r="F21" s="289"/>
      <c r="G21" s="289"/>
      <c r="H21" s="289"/>
      <c r="I21" s="289"/>
      <c r="J21" s="289"/>
      <c r="K21" s="289"/>
    </row>
    <row r="22" spans="1:17">
      <c r="B22" s="290"/>
      <c r="C22" s="290"/>
      <c r="D22" s="290"/>
      <c r="E22" s="290"/>
      <c r="F22" s="290"/>
      <c r="G22" s="290"/>
      <c r="H22" s="290"/>
      <c r="I22" s="290"/>
      <c r="J22" s="290"/>
      <c r="K22" s="290"/>
      <c r="L22" s="290"/>
      <c r="M22" s="290"/>
      <c r="N22" s="290"/>
      <c r="O22" s="290"/>
      <c r="P22" s="290"/>
    </row>
    <row r="24" spans="1:17">
      <c r="B24" s="290"/>
      <c r="C24" s="290"/>
      <c r="D24" s="290"/>
      <c r="E24" s="290"/>
      <c r="F24" s="290"/>
      <c r="G24" s="290"/>
      <c r="H24" s="290"/>
      <c r="I24" s="290"/>
      <c r="J24" s="290"/>
      <c r="K24" s="290"/>
      <c r="L24" s="290"/>
      <c r="M24" s="290"/>
      <c r="N24" s="290"/>
      <c r="O24" s="290"/>
      <c r="P24" s="290"/>
      <c r="Q24" s="290"/>
    </row>
  </sheetData>
  <mergeCells count="16">
    <mergeCell ref="A19:O19"/>
    <mergeCell ref="A20:O20"/>
    <mergeCell ref="P2:P4"/>
    <mergeCell ref="B3:C3"/>
    <mergeCell ref="D3:E3"/>
    <mergeCell ref="G3:H3"/>
    <mergeCell ref="I3:J3"/>
    <mergeCell ref="L3:M3"/>
    <mergeCell ref="N3:O3"/>
    <mergeCell ref="A1:O1"/>
    <mergeCell ref="A2:A4"/>
    <mergeCell ref="B2:E2"/>
    <mergeCell ref="F2:F4"/>
    <mergeCell ref="G2:J2"/>
    <mergeCell ref="K2:K4"/>
    <mergeCell ref="L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zoomScaleNormal="100" workbookViewId="0">
      <selection activeCell="E9" sqref="E9"/>
    </sheetView>
  </sheetViews>
  <sheetFormatPr defaultColWidth="9.140625" defaultRowHeight="15"/>
  <cols>
    <col min="1" max="9" width="12.140625" style="7" customWidth="1"/>
    <col min="10" max="15" width="12.140625" style="7" bestFit="1" customWidth="1"/>
    <col min="16" max="16" width="4.5703125" style="7" bestFit="1" customWidth="1"/>
    <col min="17" max="16384" width="9.140625" style="7"/>
  </cols>
  <sheetData>
    <row r="1" spans="1:15" ht="15" customHeight="1">
      <c r="A1" s="1324" t="s">
        <v>86</v>
      </c>
      <c r="B1" s="1324"/>
      <c r="C1" s="1324"/>
      <c r="D1" s="1324"/>
      <c r="E1" s="1324"/>
      <c r="F1" s="1324"/>
      <c r="G1" s="1324"/>
      <c r="H1" s="1324"/>
      <c r="I1" s="1324"/>
    </row>
    <row r="2" spans="1:15" s="8" customFormat="1" ht="18" customHeight="1">
      <c r="A2" s="1325" t="s">
        <v>38</v>
      </c>
      <c r="B2" s="1321" t="s">
        <v>454</v>
      </c>
      <c r="C2" s="1327"/>
      <c r="D2" s="1327"/>
      <c r="E2" s="1327"/>
      <c r="F2" s="1327"/>
      <c r="G2" s="1327"/>
      <c r="H2" s="1322"/>
      <c r="I2" s="1321" t="s">
        <v>457</v>
      </c>
      <c r="J2" s="1327"/>
      <c r="K2" s="1327"/>
      <c r="L2" s="1327"/>
      <c r="M2" s="1327"/>
      <c r="N2" s="1327"/>
      <c r="O2" s="1322"/>
    </row>
    <row r="3" spans="1:15" s="8" customFormat="1" ht="18" customHeight="1">
      <c r="A3" s="1358"/>
      <c r="B3" s="67" t="s">
        <v>458</v>
      </c>
      <c r="C3" s="67" t="s">
        <v>459</v>
      </c>
      <c r="D3" s="67" t="s">
        <v>460</v>
      </c>
      <c r="E3" s="67" t="s">
        <v>461</v>
      </c>
      <c r="F3" s="67" t="s">
        <v>462</v>
      </c>
      <c r="G3" s="67" t="s">
        <v>463</v>
      </c>
      <c r="H3" s="67" t="s">
        <v>464</v>
      </c>
      <c r="I3" s="67" t="s">
        <v>458</v>
      </c>
      <c r="J3" s="67" t="s">
        <v>459</v>
      </c>
      <c r="K3" s="67" t="s">
        <v>460</v>
      </c>
      <c r="L3" s="67" t="s">
        <v>461</v>
      </c>
      <c r="M3" s="67" t="s">
        <v>462</v>
      </c>
      <c r="N3" s="67" t="s">
        <v>463</v>
      </c>
      <c r="O3" s="67" t="s">
        <v>464</v>
      </c>
    </row>
    <row r="4" spans="1:15" s="14" customFormat="1" ht="18" customHeight="1">
      <c r="A4" s="10" t="s">
        <v>4</v>
      </c>
      <c r="B4" s="48">
        <v>2976574.0011749999</v>
      </c>
      <c r="C4" s="12">
        <v>1564.0339290000002</v>
      </c>
      <c r="D4" s="12">
        <v>10100.957248749999</v>
      </c>
      <c r="E4" s="12">
        <v>1697.9083717500002</v>
      </c>
      <c r="F4" s="12">
        <v>0</v>
      </c>
      <c r="G4" s="12">
        <v>0</v>
      </c>
      <c r="H4" s="12">
        <v>0</v>
      </c>
      <c r="I4" s="48">
        <v>2910829</v>
      </c>
      <c r="J4" s="12">
        <v>455</v>
      </c>
      <c r="K4" s="12">
        <v>1111</v>
      </c>
      <c r="L4" s="12">
        <v>20494</v>
      </c>
      <c r="M4" s="59">
        <v>0</v>
      </c>
      <c r="N4" s="59">
        <v>0</v>
      </c>
      <c r="O4" s="59">
        <v>0</v>
      </c>
    </row>
    <row r="5" spans="1:15" s="14" customFormat="1" ht="18" customHeight="1">
      <c r="A5" s="10" t="s">
        <v>5</v>
      </c>
      <c r="B5" s="48">
        <v>4431075.4660329996</v>
      </c>
      <c r="C5" s="15">
        <v>10540.661348</v>
      </c>
      <c r="D5" s="15">
        <v>21158.033413000001</v>
      </c>
      <c r="E5" s="15">
        <v>6055.0264459999999</v>
      </c>
      <c r="F5" s="48">
        <v>0</v>
      </c>
      <c r="G5" s="48">
        <v>1.9923E-2</v>
      </c>
      <c r="H5" s="48">
        <v>4.9439999999999998E-2</v>
      </c>
      <c r="I5" s="291">
        <v>3261659</v>
      </c>
      <c r="J5" s="15">
        <v>19377</v>
      </c>
      <c r="K5" s="15">
        <v>25415</v>
      </c>
      <c r="L5" s="15">
        <v>18350</v>
      </c>
      <c r="M5" s="292">
        <v>0</v>
      </c>
      <c r="N5" s="292">
        <v>0</v>
      </c>
      <c r="O5" s="292">
        <v>0</v>
      </c>
    </row>
    <row r="6" spans="1:15" s="8" customFormat="1" ht="18" customHeight="1">
      <c r="A6" s="17" t="s">
        <v>6</v>
      </c>
      <c r="B6" s="79">
        <v>335942.20107700001</v>
      </c>
      <c r="C6" s="68">
        <v>73.717450999999997</v>
      </c>
      <c r="D6" s="68">
        <v>71.194355999999999</v>
      </c>
      <c r="E6" s="68">
        <v>77.200512000000003</v>
      </c>
      <c r="F6" s="19">
        <v>0</v>
      </c>
      <c r="G6" s="19">
        <v>0</v>
      </c>
      <c r="H6" s="19">
        <v>0</v>
      </c>
      <c r="I6" s="79">
        <v>2005806</v>
      </c>
      <c r="J6" s="19">
        <v>394</v>
      </c>
      <c r="K6" s="19">
        <v>903</v>
      </c>
      <c r="L6" s="19">
        <v>1022</v>
      </c>
      <c r="M6" s="75">
        <v>0</v>
      </c>
      <c r="N6" s="75">
        <v>0</v>
      </c>
      <c r="O6" s="75">
        <v>0</v>
      </c>
    </row>
    <row r="7" spans="1:15" s="8" customFormat="1" ht="18" customHeight="1">
      <c r="A7" s="103" t="s">
        <v>7</v>
      </c>
      <c r="B7" s="246">
        <v>334122.39918900002</v>
      </c>
      <c r="C7" s="19">
        <v>81.972161</v>
      </c>
      <c r="D7" s="19">
        <v>160.19296800000001</v>
      </c>
      <c r="E7" s="19">
        <v>18.577033</v>
      </c>
      <c r="F7" s="92">
        <v>0</v>
      </c>
      <c r="G7" s="92">
        <v>0</v>
      </c>
      <c r="H7" s="92">
        <v>0</v>
      </c>
      <c r="I7" s="246">
        <v>2175311</v>
      </c>
      <c r="J7" s="92">
        <v>297</v>
      </c>
      <c r="K7" s="92">
        <v>648</v>
      </c>
      <c r="L7" s="92">
        <v>273</v>
      </c>
      <c r="M7" s="245">
        <v>0</v>
      </c>
      <c r="N7" s="245">
        <v>0</v>
      </c>
      <c r="O7" s="245">
        <v>0</v>
      </c>
    </row>
    <row r="8" spans="1:15" s="8" customFormat="1" ht="18" customHeight="1">
      <c r="A8" s="53" t="s">
        <v>8</v>
      </c>
      <c r="B8" s="81">
        <v>357243.895273</v>
      </c>
      <c r="C8" s="54">
        <v>118.060987</v>
      </c>
      <c r="D8" s="54">
        <v>325.42973599999999</v>
      </c>
      <c r="E8" s="54">
        <v>169.71573699999999</v>
      </c>
      <c r="F8" s="54">
        <v>0</v>
      </c>
      <c r="G8" s="54">
        <v>0</v>
      </c>
      <c r="H8" s="54">
        <v>0</v>
      </c>
      <c r="I8" s="81">
        <v>1677103</v>
      </c>
      <c r="J8" s="54">
        <v>1152</v>
      </c>
      <c r="K8" s="54">
        <v>1224</v>
      </c>
      <c r="L8" s="54">
        <v>2253</v>
      </c>
      <c r="M8" s="80">
        <v>0</v>
      </c>
      <c r="N8" s="80">
        <v>0</v>
      </c>
      <c r="O8" s="80">
        <v>0</v>
      </c>
    </row>
    <row r="9" spans="1:15" s="8" customFormat="1" ht="18" customHeight="1">
      <c r="A9" s="53" t="s">
        <v>9</v>
      </c>
      <c r="B9" s="81">
        <v>346707.03842900001</v>
      </c>
      <c r="C9" s="54">
        <v>370.60023000000001</v>
      </c>
      <c r="D9" s="54">
        <v>710.96436500000004</v>
      </c>
      <c r="E9" s="54">
        <v>54.639552999999999</v>
      </c>
      <c r="F9" s="54">
        <v>0</v>
      </c>
      <c r="G9" s="54">
        <v>0</v>
      </c>
      <c r="H9" s="54">
        <v>0</v>
      </c>
      <c r="I9" s="81">
        <v>1439182</v>
      </c>
      <c r="J9" s="54">
        <v>1062</v>
      </c>
      <c r="K9" s="54">
        <v>4998</v>
      </c>
      <c r="L9" s="54">
        <v>2647</v>
      </c>
      <c r="M9" s="80">
        <v>0</v>
      </c>
      <c r="N9" s="80">
        <v>0</v>
      </c>
      <c r="O9" s="80">
        <v>0</v>
      </c>
    </row>
    <row r="10" spans="1:15" s="8" customFormat="1" ht="18" customHeight="1">
      <c r="A10" s="53" t="s">
        <v>10</v>
      </c>
      <c r="B10" s="81">
        <v>331943.73382800003</v>
      </c>
      <c r="C10" s="54">
        <v>193.731921</v>
      </c>
      <c r="D10" s="54">
        <v>564.31793000000005</v>
      </c>
      <c r="E10" s="54">
        <v>131.445291</v>
      </c>
      <c r="F10" s="54">
        <v>0</v>
      </c>
      <c r="G10" s="54">
        <v>0</v>
      </c>
      <c r="H10" s="54">
        <v>0</v>
      </c>
      <c r="I10" s="81">
        <v>1223205</v>
      </c>
      <c r="J10" s="54">
        <v>753</v>
      </c>
      <c r="K10" s="54">
        <v>6365</v>
      </c>
      <c r="L10" s="54">
        <v>8625</v>
      </c>
      <c r="M10" s="80">
        <v>0</v>
      </c>
      <c r="N10" s="80">
        <v>0</v>
      </c>
      <c r="O10" s="80">
        <v>0</v>
      </c>
    </row>
    <row r="11" spans="1:15" s="8" customFormat="1" ht="18" customHeight="1">
      <c r="A11" s="53" t="s">
        <v>11</v>
      </c>
      <c r="B11" s="81">
        <v>464837.14527500002</v>
      </c>
      <c r="C11" s="54">
        <v>157.684923</v>
      </c>
      <c r="D11" s="54">
        <v>993.46119799999997</v>
      </c>
      <c r="E11" s="54">
        <v>265.00440099999997</v>
      </c>
      <c r="F11" s="54">
        <v>0</v>
      </c>
      <c r="G11" s="54">
        <v>0</v>
      </c>
      <c r="H11" s="54">
        <v>0</v>
      </c>
      <c r="I11" s="81">
        <v>1601029</v>
      </c>
      <c r="J11" s="54">
        <v>1034</v>
      </c>
      <c r="K11" s="54">
        <v>7145</v>
      </c>
      <c r="L11" s="54">
        <v>763</v>
      </c>
      <c r="M11" s="80">
        <v>0</v>
      </c>
      <c r="N11" s="80">
        <v>0</v>
      </c>
      <c r="O11" s="80">
        <v>0</v>
      </c>
    </row>
    <row r="12" spans="1:15" s="8" customFormat="1" ht="18" customHeight="1">
      <c r="A12" s="53" t="s">
        <v>12</v>
      </c>
      <c r="B12" s="81">
        <v>429230.66607899999</v>
      </c>
      <c r="C12" s="54">
        <v>493.355141</v>
      </c>
      <c r="D12" s="54">
        <v>1880.780047</v>
      </c>
      <c r="E12" s="54">
        <v>109.666861</v>
      </c>
      <c r="F12" s="54">
        <v>0</v>
      </c>
      <c r="G12" s="54">
        <v>0</v>
      </c>
      <c r="H12" s="54">
        <v>0</v>
      </c>
      <c r="I12" s="81">
        <v>1213984</v>
      </c>
      <c r="J12" s="54">
        <v>2962</v>
      </c>
      <c r="K12" s="54">
        <v>7919</v>
      </c>
      <c r="L12" s="54">
        <v>2274</v>
      </c>
      <c r="M12" s="80">
        <v>0</v>
      </c>
      <c r="N12" s="80">
        <v>0</v>
      </c>
      <c r="O12" s="80">
        <v>0</v>
      </c>
    </row>
    <row r="13" spans="1:15" s="8" customFormat="1" ht="18" customHeight="1">
      <c r="A13" s="53" t="s">
        <v>13</v>
      </c>
      <c r="B13" s="81">
        <v>470645.09301700001</v>
      </c>
      <c r="C13" s="54">
        <v>383.77237400000001</v>
      </c>
      <c r="D13" s="54">
        <v>1283.94427</v>
      </c>
      <c r="E13" s="54">
        <v>211.00087400000001</v>
      </c>
      <c r="F13" s="54">
        <v>0</v>
      </c>
      <c r="G13" s="54">
        <v>0</v>
      </c>
      <c r="H13" s="54">
        <v>0</v>
      </c>
      <c r="I13" s="81">
        <v>1093019</v>
      </c>
      <c r="J13" s="54">
        <v>2496</v>
      </c>
      <c r="K13" s="54">
        <v>11011</v>
      </c>
      <c r="L13" s="54">
        <v>4399</v>
      </c>
      <c r="M13" s="80">
        <v>0</v>
      </c>
      <c r="N13" s="80">
        <v>0</v>
      </c>
      <c r="O13" s="80">
        <v>0</v>
      </c>
    </row>
    <row r="14" spans="1:15" s="8" customFormat="1" ht="18" customHeight="1">
      <c r="A14" s="350" t="s">
        <v>544</v>
      </c>
      <c r="B14" s="374">
        <v>386531.68965800002</v>
      </c>
      <c r="C14" s="352">
        <v>2038.515981</v>
      </c>
      <c r="D14" s="352">
        <v>4646.0183710000001</v>
      </c>
      <c r="E14" s="352">
        <v>1182.1258150000001</v>
      </c>
      <c r="F14" s="352">
        <v>0</v>
      </c>
      <c r="G14" s="352">
        <v>0</v>
      </c>
      <c r="H14" s="352">
        <v>1.6698999999999999E-2</v>
      </c>
      <c r="I14" s="374">
        <v>1747786</v>
      </c>
      <c r="J14" s="352">
        <v>17689</v>
      </c>
      <c r="K14" s="352">
        <v>17979</v>
      </c>
      <c r="L14" s="352">
        <v>12920</v>
      </c>
      <c r="M14" s="360">
        <v>0</v>
      </c>
      <c r="N14" s="360">
        <v>0</v>
      </c>
      <c r="O14" s="360">
        <v>0</v>
      </c>
    </row>
    <row r="15" spans="1:15" s="8" customFormat="1" ht="18" customHeight="1">
      <c r="A15" s="350" t="s">
        <v>547</v>
      </c>
      <c r="B15" s="374">
        <v>386531.68965800002</v>
      </c>
      <c r="C15" s="352">
        <v>2038.515981</v>
      </c>
      <c r="D15" s="352">
        <v>4646.0183710000001</v>
      </c>
      <c r="E15" s="352">
        <v>1182.1258150000001</v>
      </c>
      <c r="F15" s="352">
        <v>0</v>
      </c>
      <c r="G15" s="352">
        <v>0</v>
      </c>
      <c r="H15" s="352">
        <v>1.6698999999999999E-2</v>
      </c>
      <c r="I15" s="374">
        <v>2005944</v>
      </c>
      <c r="J15" s="352">
        <v>10434</v>
      </c>
      <c r="K15" s="352">
        <v>13875</v>
      </c>
      <c r="L15" s="352">
        <v>12152</v>
      </c>
      <c r="M15" s="360">
        <v>0</v>
      </c>
      <c r="N15" s="360">
        <v>0</v>
      </c>
      <c r="O15" s="360">
        <v>0</v>
      </c>
    </row>
    <row r="16" spans="1:15" s="8" customFormat="1" ht="18" customHeight="1">
      <c r="A16" s="350" t="s">
        <v>546</v>
      </c>
      <c r="B16" s="374">
        <v>275926.59326699999</v>
      </c>
      <c r="C16" s="352">
        <v>2726.2145820000001</v>
      </c>
      <c r="D16" s="352">
        <v>3254.188721</v>
      </c>
      <c r="E16" s="352">
        <v>1397.165219</v>
      </c>
      <c r="F16" s="352">
        <v>0</v>
      </c>
      <c r="G16" s="352">
        <v>0</v>
      </c>
      <c r="H16" s="352">
        <v>8.0210000000000004E-3</v>
      </c>
      <c r="I16" s="374">
        <v>2332366</v>
      </c>
      <c r="J16" s="352">
        <v>7669</v>
      </c>
      <c r="K16" s="352">
        <v>6090</v>
      </c>
      <c r="L16" s="352">
        <v>2635</v>
      </c>
      <c r="M16" s="360">
        <v>0</v>
      </c>
      <c r="N16" s="360">
        <v>0</v>
      </c>
      <c r="O16" s="360">
        <v>0</v>
      </c>
    </row>
    <row r="17" spans="1:15" s="8" customFormat="1" ht="18" customHeight="1">
      <c r="A17" s="350" t="s">
        <v>548</v>
      </c>
      <c r="B17" s="374">
        <v>311413.321283</v>
      </c>
      <c r="C17" s="352">
        <v>1864.519616</v>
      </c>
      <c r="D17" s="352">
        <v>2621.5230799999999</v>
      </c>
      <c r="E17" s="352">
        <v>1256.3593350000001</v>
      </c>
      <c r="F17" s="352">
        <v>0</v>
      </c>
      <c r="G17" s="352">
        <v>1.9923E-2</v>
      </c>
      <c r="H17" s="352">
        <v>8.0210000000000004E-3</v>
      </c>
      <c r="I17" s="374">
        <v>3261659</v>
      </c>
      <c r="J17" s="352">
        <v>19377</v>
      </c>
      <c r="K17" s="352">
        <v>25415</v>
      </c>
      <c r="L17" s="352">
        <v>18350</v>
      </c>
      <c r="M17" s="360">
        <v>0</v>
      </c>
      <c r="N17" s="360">
        <v>0</v>
      </c>
      <c r="O17" s="360">
        <v>0</v>
      </c>
    </row>
    <row r="18" spans="1:15" s="8" customFormat="1" ht="13.5" customHeight="1">
      <c r="A18" s="84"/>
      <c r="B18" s="84"/>
      <c r="C18" s="84"/>
      <c r="D18" s="84"/>
      <c r="E18" s="84"/>
      <c r="F18" s="84"/>
      <c r="G18" s="84"/>
      <c r="H18" s="84"/>
      <c r="I18" s="84"/>
    </row>
    <row r="19" spans="1:15" s="8" customFormat="1" ht="13.5" customHeight="1">
      <c r="A19" s="1345" t="s">
        <v>549</v>
      </c>
      <c r="B19" s="1345"/>
      <c r="C19" s="1345"/>
      <c r="D19" s="1345"/>
      <c r="E19" s="1345"/>
      <c r="F19" s="1345"/>
      <c r="G19" s="1345"/>
      <c r="H19" s="1345"/>
      <c r="I19" s="1345"/>
    </row>
    <row r="20" spans="1:15" s="8" customFormat="1" ht="13.5" customHeight="1">
      <c r="A20" s="1345" t="s">
        <v>33</v>
      </c>
      <c r="B20" s="1345"/>
      <c r="C20" s="1345"/>
      <c r="D20" s="1345"/>
      <c r="E20" s="1345"/>
      <c r="F20" s="1345"/>
      <c r="G20" s="1345"/>
      <c r="H20" s="1345"/>
      <c r="I20" s="1345"/>
    </row>
    <row r="21" spans="1:15" s="8" customFormat="1" ht="28.35" customHeight="1">
      <c r="B21" s="69"/>
      <c r="C21" s="69"/>
      <c r="D21" s="69"/>
      <c r="E21" s="69"/>
      <c r="F21" s="69"/>
      <c r="G21" s="69"/>
      <c r="H21" s="69"/>
      <c r="I21" s="69"/>
      <c r="J21" s="69"/>
      <c r="K21" s="69"/>
      <c r="L21" s="69"/>
      <c r="M21" s="69"/>
      <c r="N21" s="69"/>
      <c r="O21" s="69"/>
    </row>
    <row r="22" spans="1:15">
      <c r="B22" s="85"/>
      <c r="C22" s="85"/>
      <c r="D22" s="85"/>
      <c r="E22" s="85"/>
      <c r="F22" s="85"/>
      <c r="G22" s="85"/>
      <c r="H22" s="85"/>
      <c r="I22" s="85"/>
      <c r="J22" s="85"/>
      <c r="K22" s="85"/>
      <c r="L22" s="85"/>
      <c r="M22" s="85"/>
      <c r="N22" s="85"/>
      <c r="O22" s="85"/>
    </row>
    <row r="23" spans="1:15">
      <c r="B23" s="85"/>
      <c r="C23" s="85"/>
      <c r="D23" s="85"/>
      <c r="E23" s="85"/>
      <c r="F23" s="85"/>
      <c r="G23" s="85"/>
      <c r="H23" s="85"/>
    </row>
  </sheetData>
  <mergeCells count="6">
    <mergeCell ref="A20:I20"/>
    <mergeCell ref="A1:I1"/>
    <mergeCell ref="A2:A3"/>
    <mergeCell ref="B2:H2"/>
    <mergeCell ref="I2:O2"/>
    <mergeCell ref="A19:I19"/>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Normal="100" workbookViewId="0">
      <selection activeCell="F14" sqref="F14"/>
    </sheetView>
  </sheetViews>
  <sheetFormatPr defaultColWidth="9.140625" defaultRowHeight="15"/>
  <cols>
    <col min="1" max="15" width="14.5703125" style="7" bestFit="1" customWidth="1"/>
    <col min="16" max="16" width="4.5703125" style="7" bestFit="1" customWidth="1"/>
    <col min="17" max="16384" width="9.140625" style="7"/>
  </cols>
  <sheetData>
    <row r="1" spans="1:15" ht="18.75" customHeight="1">
      <c r="A1" s="1324" t="s">
        <v>465</v>
      </c>
      <c r="B1" s="1324"/>
      <c r="C1" s="1324"/>
      <c r="D1" s="1324"/>
      <c r="E1" s="1324"/>
      <c r="F1" s="1324"/>
      <c r="G1" s="1324"/>
    </row>
    <row r="2" spans="1:15" s="8" customFormat="1" ht="18" customHeight="1">
      <c r="A2" s="1325" t="s">
        <v>38</v>
      </c>
      <c r="B2" s="1321" t="s">
        <v>466</v>
      </c>
      <c r="C2" s="1327"/>
      <c r="D2" s="1327"/>
      <c r="E2" s="1327"/>
      <c r="F2" s="1327"/>
      <c r="G2" s="1327"/>
      <c r="H2" s="1322"/>
      <c r="I2" s="1321" t="s">
        <v>467</v>
      </c>
      <c r="J2" s="1327"/>
      <c r="K2" s="1327"/>
      <c r="L2" s="1327"/>
      <c r="M2" s="1327"/>
      <c r="N2" s="1327"/>
      <c r="O2" s="1322"/>
    </row>
    <row r="3" spans="1:15" s="8" customFormat="1" ht="18" customHeight="1">
      <c r="A3" s="1358"/>
      <c r="B3" s="67" t="s">
        <v>458</v>
      </c>
      <c r="C3" s="67" t="s">
        <v>459</v>
      </c>
      <c r="D3" s="67" t="s">
        <v>460</v>
      </c>
      <c r="E3" s="67" t="s">
        <v>461</v>
      </c>
      <c r="F3" s="67" t="s">
        <v>462</v>
      </c>
      <c r="G3" s="67" t="s">
        <v>463</v>
      </c>
      <c r="H3" s="67" t="s">
        <v>464</v>
      </c>
      <c r="I3" s="67" t="s">
        <v>458</v>
      </c>
      <c r="J3" s="67" t="s">
        <v>459</v>
      </c>
      <c r="K3" s="67" t="s">
        <v>460</v>
      </c>
      <c r="L3" s="67" t="s">
        <v>461</v>
      </c>
      <c r="M3" s="67" t="s">
        <v>462</v>
      </c>
      <c r="N3" s="67" t="s">
        <v>463</v>
      </c>
      <c r="O3" s="67" t="s">
        <v>464</v>
      </c>
    </row>
    <row r="4" spans="1:15" s="14" customFormat="1" ht="18" customHeight="1">
      <c r="A4" s="10" t="s">
        <v>4</v>
      </c>
      <c r="B4" s="60">
        <v>19807935.640000001</v>
      </c>
      <c r="C4" s="48">
        <v>451586.71</v>
      </c>
      <c r="D4" s="48">
        <v>791964.59</v>
      </c>
      <c r="E4" s="48">
        <v>116165.97</v>
      </c>
      <c r="F4" s="12">
        <v>3059.1</v>
      </c>
      <c r="G4" s="12">
        <v>4364.2</v>
      </c>
      <c r="H4" s="12">
        <v>478.37</v>
      </c>
      <c r="I4" s="60">
        <v>11408417</v>
      </c>
      <c r="J4" s="48">
        <v>146316</v>
      </c>
      <c r="K4" s="48">
        <v>202351</v>
      </c>
      <c r="L4" s="12">
        <v>196871</v>
      </c>
      <c r="M4" s="12">
        <v>3459</v>
      </c>
      <c r="N4" s="12">
        <v>3823</v>
      </c>
      <c r="O4" s="12">
        <v>3068</v>
      </c>
    </row>
    <row r="5" spans="1:15" s="14" customFormat="1" ht="18" customHeight="1">
      <c r="A5" s="10" t="s">
        <v>5</v>
      </c>
      <c r="B5" s="60">
        <v>36472558.539999999</v>
      </c>
      <c r="C5" s="48">
        <v>590765.29</v>
      </c>
      <c r="D5" s="48">
        <v>847830.14</v>
      </c>
      <c r="E5" s="15">
        <v>161602.06</v>
      </c>
      <c r="F5" s="15">
        <v>4417.16</v>
      </c>
      <c r="G5" s="15">
        <v>6955.24</v>
      </c>
      <c r="H5" s="15">
        <v>2744.29</v>
      </c>
      <c r="I5" s="60">
        <v>14680983</v>
      </c>
      <c r="J5" s="48">
        <v>266268</v>
      </c>
      <c r="K5" s="48">
        <v>307101</v>
      </c>
      <c r="L5" s="12">
        <v>52237</v>
      </c>
      <c r="M5" s="12">
        <v>24455</v>
      </c>
      <c r="N5" s="12">
        <v>6927</v>
      </c>
      <c r="O5" s="12">
        <v>1459</v>
      </c>
    </row>
    <row r="6" spans="1:15" s="8" customFormat="1" ht="18" customHeight="1">
      <c r="A6" s="17" t="s">
        <v>6</v>
      </c>
      <c r="B6" s="79">
        <v>2238308.4300000002</v>
      </c>
      <c r="C6" s="19">
        <v>37377.1</v>
      </c>
      <c r="D6" s="19">
        <v>42962.07</v>
      </c>
      <c r="E6" s="19">
        <v>15035.24</v>
      </c>
      <c r="F6" s="19">
        <v>204.26</v>
      </c>
      <c r="G6" s="19">
        <v>357.95</v>
      </c>
      <c r="H6" s="19">
        <v>325.22000000000003</v>
      </c>
      <c r="I6" s="76">
        <v>11837684</v>
      </c>
      <c r="J6" s="79">
        <v>157349</v>
      </c>
      <c r="K6" s="79">
        <v>158746</v>
      </c>
      <c r="L6" s="19">
        <v>122581</v>
      </c>
      <c r="M6" s="19">
        <v>2866</v>
      </c>
      <c r="N6" s="19">
        <v>3962</v>
      </c>
      <c r="O6" s="19">
        <v>1935</v>
      </c>
    </row>
    <row r="7" spans="1:15" s="8" customFormat="1" ht="18" customHeight="1">
      <c r="A7" s="53" t="s">
        <v>7</v>
      </c>
      <c r="B7" s="81">
        <v>2108960.88</v>
      </c>
      <c r="C7" s="54">
        <v>36757.980000000003</v>
      </c>
      <c r="D7" s="54">
        <v>53759.69</v>
      </c>
      <c r="E7" s="54">
        <v>10653.49</v>
      </c>
      <c r="F7" s="54">
        <v>190.23</v>
      </c>
      <c r="G7" s="54">
        <v>373.38</v>
      </c>
      <c r="H7" s="54">
        <v>96.06</v>
      </c>
      <c r="I7" s="82">
        <v>12000967</v>
      </c>
      <c r="J7" s="81">
        <v>149173</v>
      </c>
      <c r="K7" s="81">
        <v>105842</v>
      </c>
      <c r="L7" s="54">
        <v>64080</v>
      </c>
      <c r="M7" s="54">
        <v>2471</v>
      </c>
      <c r="N7" s="54">
        <v>1220</v>
      </c>
      <c r="O7" s="54">
        <v>328</v>
      </c>
    </row>
    <row r="8" spans="1:15" s="8" customFormat="1" ht="18" customHeight="1">
      <c r="A8" s="53" t="s">
        <v>8</v>
      </c>
      <c r="B8" s="81">
        <v>2030798.51</v>
      </c>
      <c r="C8" s="54">
        <v>49702.74</v>
      </c>
      <c r="D8" s="54">
        <v>78094.16</v>
      </c>
      <c r="E8" s="54">
        <v>13730.06</v>
      </c>
      <c r="F8" s="54">
        <v>104.8</v>
      </c>
      <c r="G8" s="54">
        <v>163.86</v>
      </c>
      <c r="H8" s="54">
        <v>287.86</v>
      </c>
      <c r="I8" s="82">
        <v>14158473</v>
      </c>
      <c r="J8" s="81">
        <v>161121</v>
      </c>
      <c r="K8" s="81">
        <v>117143</v>
      </c>
      <c r="L8" s="54">
        <v>79375</v>
      </c>
      <c r="M8" s="54">
        <v>3591</v>
      </c>
      <c r="N8" s="54">
        <v>2534</v>
      </c>
      <c r="O8" s="54">
        <v>1094</v>
      </c>
    </row>
    <row r="9" spans="1:15" s="8" customFormat="1" ht="18" customHeight="1">
      <c r="A9" s="53" t="s">
        <v>9</v>
      </c>
      <c r="B9" s="81">
        <v>2486449.84</v>
      </c>
      <c r="C9" s="54">
        <v>62131.24</v>
      </c>
      <c r="D9" s="54">
        <v>77855.259999999995</v>
      </c>
      <c r="E9" s="54">
        <v>12864.24</v>
      </c>
      <c r="F9" s="54">
        <v>364.48</v>
      </c>
      <c r="G9" s="54">
        <v>419.09</v>
      </c>
      <c r="H9" s="54">
        <v>171.91</v>
      </c>
      <c r="I9" s="82">
        <v>12892457</v>
      </c>
      <c r="J9" s="81">
        <v>143409</v>
      </c>
      <c r="K9" s="81">
        <v>120911</v>
      </c>
      <c r="L9" s="54">
        <v>36854</v>
      </c>
      <c r="M9" s="54">
        <v>4264</v>
      </c>
      <c r="N9" s="54">
        <v>3139</v>
      </c>
      <c r="O9" s="54">
        <v>749</v>
      </c>
    </row>
    <row r="10" spans="1:15" s="8" customFormat="1" ht="18" customHeight="1">
      <c r="A10" s="53" t="s">
        <v>10</v>
      </c>
      <c r="B10" s="81">
        <v>2661641.98</v>
      </c>
      <c r="C10" s="54">
        <v>52391.92</v>
      </c>
      <c r="D10" s="54">
        <v>74488.02</v>
      </c>
      <c r="E10" s="54">
        <v>15626.13</v>
      </c>
      <c r="F10" s="54">
        <v>351.94</v>
      </c>
      <c r="G10" s="54">
        <v>733</v>
      </c>
      <c r="H10" s="54">
        <v>237.64</v>
      </c>
      <c r="I10" s="82">
        <v>10653353</v>
      </c>
      <c r="J10" s="81">
        <v>180693</v>
      </c>
      <c r="K10" s="81">
        <v>245323</v>
      </c>
      <c r="L10" s="54">
        <v>90197</v>
      </c>
      <c r="M10" s="54">
        <v>4151</v>
      </c>
      <c r="N10" s="54">
        <v>19962</v>
      </c>
      <c r="O10" s="54">
        <v>3635</v>
      </c>
    </row>
    <row r="11" spans="1:15" s="8" customFormat="1" ht="18" customHeight="1">
      <c r="A11" s="53" t="s">
        <v>11</v>
      </c>
      <c r="B11" s="81">
        <v>3480729.59</v>
      </c>
      <c r="C11" s="54">
        <v>76088.320000000007</v>
      </c>
      <c r="D11" s="54">
        <v>105061.91</v>
      </c>
      <c r="E11" s="54">
        <v>13967.85</v>
      </c>
      <c r="F11" s="54">
        <v>616.24</v>
      </c>
      <c r="G11" s="54">
        <v>1196.47</v>
      </c>
      <c r="H11" s="54">
        <v>326.01</v>
      </c>
      <c r="I11" s="82">
        <v>14879304</v>
      </c>
      <c r="J11" s="81">
        <v>107354</v>
      </c>
      <c r="K11" s="81">
        <v>145729</v>
      </c>
      <c r="L11" s="54">
        <v>41336</v>
      </c>
      <c r="M11" s="54">
        <v>3753</v>
      </c>
      <c r="N11" s="54">
        <v>3028</v>
      </c>
      <c r="O11" s="54">
        <v>2585</v>
      </c>
    </row>
    <row r="12" spans="1:15" s="8" customFormat="1" ht="18" customHeight="1">
      <c r="A12" s="53" t="s">
        <v>12</v>
      </c>
      <c r="B12" s="81">
        <v>3183491.49</v>
      </c>
      <c r="C12" s="54">
        <v>39341.449999999997</v>
      </c>
      <c r="D12" s="54">
        <v>86373.72</v>
      </c>
      <c r="E12" s="54">
        <v>6791.58</v>
      </c>
      <c r="F12" s="54">
        <v>450.56</v>
      </c>
      <c r="G12" s="54">
        <v>913.79</v>
      </c>
      <c r="H12" s="54">
        <v>214</v>
      </c>
      <c r="I12" s="82">
        <v>12068665</v>
      </c>
      <c r="J12" s="81">
        <v>130263</v>
      </c>
      <c r="K12" s="81">
        <v>179824</v>
      </c>
      <c r="L12" s="54">
        <v>42993</v>
      </c>
      <c r="M12" s="54">
        <v>9454</v>
      </c>
      <c r="N12" s="54">
        <v>18866</v>
      </c>
      <c r="O12" s="54">
        <v>4380</v>
      </c>
    </row>
    <row r="13" spans="1:15" s="8" customFormat="1" ht="18" customHeight="1">
      <c r="A13" s="53" t="s">
        <v>13</v>
      </c>
      <c r="B13" s="81">
        <v>3993136.08</v>
      </c>
      <c r="C13" s="54">
        <v>53898.61</v>
      </c>
      <c r="D13" s="54">
        <v>71763.72</v>
      </c>
      <c r="E13" s="54">
        <v>9656.11</v>
      </c>
      <c r="F13" s="54">
        <v>961.33</v>
      </c>
      <c r="G13" s="54">
        <v>1237.23</v>
      </c>
      <c r="H13" s="54">
        <v>253.83</v>
      </c>
      <c r="I13" s="82">
        <v>11516796</v>
      </c>
      <c r="J13" s="81">
        <v>183772</v>
      </c>
      <c r="K13" s="81">
        <v>207576</v>
      </c>
      <c r="L13" s="54">
        <v>57873</v>
      </c>
      <c r="M13" s="54">
        <v>16156</v>
      </c>
      <c r="N13" s="54">
        <v>17776</v>
      </c>
      <c r="O13" s="54">
        <v>2399</v>
      </c>
    </row>
    <row r="14" spans="1:15" s="8" customFormat="1" ht="18" customHeight="1">
      <c r="A14" s="350" t="s">
        <v>544</v>
      </c>
      <c r="B14" s="374">
        <v>3432590.95</v>
      </c>
      <c r="C14" s="352">
        <v>50775.57</v>
      </c>
      <c r="D14" s="352">
        <v>66921.83</v>
      </c>
      <c r="E14" s="352">
        <v>14368.83</v>
      </c>
      <c r="F14" s="352">
        <v>607.99</v>
      </c>
      <c r="G14" s="352">
        <v>731.46</v>
      </c>
      <c r="H14" s="352">
        <v>292.04000000000002</v>
      </c>
      <c r="I14" s="361">
        <v>13201269</v>
      </c>
      <c r="J14" s="374">
        <v>261332</v>
      </c>
      <c r="K14" s="374">
        <v>173088</v>
      </c>
      <c r="L14" s="352">
        <v>63056</v>
      </c>
      <c r="M14" s="352">
        <v>13838</v>
      </c>
      <c r="N14" s="352">
        <v>14114</v>
      </c>
      <c r="O14" s="352">
        <v>824</v>
      </c>
    </row>
    <row r="15" spans="1:15" s="8" customFormat="1" ht="18" customHeight="1">
      <c r="A15" s="350" t="s">
        <v>547</v>
      </c>
      <c r="B15" s="374">
        <v>3966529.58</v>
      </c>
      <c r="C15" s="352">
        <v>51540.22</v>
      </c>
      <c r="D15" s="352">
        <v>68203.31</v>
      </c>
      <c r="E15" s="352">
        <v>18700.48</v>
      </c>
      <c r="F15" s="352">
        <v>346.5</v>
      </c>
      <c r="G15" s="352">
        <v>414.39</v>
      </c>
      <c r="H15" s="352">
        <v>195.09</v>
      </c>
      <c r="I15" s="361">
        <v>12360237</v>
      </c>
      <c r="J15" s="374">
        <v>254918</v>
      </c>
      <c r="K15" s="374">
        <v>182902</v>
      </c>
      <c r="L15" s="352">
        <v>77929</v>
      </c>
      <c r="M15" s="352">
        <v>3748</v>
      </c>
      <c r="N15" s="352">
        <v>3591</v>
      </c>
      <c r="O15" s="352">
        <v>298</v>
      </c>
    </row>
    <row r="16" spans="1:15" s="8" customFormat="1" ht="18" customHeight="1">
      <c r="A16" s="350" t="s">
        <v>546</v>
      </c>
      <c r="B16" s="374">
        <v>3065606.58</v>
      </c>
      <c r="C16" s="352">
        <v>39657.949999999997</v>
      </c>
      <c r="D16" s="352">
        <v>62482.54</v>
      </c>
      <c r="E16" s="352">
        <v>14117.99</v>
      </c>
      <c r="F16" s="352">
        <v>148.07</v>
      </c>
      <c r="G16" s="352">
        <v>289.49</v>
      </c>
      <c r="H16" s="352">
        <v>122.64</v>
      </c>
      <c r="I16" s="361">
        <v>13972688</v>
      </c>
      <c r="J16" s="374">
        <v>150949</v>
      </c>
      <c r="K16" s="374">
        <v>131666</v>
      </c>
      <c r="L16" s="352">
        <v>65740</v>
      </c>
      <c r="M16" s="352">
        <v>1531</v>
      </c>
      <c r="N16" s="352">
        <v>2691</v>
      </c>
      <c r="O16" s="352">
        <v>1001</v>
      </c>
    </row>
    <row r="17" spans="1:15" s="8" customFormat="1" ht="18" customHeight="1">
      <c r="A17" s="350" t="s">
        <v>548</v>
      </c>
      <c r="B17" s="374">
        <v>3824314.62</v>
      </c>
      <c r="C17" s="352">
        <v>41102.18</v>
      </c>
      <c r="D17" s="352">
        <v>59863.91</v>
      </c>
      <c r="E17" s="352">
        <v>16090.06</v>
      </c>
      <c r="F17" s="352">
        <v>70.75</v>
      </c>
      <c r="G17" s="352">
        <v>125.15</v>
      </c>
      <c r="H17" s="352">
        <v>222</v>
      </c>
      <c r="I17" s="361">
        <v>14680983</v>
      </c>
      <c r="J17" s="374">
        <v>266268</v>
      </c>
      <c r="K17" s="374">
        <v>307101</v>
      </c>
      <c r="L17" s="352">
        <v>52237</v>
      </c>
      <c r="M17" s="352">
        <v>24455</v>
      </c>
      <c r="N17" s="352">
        <v>6927</v>
      </c>
      <c r="O17" s="352">
        <v>1459</v>
      </c>
    </row>
    <row r="18" spans="1:15" s="8" customFormat="1" ht="13.5" customHeight="1">
      <c r="A18" s="56"/>
      <c r="B18" s="56"/>
      <c r="C18" s="56"/>
      <c r="D18" s="56"/>
      <c r="E18" s="56"/>
      <c r="F18" s="56"/>
      <c r="G18" s="56"/>
      <c r="H18" s="56"/>
      <c r="I18" s="56"/>
    </row>
    <row r="19" spans="1:15" s="8" customFormat="1" ht="13.5" customHeight="1">
      <c r="A19" s="1317" t="s">
        <v>549</v>
      </c>
      <c r="B19" s="1317"/>
      <c r="C19" s="1317"/>
      <c r="D19" s="1317"/>
      <c r="E19" s="1317"/>
      <c r="F19" s="1317"/>
      <c r="G19" s="1317"/>
      <c r="H19" s="1317"/>
      <c r="I19" s="1317"/>
    </row>
    <row r="20" spans="1:15" s="8" customFormat="1" ht="13.5" customHeight="1">
      <c r="A20" s="1317" t="s">
        <v>203</v>
      </c>
      <c r="B20" s="1317"/>
      <c r="C20" s="1317"/>
      <c r="D20" s="1317"/>
      <c r="E20" s="1317"/>
      <c r="F20" s="1317"/>
      <c r="G20" s="1317"/>
      <c r="H20" s="1317"/>
      <c r="I20" s="1317"/>
    </row>
    <row r="21" spans="1:15" s="8" customFormat="1" ht="24.6" customHeight="1">
      <c r="B21" s="69"/>
      <c r="C21" s="69"/>
      <c r="D21" s="69"/>
      <c r="E21" s="69"/>
      <c r="F21" s="69"/>
      <c r="G21" s="69"/>
      <c r="H21" s="69"/>
      <c r="I21" s="69"/>
      <c r="J21" s="69"/>
      <c r="K21" s="69"/>
      <c r="L21" s="69"/>
      <c r="M21" s="69"/>
    </row>
    <row r="22" spans="1:15">
      <c r="B22" s="85"/>
      <c r="C22" s="85"/>
      <c r="D22" s="85"/>
      <c r="E22" s="85"/>
      <c r="F22" s="85"/>
      <c r="G22" s="85"/>
      <c r="H22" s="85"/>
    </row>
    <row r="27" spans="1:15">
      <c r="D27" s="293"/>
    </row>
  </sheetData>
  <mergeCells count="6">
    <mergeCell ref="A20:I20"/>
    <mergeCell ref="A1:G1"/>
    <mergeCell ref="A2:A3"/>
    <mergeCell ref="B2:H2"/>
    <mergeCell ref="I2:O2"/>
    <mergeCell ref="A19:I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zoomScaleNormal="100" workbookViewId="0">
      <selection activeCell="F13" sqref="F13"/>
    </sheetView>
  </sheetViews>
  <sheetFormatPr defaultColWidth="9.140625" defaultRowHeight="15"/>
  <cols>
    <col min="1" max="9" width="14.5703125" style="7" bestFit="1" customWidth="1"/>
    <col min="10" max="10" width="5" style="7" bestFit="1" customWidth="1"/>
    <col min="11" max="16384" width="9.140625" style="7"/>
  </cols>
  <sheetData>
    <row r="1" spans="1:9" ht="18.75" customHeight="1">
      <c r="A1" s="1324" t="s">
        <v>468</v>
      </c>
      <c r="B1" s="1324"/>
      <c r="C1" s="1324"/>
      <c r="D1" s="1324"/>
      <c r="E1" s="1324"/>
      <c r="F1" s="1324"/>
      <c r="G1" s="1324"/>
    </row>
    <row r="2" spans="1:9" s="8" customFormat="1" ht="27" customHeight="1">
      <c r="A2" s="1325" t="s">
        <v>38</v>
      </c>
      <c r="B2" s="1321" t="s">
        <v>165</v>
      </c>
      <c r="C2" s="1327"/>
      <c r="D2" s="1327"/>
      <c r="E2" s="1322"/>
      <c r="F2" s="1422" t="s">
        <v>469</v>
      </c>
      <c r="G2" s="1423"/>
      <c r="H2" s="1423"/>
      <c r="I2" s="1424"/>
    </row>
    <row r="3" spans="1:9" s="8" customFormat="1" ht="18" customHeight="1">
      <c r="A3" s="1358"/>
      <c r="B3" s="67" t="s">
        <v>458</v>
      </c>
      <c r="C3" s="67" t="s">
        <v>459</v>
      </c>
      <c r="D3" s="67" t="s">
        <v>460</v>
      </c>
      <c r="E3" s="67" t="s">
        <v>461</v>
      </c>
      <c r="F3" s="67" t="s">
        <v>458</v>
      </c>
      <c r="G3" s="67" t="s">
        <v>459</v>
      </c>
      <c r="H3" s="67" t="s">
        <v>460</v>
      </c>
      <c r="I3" s="67" t="s">
        <v>461</v>
      </c>
    </row>
    <row r="4" spans="1:9" s="14" customFormat="1" ht="18" customHeight="1">
      <c r="A4" s="10" t="s">
        <v>4</v>
      </c>
      <c r="B4" s="12">
        <v>86939.552666000032</v>
      </c>
      <c r="C4" s="12">
        <v>108.87295925000001</v>
      </c>
      <c r="D4" s="12">
        <v>2867.3803537999997</v>
      </c>
      <c r="E4" s="12">
        <v>354.29509425000003</v>
      </c>
      <c r="F4" s="12">
        <v>27041</v>
      </c>
      <c r="G4" s="12">
        <v>3400</v>
      </c>
      <c r="H4" s="12">
        <v>300</v>
      </c>
      <c r="I4" s="12">
        <v>19162</v>
      </c>
    </row>
    <row r="5" spans="1:9" s="14" customFormat="1" ht="18" customHeight="1">
      <c r="A5" s="10" t="s">
        <v>5</v>
      </c>
      <c r="B5" s="12">
        <v>230028.48790000001</v>
      </c>
      <c r="C5" s="12">
        <v>169.586207</v>
      </c>
      <c r="D5" s="12">
        <v>875.97637599999996</v>
      </c>
      <c r="E5" s="12">
        <v>360.58217000000002</v>
      </c>
      <c r="F5" s="12">
        <v>241781</v>
      </c>
      <c r="G5" s="12">
        <v>3</v>
      </c>
      <c r="H5" s="12">
        <v>5</v>
      </c>
      <c r="I5" s="12">
        <v>10</v>
      </c>
    </row>
    <row r="6" spans="1:9" s="8" customFormat="1" ht="18" customHeight="1">
      <c r="A6" s="17" t="s">
        <v>6</v>
      </c>
      <c r="B6" s="19">
        <v>6035.1454770000009</v>
      </c>
      <c r="C6" s="19">
        <v>4.5833199999999987</v>
      </c>
      <c r="D6" s="19">
        <v>14.829651500000001</v>
      </c>
      <c r="E6" s="19">
        <v>51.902638999999994</v>
      </c>
      <c r="F6" s="19">
        <v>106383</v>
      </c>
      <c r="G6" s="19">
        <v>350</v>
      </c>
      <c r="H6" s="19">
        <v>1926</v>
      </c>
      <c r="I6" s="19">
        <v>2074</v>
      </c>
    </row>
    <row r="7" spans="1:9" s="8" customFormat="1" ht="18" customHeight="1">
      <c r="A7" s="53" t="s">
        <v>7</v>
      </c>
      <c r="B7" s="54">
        <v>4761.8010142499998</v>
      </c>
      <c r="C7" s="54">
        <v>27.907566249999999</v>
      </c>
      <c r="D7" s="54">
        <v>59.262781499999988</v>
      </c>
      <c r="E7" s="54">
        <v>16.074195500000002</v>
      </c>
      <c r="F7" s="54">
        <v>185658</v>
      </c>
      <c r="G7" s="54">
        <v>0</v>
      </c>
      <c r="H7" s="54">
        <v>310</v>
      </c>
      <c r="I7" s="54">
        <v>0</v>
      </c>
    </row>
    <row r="8" spans="1:9" s="8" customFormat="1" ht="18" customHeight="1">
      <c r="A8" s="53" t="s">
        <v>8</v>
      </c>
      <c r="B8" s="54">
        <v>12721.502909999999</v>
      </c>
      <c r="C8" s="54">
        <v>32.623994000000003</v>
      </c>
      <c r="D8" s="54">
        <v>89.760329749999997</v>
      </c>
      <c r="E8" s="54">
        <v>161.75879280000001</v>
      </c>
      <c r="F8" s="54">
        <v>83612</v>
      </c>
      <c r="G8" s="54">
        <v>0</v>
      </c>
      <c r="H8" s="54">
        <v>299</v>
      </c>
      <c r="I8" s="54">
        <v>9587</v>
      </c>
    </row>
    <row r="9" spans="1:9" s="8" customFormat="1" ht="18" customHeight="1">
      <c r="A9" s="53" t="s">
        <v>9</v>
      </c>
      <c r="B9" s="54">
        <v>13152.58497</v>
      </c>
      <c r="C9" s="54">
        <v>31.106309750000001</v>
      </c>
      <c r="D9" s="54">
        <v>100.97232630000001</v>
      </c>
      <c r="E9" s="54">
        <v>8.6941644999999994</v>
      </c>
      <c r="F9" s="54">
        <v>88467</v>
      </c>
      <c r="G9" s="54">
        <v>101</v>
      </c>
      <c r="H9" s="54">
        <v>401</v>
      </c>
      <c r="I9" s="54">
        <v>0</v>
      </c>
    </row>
    <row r="10" spans="1:9" s="8" customFormat="1" ht="18" customHeight="1">
      <c r="A10" s="53" t="s">
        <v>10</v>
      </c>
      <c r="B10" s="54">
        <v>6876.8452950000001</v>
      </c>
      <c r="C10" s="54">
        <v>15.007993000000001</v>
      </c>
      <c r="D10" s="54">
        <v>133.9961175</v>
      </c>
      <c r="E10" s="54">
        <v>22.152565500000001</v>
      </c>
      <c r="F10" s="54">
        <v>106383</v>
      </c>
      <c r="G10" s="54">
        <v>350</v>
      </c>
      <c r="H10" s="54">
        <v>1926</v>
      </c>
      <c r="I10" s="54">
        <v>2074</v>
      </c>
    </row>
    <row r="11" spans="1:9" s="8" customFormat="1" ht="18" customHeight="1">
      <c r="A11" s="53" t="s">
        <v>11</v>
      </c>
      <c r="B11" s="54">
        <v>21672.610789999999</v>
      </c>
      <c r="C11" s="54">
        <v>28.049207500000001</v>
      </c>
      <c r="D11" s="54">
        <v>58.69987725</v>
      </c>
      <c r="E11" s="54">
        <v>84.939437749999996</v>
      </c>
      <c r="F11" s="54">
        <v>290738</v>
      </c>
      <c r="G11" s="54">
        <v>0</v>
      </c>
      <c r="H11" s="54">
        <v>50</v>
      </c>
      <c r="I11" s="54">
        <v>0</v>
      </c>
    </row>
    <row r="12" spans="1:9" s="8" customFormat="1" ht="18" customHeight="1">
      <c r="A12" s="53" t="s">
        <v>12</v>
      </c>
      <c r="B12" s="54">
        <v>23654.364150000001</v>
      </c>
      <c r="C12" s="54">
        <v>0.68144649999999996</v>
      </c>
      <c r="D12" s="54">
        <v>1.9633354999999999</v>
      </c>
      <c r="E12" s="54">
        <v>0.33510699999999999</v>
      </c>
      <c r="F12" s="54">
        <v>145989</v>
      </c>
      <c r="G12" s="54">
        <v>2</v>
      </c>
      <c r="H12" s="54">
        <v>50</v>
      </c>
      <c r="I12" s="54">
        <v>0</v>
      </c>
    </row>
    <row r="13" spans="1:9" s="8" customFormat="1" ht="18" customHeight="1">
      <c r="A13" s="53" t="s">
        <v>13</v>
      </c>
      <c r="B13" s="54">
        <v>30548.856899999999</v>
      </c>
      <c r="C13" s="54">
        <v>5.828449</v>
      </c>
      <c r="D13" s="54">
        <v>132.6144535</v>
      </c>
      <c r="E13" s="54">
        <v>1.645807</v>
      </c>
      <c r="F13" s="54">
        <v>290604</v>
      </c>
      <c r="G13" s="54">
        <v>37</v>
      </c>
      <c r="H13" s="54">
        <v>9011</v>
      </c>
      <c r="I13" s="54">
        <v>4</v>
      </c>
    </row>
    <row r="14" spans="1:9" s="8" customFormat="1" ht="18" customHeight="1">
      <c r="A14" s="350" t="s">
        <v>544</v>
      </c>
      <c r="B14" s="352">
        <v>33208.578170000001</v>
      </c>
      <c r="C14" s="352">
        <v>6.4423007500000002</v>
      </c>
      <c r="D14" s="352">
        <v>234.1761348</v>
      </c>
      <c r="E14" s="352">
        <v>0.93584350000000005</v>
      </c>
      <c r="F14" s="352">
        <v>158114</v>
      </c>
      <c r="G14" s="352">
        <v>2</v>
      </c>
      <c r="H14" s="352">
        <v>7826</v>
      </c>
      <c r="I14" s="352">
        <v>8</v>
      </c>
    </row>
    <row r="15" spans="1:9" s="8" customFormat="1" ht="18" customHeight="1">
      <c r="A15" s="350" t="s">
        <v>547</v>
      </c>
      <c r="B15" s="352">
        <v>24005.583289999999</v>
      </c>
      <c r="C15" s="352">
        <v>8.5926539999999996</v>
      </c>
      <c r="D15" s="352">
        <v>24.586947250000001</v>
      </c>
      <c r="E15" s="352">
        <v>4.4306559999999999</v>
      </c>
      <c r="F15" s="352">
        <v>277350</v>
      </c>
      <c r="G15" s="352">
        <v>9</v>
      </c>
      <c r="H15" s="352">
        <v>52</v>
      </c>
      <c r="I15" s="352">
        <v>7</v>
      </c>
    </row>
    <row r="16" spans="1:9" s="8" customFormat="1" ht="18" customHeight="1">
      <c r="A16" s="350" t="s">
        <v>546</v>
      </c>
      <c r="B16" s="352">
        <v>25102.173738750007</v>
      </c>
      <c r="C16" s="352">
        <v>2.2512252500000001</v>
      </c>
      <c r="D16" s="352">
        <v>11.269765250000001</v>
      </c>
      <c r="E16" s="352">
        <v>2.3314444999999999</v>
      </c>
      <c r="F16" s="352">
        <v>168451</v>
      </c>
      <c r="G16" s="352">
        <v>2</v>
      </c>
      <c r="H16" s="352">
        <v>22</v>
      </c>
      <c r="I16" s="352">
        <v>19</v>
      </c>
    </row>
    <row r="17" spans="1:9" s="8" customFormat="1" ht="18" customHeight="1">
      <c r="A17" s="350" t="s">
        <v>548</v>
      </c>
      <c r="B17" s="352">
        <v>28288.441220000001</v>
      </c>
      <c r="C17" s="352">
        <v>6.5117409999999998</v>
      </c>
      <c r="D17" s="352">
        <v>13.844656000000001</v>
      </c>
      <c r="E17" s="352">
        <v>5.3815169999999997</v>
      </c>
      <c r="F17" s="352">
        <v>241781</v>
      </c>
      <c r="G17" s="352">
        <v>3</v>
      </c>
      <c r="H17" s="352">
        <v>5</v>
      </c>
      <c r="I17" s="352">
        <v>10</v>
      </c>
    </row>
    <row r="18" spans="1:9" s="8" customFormat="1" ht="15" customHeight="1">
      <c r="A18" s="1317"/>
      <c r="B18" s="1317"/>
      <c r="C18" s="1317"/>
      <c r="D18" s="1317"/>
      <c r="E18" s="1317"/>
      <c r="F18" s="1317"/>
      <c r="G18" s="1317"/>
      <c r="H18" s="1317"/>
      <c r="I18" s="1317"/>
    </row>
    <row r="19" spans="1:9" s="8" customFormat="1" ht="15" customHeight="1">
      <c r="A19" s="1317" t="s">
        <v>549</v>
      </c>
      <c r="B19" s="1317"/>
      <c r="C19" s="1317"/>
      <c r="D19" s="1317"/>
      <c r="E19" s="1317"/>
      <c r="F19" s="1317"/>
      <c r="G19" s="1317"/>
      <c r="H19" s="1317"/>
      <c r="I19" s="1317"/>
    </row>
    <row r="20" spans="1:9" s="8" customFormat="1" ht="15" customHeight="1">
      <c r="A20" s="1317" t="s">
        <v>172</v>
      </c>
      <c r="B20" s="1317"/>
      <c r="C20" s="1317"/>
      <c r="D20" s="1317"/>
      <c r="E20" s="1317"/>
      <c r="F20" s="1317"/>
      <c r="G20" s="1317"/>
      <c r="H20" s="1317"/>
      <c r="I20" s="1317"/>
    </row>
    <row r="21" spans="1:9" s="8" customFormat="1" ht="24.6" customHeight="1">
      <c r="B21" s="28"/>
      <c r="C21" s="28"/>
      <c r="D21" s="28"/>
      <c r="E21" s="28"/>
      <c r="F21" s="28"/>
      <c r="G21" s="28"/>
      <c r="H21" s="28"/>
      <c r="I21" s="28"/>
    </row>
    <row r="22" spans="1:9">
      <c r="B22" s="29"/>
      <c r="C22" s="29"/>
      <c r="D22" s="29"/>
      <c r="E22" s="29"/>
    </row>
    <row r="23" spans="1:9">
      <c r="B23" s="29"/>
      <c r="C23" s="29"/>
      <c r="D23" s="29"/>
      <c r="E23" s="29"/>
    </row>
  </sheetData>
  <mergeCells count="7">
    <mergeCell ref="A20:I20"/>
    <mergeCell ref="A1:G1"/>
    <mergeCell ref="A2:A3"/>
    <mergeCell ref="B2:E2"/>
    <mergeCell ref="F2:I2"/>
    <mergeCell ref="A18:I18"/>
    <mergeCell ref="A19:I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zoomScaleNormal="100" workbookViewId="0">
      <selection activeCell="F16" sqref="F16"/>
    </sheetView>
  </sheetViews>
  <sheetFormatPr defaultColWidth="9.140625" defaultRowHeight="15"/>
  <cols>
    <col min="1" max="1" width="12.140625" style="7" bestFit="1" customWidth="1"/>
    <col min="2" max="2" width="12.140625" style="7" customWidth="1"/>
    <col min="3" max="6" width="12.140625" style="7" bestFit="1" customWidth="1"/>
    <col min="7" max="7" width="12.140625" style="7" customWidth="1"/>
    <col min="8" max="11" width="12.140625" style="7" bestFit="1" customWidth="1"/>
    <col min="12" max="12" width="22.42578125" style="7" bestFit="1" customWidth="1"/>
    <col min="13" max="13" width="4.5703125" style="7" bestFit="1" customWidth="1"/>
    <col min="14" max="16384" width="9.140625" style="7"/>
  </cols>
  <sheetData>
    <row r="1" spans="1:12" ht="13.5" customHeight="1">
      <c r="A1" s="1324" t="s">
        <v>470</v>
      </c>
      <c r="B1" s="1324"/>
      <c r="C1" s="1324"/>
      <c r="D1" s="1324"/>
      <c r="E1" s="1324"/>
      <c r="F1" s="1324"/>
      <c r="G1" s="1324"/>
      <c r="H1" s="1324"/>
      <c r="I1" s="1324"/>
      <c r="J1" s="1324"/>
      <c r="K1" s="1324"/>
      <c r="L1" s="1324"/>
    </row>
    <row r="2" spans="1:12" s="8" customFormat="1" ht="19.5" customHeight="1">
      <c r="A2" s="1325" t="s">
        <v>38</v>
      </c>
      <c r="B2" s="1425" t="s">
        <v>442</v>
      </c>
      <c r="C2" s="1426"/>
      <c r="D2" s="1426"/>
      <c r="E2" s="1426"/>
      <c r="F2" s="1427"/>
      <c r="G2" s="1321" t="s">
        <v>449</v>
      </c>
      <c r="H2" s="1359"/>
      <c r="I2" s="1359"/>
      <c r="J2" s="1359"/>
      <c r="K2" s="1360"/>
    </row>
    <row r="3" spans="1:12" s="8" customFormat="1" ht="15" customHeight="1">
      <c r="A3" s="1334"/>
      <c r="B3" s="294" t="s">
        <v>471</v>
      </c>
      <c r="C3" s="295" t="s">
        <v>472</v>
      </c>
      <c r="D3" s="67" t="s">
        <v>473</v>
      </c>
      <c r="E3" s="67" t="s">
        <v>474</v>
      </c>
      <c r="F3" s="67" t="s">
        <v>475</v>
      </c>
      <c r="G3" s="67" t="s">
        <v>471</v>
      </c>
      <c r="H3" s="67" t="s">
        <v>472</v>
      </c>
      <c r="I3" s="67" t="s">
        <v>473</v>
      </c>
      <c r="J3" s="67" t="s">
        <v>474</v>
      </c>
      <c r="K3" s="67" t="s">
        <v>475</v>
      </c>
    </row>
    <row r="4" spans="1:12" s="14" customFormat="1" ht="17.25" customHeight="1">
      <c r="A4" s="10" t="s">
        <v>4</v>
      </c>
      <c r="B4" s="296">
        <v>518128.07449999999</v>
      </c>
      <c r="C4" s="48">
        <v>2076224.1855000004</v>
      </c>
      <c r="D4" s="48">
        <v>334787.25059999991</v>
      </c>
      <c r="E4" s="12">
        <v>40767.249000000011</v>
      </c>
      <c r="F4" s="12">
        <v>18836.672800000004</v>
      </c>
      <c r="G4" s="12">
        <v>945975.53699999955</v>
      </c>
      <c r="H4" s="48">
        <v>2194862.3722000001</v>
      </c>
      <c r="I4" s="48">
        <v>296421.94630000001</v>
      </c>
      <c r="J4" s="12">
        <v>28522.546200000004</v>
      </c>
      <c r="K4" s="12">
        <v>0</v>
      </c>
    </row>
    <row r="5" spans="1:12" s="14" customFormat="1" ht="17.25" customHeight="1">
      <c r="A5" s="10" t="s">
        <v>5</v>
      </c>
      <c r="B5" s="15">
        <v>679702.78518325009</v>
      </c>
      <c r="C5" s="12">
        <v>3241394.2589719994</v>
      </c>
      <c r="D5" s="12">
        <v>562299.21925899992</v>
      </c>
      <c r="E5" s="12">
        <v>28892.170144250002</v>
      </c>
      <c r="F5" s="12">
        <v>37178.053472500003</v>
      </c>
      <c r="G5" s="15">
        <v>821493.41502900003</v>
      </c>
      <c r="H5" s="12">
        <v>783162.7403549999</v>
      </c>
      <c r="I5" s="12">
        <v>117738.88983799999</v>
      </c>
      <c r="J5" s="12">
        <v>1.9646000000000001</v>
      </c>
      <c r="K5" s="12">
        <v>0</v>
      </c>
    </row>
    <row r="6" spans="1:12" s="8" customFormat="1" ht="17.25" customHeight="1">
      <c r="A6" s="17" t="s">
        <v>6</v>
      </c>
      <c r="B6" s="19">
        <v>65802.63430000002</v>
      </c>
      <c r="C6" s="79">
        <v>226398.45009999999</v>
      </c>
      <c r="D6" s="19">
        <v>41371.289399999994</v>
      </c>
      <c r="E6" s="19">
        <v>1072.4643999999998</v>
      </c>
      <c r="F6" s="19">
        <v>1416.4751999999999</v>
      </c>
      <c r="G6" s="19">
        <v>67252.576399999933</v>
      </c>
      <c r="H6" s="79">
        <v>121744.52200000001</v>
      </c>
      <c r="I6" s="19">
        <v>4339.9309000000012</v>
      </c>
      <c r="J6" s="19">
        <v>0</v>
      </c>
      <c r="K6" s="19">
        <v>0</v>
      </c>
    </row>
    <row r="7" spans="1:12" s="8" customFormat="1" ht="17.25" customHeight="1">
      <c r="A7" s="53" t="s">
        <v>7</v>
      </c>
      <c r="B7" s="54">
        <v>47565.400099999999</v>
      </c>
      <c r="C7" s="81">
        <v>229018.07280000002</v>
      </c>
      <c r="D7" s="54">
        <v>56786.7497</v>
      </c>
      <c r="E7" s="54">
        <v>907.17690000000005</v>
      </c>
      <c r="F7" s="54">
        <v>8.8501999999999992</v>
      </c>
      <c r="G7" s="54">
        <v>12274.270000000004</v>
      </c>
      <c r="H7" s="81">
        <v>81399.71639999999</v>
      </c>
      <c r="I7" s="54">
        <v>6672.2328999999991</v>
      </c>
      <c r="J7" s="54">
        <v>3.1300000000000001E-2</v>
      </c>
      <c r="K7" s="54">
        <v>0</v>
      </c>
    </row>
    <row r="8" spans="1:12" s="8" customFormat="1" ht="17.25" customHeight="1">
      <c r="A8" s="53" t="s">
        <v>8</v>
      </c>
      <c r="B8" s="54">
        <v>65082.136599999991</v>
      </c>
      <c r="C8" s="81">
        <v>238460.01940000002</v>
      </c>
      <c r="D8" s="54">
        <v>52116.310800000007</v>
      </c>
      <c r="E8" s="54">
        <v>2041.7537</v>
      </c>
      <c r="F8" s="54">
        <v>38.429100000000005</v>
      </c>
      <c r="G8" s="54">
        <v>33833.704199999993</v>
      </c>
      <c r="H8" s="81">
        <v>103813.84599999995</v>
      </c>
      <c r="I8" s="54">
        <v>14599.1788</v>
      </c>
      <c r="J8" s="54">
        <v>1.1155999999999999</v>
      </c>
      <c r="K8" s="54">
        <v>0</v>
      </c>
    </row>
    <row r="9" spans="1:12" s="8" customFormat="1" ht="17.25" customHeight="1">
      <c r="A9" s="53" t="s">
        <v>9</v>
      </c>
      <c r="B9" s="55">
        <v>55982.030400000003</v>
      </c>
      <c r="C9" s="297">
        <v>252793.49450000003</v>
      </c>
      <c r="D9" s="55">
        <v>34055.174699999996</v>
      </c>
      <c r="E9" s="55">
        <v>4438.0001000000011</v>
      </c>
      <c r="F9" s="55">
        <v>424.8261999999998</v>
      </c>
      <c r="G9" s="55">
        <v>112547.16819999999</v>
      </c>
      <c r="H9" s="55">
        <v>72282.262499999895</v>
      </c>
      <c r="I9" s="55">
        <v>18203.720500000003</v>
      </c>
      <c r="J9" s="54">
        <v>0</v>
      </c>
      <c r="K9" s="54">
        <v>0</v>
      </c>
    </row>
    <row r="10" spans="1:12" s="8" customFormat="1" ht="17.25" customHeight="1">
      <c r="A10" s="53" t="s">
        <v>10</v>
      </c>
      <c r="B10" s="55">
        <v>45353.236700000009</v>
      </c>
      <c r="C10" s="297">
        <v>238838.97640000001</v>
      </c>
      <c r="D10" s="55">
        <v>47920.4761</v>
      </c>
      <c r="E10" s="55">
        <v>527.41250000000002</v>
      </c>
      <c r="F10" s="55">
        <v>28.341200000000004</v>
      </c>
      <c r="G10" s="55">
        <v>196256.03330000001</v>
      </c>
      <c r="H10" s="55">
        <v>76858.633800000011</v>
      </c>
      <c r="I10" s="55">
        <v>25652.107999999997</v>
      </c>
      <c r="J10" s="54">
        <v>0</v>
      </c>
      <c r="K10" s="54">
        <v>0</v>
      </c>
    </row>
    <row r="11" spans="1:12" s="8" customFormat="1" ht="17.25" customHeight="1">
      <c r="A11" s="53" t="s">
        <v>11</v>
      </c>
      <c r="B11" s="55">
        <v>62036.541700000002</v>
      </c>
      <c r="C11" s="297">
        <v>334628.0601</v>
      </c>
      <c r="D11" s="55">
        <v>67804.846900000004</v>
      </c>
      <c r="E11" s="55">
        <v>1492.4942000000001</v>
      </c>
      <c r="F11" s="55">
        <v>51.33</v>
      </c>
      <c r="G11" s="55">
        <v>221609.22850000011</v>
      </c>
      <c r="H11" s="55">
        <v>106995.7501</v>
      </c>
      <c r="I11" s="55">
        <v>17203.900699999998</v>
      </c>
      <c r="J11" s="54">
        <v>0</v>
      </c>
      <c r="K11" s="54">
        <v>0</v>
      </c>
    </row>
    <row r="12" spans="1:12" s="8" customFormat="1" ht="17.25" customHeight="1">
      <c r="A12" s="53" t="s">
        <v>12</v>
      </c>
      <c r="B12" s="55">
        <v>57883.683799999999</v>
      </c>
      <c r="C12" s="297">
        <v>317829.51010000001</v>
      </c>
      <c r="D12" s="55">
        <v>51310.925600000002</v>
      </c>
      <c r="E12" s="55">
        <v>4107.5851000000002</v>
      </c>
      <c r="F12" s="55">
        <v>400.00819999999999</v>
      </c>
      <c r="G12" s="55">
        <v>33268.910700000037</v>
      </c>
      <c r="H12" s="55">
        <v>86092.7166</v>
      </c>
      <c r="I12" s="55">
        <v>14597.7274</v>
      </c>
      <c r="J12" s="54">
        <v>0</v>
      </c>
      <c r="K12" s="54">
        <v>0</v>
      </c>
    </row>
    <row r="13" spans="1:12" s="8" customFormat="1" ht="17.25" customHeight="1">
      <c r="A13" s="53" t="s">
        <v>13</v>
      </c>
      <c r="B13" s="55">
        <v>79140.484599999996</v>
      </c>
      <c r="C13" s="297">
        <v>341622.9878</v>
      </c>
      <c r="D13" s="55">
        <v>48654.526100000003</v>
      </c>
      <c r="E13" s="55">
        <v>2119.0230000000001</v>
      </c>
      <c r="F13" s="55">
        <v>732.98630000000003</v>
      </c>
      <c r="G13" s="55">
        <v>44100.874100000023</v>
      </c>
      <c r="H13" s="55">
        <v>68369.330100000006</v>
      </c>
      <c r="I13" s="55">
        <v>12156.147300000001</v>
      </c>
      <c r="J13" s="54">
        <v>0</v>
      </c>
      <c r="K13" s="54">
        <v>0</v>
      </c>
    </row>
    <row r="14" spans="1:12" s="8" customFormat="1" ht="17.25" customHeight="1">
      <c r="A14" s="350" t="s">
        <v>544</v>
      </c>
      <c r="B14" s="353">
        <v>63401.134299999998</v>
      </c>
      <c r="C14" s="395">
        <v>287435.85850000009</v>
      </c>
      <c r="D14" s="353">
        <v>38685.557099999998</v>
      </c>
      <c r="E14" s="353">
        <v>2367.3602999999998</v>
      </c>
      <c r="F14" s="353">
        <v>2384.0100000000002</v>
      </c>
      <c r="G14" s="353">
        <v>35638.977599999984</v>
      </c>
      <c r="H14" s="353">
        <v>33984.08459999998</v>
      </c>
      <c r="I14" s="353">
        <v>998.39559999999994</v>
      </c>
      <c r="J14" s="352">
        <v>0</v>
      </c>
      <c r="K14" s="352">
        <v>0</v>
      </c>
    </row>
    <row r="15" spans="1:12" s="8" customFormat="1" ht="17.25" customHeight="1">
      <c r="A15" s="350" t="s">
        <v>547</v>
      </c>
      <c r="B15" s="353">
        <v>62170.309699999998</v>
      </c>
      <c r="C15" s="395">
        <v>347463.22610000003</v>
      </c>
      <c r="D15" s="353">
        <v>43601.352500000001</v>
      </c>
      <c r="E15" s="353">
        <v>838.5652</v>
      </c>
      <c r="F15" s="353">
        <v>22491.197100000001</v>
      </c>
      <c r="G15" s="353">
        <v>31388.202499999999</v>
      </c>
      <c r="H15" s="353">
        <v>16400.358700000001</v>
      </c>
      <c r="I15" s="353">
        <v>1449.4781</v>
      </c>
      <c r="J15" s="352">
        <v>0</v>
      </c>
      <c r="K15" s="352">
        <v>0</v>
      </c>
    </row>
    <row r="16" spans="1:12" s="8" customFormat="1" ht="17.25" customHeight="1">
      <c r="A16" s="350" t="s">
        <v>546</v>
      </c>
      <c r="B16" s="353">
        <v>33394.684000000016</v>
      </c>
      <c r="C16" s="395">
        <v>214237.67720000001</v>
      </c>
      <c r="D16" s="353">
        <v>28449.1286</v>
      </c>
      <c r="E16" s="353">
        <v>2898.2004999999999</v>
      </c>
      <c r="F16" s="353">
        <v>4276.6517000000003</v>
      </c>
      <c r="G16" s="353">
        <v>15789.7201</v>
      </c>
      <c r="H16" s="353">
        <v>10559.549000000001</v>
      </c>
      <c r="I16" s="353">
        <v>98.333100000000002</v>
      </c>
      <c r="J16" s="352">
        <v>0.81769999999999998</v>
      </c>
      <c r="K16" s="352">
        <v>0</v>
      </c>
    </row>
    <row r="17" spans="1:11" s="8" customFormat="1" ht="17.25" customHeight="1">
      <c r="A17" s="350" t="s">
        <v>548</v>
      </c>
      <c r="B17" s="353">
        <v>41890.508983250002</v>
      </c>
      <c r="C17" s="395">
        <v>212667.925972</v>
      </c>
      <c r="D17" s="353">
        <v>51542.881759000004</v>
      </c>
      <c r="E17" s="353">
        <v>6082.1342442499999</v>
      </c>
      <c r="F17" s="353">
        <v>4924.9482724999998</v>
      </c>
      <c r="G17" s="353">
        <v>17533.749429</v>
      </c>
      <c r="H17" s="353">
        <v>4661.9705549999999</v>
      </c>
      <c r="I17" s="353">
        <v>1767.7365380000001</v>
      </c>
      <c r="J17" s="352">
        <v>0</v>
      </c>
      <c r="K17" s="352">
        <v>0</v>
      </c>
    </row>
    <row r="18" spans="1:11" s="8" customFormat="1" ht="13.5" customHeight="1">
      <c r="A18" s="1428" t="s">
        <v>549</v>
      </c>
      <c r="B18" s="1428"/>
      <c r="C18" s="1428"/>
      <c r="D18" s="1428"/>
      <c r="E18" s="1428"/>
      <c r="F18" s="1428"/>
      <c r="G18" s="1428"/>
      <c r="H18" s="1428"/>
      <c r="I18" s="1428"/>
      <c r="J18" s="1428"/>
      <c r="K18" s="1428"/>
    </row>
    <row r="19" spans="1:11" s="8" customFormat="1" ht="28.35" customHeight="1">
      <c r="A19" s="1345" t="s">
        <v>33</v>
      </c>
      <c r="B19" s="1345"/>
      <c r="C19" s="1345"/>
      <c r="D19" s="1345"/>
      <c r="E19" s="1345"/>
      <c r="F19" s="1345"/>
      <c r="G19" s="1345"/>
      <c r="H19" s="1345"/>
      <c r="I19" s="1345"/>
      <c r="J19" s="1345"/>
      <c r="K19" s="1345"/>
    </row>
    <row r="20" spans="1:11">
      <c r="A20" s="8"/>
      <c r="B20" s="28"/>
      <c r="C20" s="28"/>
      <c r="D20" s="28"/>
      <c r="E20" s="28"/>
      <c r="F20" s="28"/>
      <c r="G20" s="28"/>
      <c r="H20" s="28"/>
      <c r="I20" s="28"/>
      <c r="J20" s="28"/>
      <c r="K20" s="28"/>
    </row>
    <row r="21" spans="1:11">
      <c r="B21" s="29"/>
      <c r="C21" s="29"/>
      <c r="D21" s="29"/>
      <c r="E21" s="29"/>
      <c r="F21" s="29"/>
      <c r="G21" s="29"/>
      <c r="H21" s="29"/>
      <c r="I21" s="29"/>
      <c r="J21" s="29"/>
      <c r="K21" s="29"/>
    </row>
    <row r="22" spans="1:11">
      <c r="B22" s="29"/>
      <c r="C22" s="29"/>
      <c r="D22" s="29"/>
      <c r="E22" s="29"/>
      <c r="F22" s="29"/>
      <c r="G22" s="29"/>
      <c r="H22" s="29"/>
      <c r="I22" s="29"/>
      <c r="J22" s="29"/>
      <c r="K22" s="29"/>
    </row>
    <row r="23" spans="1:11">
      <c r="B23" s="298"/>
      <c r="C23" s="298"/>
    </row>
    <row r="24" spans="1:11">
      <c r="B24" s="298"/>
      <c r="C24" s="298"/>
    </row>
    <row r="25" spans="1:11">
      <c r="B25" s="298"/>
      <c r="C25" s="298"/>
    </row>
    <row r="26" spans="1:11">
      <c r="B26" s="57"/>
      <c r="C26" s="57"/>
    </row>
  </sheetData>
  <mergeCells count="6">
    <mergeCell ref="A19:K19"/>
    <mergeCell ref="A1:L1"/>
    <mergeCell ref="A2:A3"/>
    <mergeCell ref="B2:F2"/>
    <mergeCell ref="G2:K2"/>
    <mergeCell ref="A18:K18"/>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L20" sqref="L20"/>
    </sheetView>
  </sheetViews>
  <sheetFormatPr defaultRowHeight="15"/>
  <cols>
    <col min="1" max="1" width="14" customWidth="1"/>
    <col min="2" max="2" width="13.7109375" customWidth="1"/>
    <col min="3" max="3" width="13" customWidth="1"/>
    <col min="4" max="4" width="11.28515625" customWidth="1"/>
    <col min="5" max="5" width="9.42578125" customWidth="1"/>
    <col min="6" max="6" width="13" customWidth="1"/>
    <col min="7" max="7" width="13.7109375" customWidth="1"/>
    <col min="8" max="8" width="16.140625" customWidth="1"/>
    <col min="9" max="9" width="16.5703125" customWidth="1"/>
  </cols>
  <sheetData>
    <row r="1" spans="1:14">
      <c r="A1" s="1245" t="s">
        <v>1136</v>
      </c>
      <c r="B1" s="1245"/>
      <c r="C1" s="1245"/>
      <c r="D1" s="1245"/>
      <c r="E1" s="1245"/>
      <c r="F1" s="1245"/>
      <c r="G1" s="1245"/>
      <c r="H1" s="1245"/>
      <c r="I1" s="1245"/>
      <c r="J1" s="766"/>
      <c r="K1" s="766"/>
      <c r="L1" s="766"/>
    </row>
    <row r="2" spans="1:14">
      <c r="A2" s="1246" t="s">
        <v>3</v>
      </c>
      <c r="B2" s="1249" t="s">
        <v>1137</v>
      </c>
      <c r="C2" s="1250"/>
      <c r="D2" s="1250"/>
      <c r="E2" s="1250"/>
      <c r="F2" s="1250"/>
      <c r="G2" s="1250"/>
      <c r="H2" s="1250"/>
      <c r="I2" s="1251"/>
    </row>
    <row r="3" spans="1:14">
      <c r="A3" s="1247"/>
      <c r="B3" s="1249" t="s">
        <v>1138</v>
      </c>
      <c r="C3" s="1250"/>
      <c r="D3" s="1250"/>
      <c r="E3" s="1250"/>
      <c r="F3" s="1250"/>
      <c r="G3" s="1251"/>
      <c r="H3" s="1252" t="s">
        <v>0</v>
      </c>
      <c r="I3" s="1253"/>
    </row>
    <row r="4" spans="1:14" ht="30" customHeight="1">
      <c r="A4" s="1247"/>
      <c r="B4" s="1254" t="s">
        <v>1139</v>
      </c>
      <c r="C4" s="1255"/>
      <c r="D4" s="1254" t="s">
        <v>1140</v>
      </c>
      <c r="E4" s="1255"/>
      <c r="F4" s="1254" t="s">
        <v>1141</v>
      </c>
      <c r="G4" s="1255"/>
      <c r="H4" s="1256" t="s">
        <v>1142</v>
      </c>
      <c r="I4" s="1256" t="s">
        <v>1143</v>
      </c>
    </row>
    <row r="5" spans="1:14" ht="30">
      <c r="A5" s="1248"/>
      <c r="B5" s="767" t="s">
        <v>1142</v>
      </c>
      <c r="C5" s="767" t="s">
        <v>1143</v>
      </c>
      <c r="D5" s="767" t="s">
        <v>1142</v>
      </c>
      <c r="E5" s="767" t="s">
        <v>1143</v>
      </c>
      <c r="F5" s="767" t="s">
        <v>1142</v>
      </c>
      <c r="G5" s="767" t="s">
        <v>1144</v>
      </c>
      <c r="H5" s="1257"/>
      <c r="I5" s="1257"/>
    </row>
    <row r="6" spans="1:14">
      <c r="A6" s="768" t="s">
        <v>4</v>
      </c>
      <c r="B6" s="769">
        <v>54</v>
      </c>
      <c r="C6" s="770">
        <v>15484.529999999999</v>
      </c>
      <c r="D6" s="769">
        <v>1</v>
      </c>
      <c r="E6" s="770">
        <v>15298.5</v>
      </c>
      <c r="F6" s="769">
        <v>17</v>
      </c>
      <c r="G6" s="770">
        <v>2292.36</v>
      </c>
      <c r="H6" s="769">
        <v>72</v>
      </c>
      <c r="I6" s="771">
        <v>33075.39</v>
      </c>
      <c r="K6" s="772"/>
      <c r="L6" s="772"/>
      <c r="M6" s="773"/>
      <c r="N6" s="773"/>
    </row>
    <row r="7" spans="1:14">
      <c r="A7" s="768" t="s">
        <v>5</v>
      </c>
      <c r="B7" s="774">
        <v>52</v>
      </c>
      <c r="C7" s="774">
        <v>36057.89</v>
      </c>
      <c r="D7" s="774">
        <v>0</v>
      </c>
      <c r="E7" s="774">
        <v>0</v>
      </c>
      <c r="F7" s="774">
        <v>0</v>
      </c>
      <c r="G7" s="774">
        <v>0</v>
      </c>
      <c r="H7" s="774">
        <v>52</v>
      </c>
      <c r="I7" s="774">
        <v>36057.89</v>
      </c>
      <c r="K7" s="772"/>
      <c r="L7" s="772"/>
      <c r="M7" s="773"/>
      <c r="N7" s="773"/>
    </row>
    <row r="8" spans="1:14">
      <c r="A8" s="775" t="s">
        <v>6</v>
      </c>
      <c r="B8" s="776">
        <v>2</v>
      </c>
      <c r="C8" s="777">
        <v>0.94</v>
      </c>
      <c r="D8" s="776">
        <v>0</v>
      </c>
      <c r="E8" s="777">
        <v>0</v>
      </c>
      <c r="F8" s="776">
        <v>0</v>
      </c>
      <c r="G8" s="777">
        <v>0</v>
      </c>
      <c r="H8" s="776">
        <v>2</v>
      </c>
      <c r="I8" s="778">
        <v>0.94</v>
      </c>
      <c r="K8" s="772"/>
      <c r="L8" s="772"/>
      <c r="M8" s="773"/>
      <c r="N8" s="773"/>
    </row>
    <row r="9" spans="1:14">
      <c r="A9" s="779" t="s">
        <v>7</v>
      </c>
      <c r="B9" s="780">
        <v>5</v>
      </c>
      <c r="C9" s="781">
        <v>163.57000000000002</v>
      </c>
      <c r="D9" s="780">
        <v>0</v>
      </c>
      <c r="E9" s="781">
        <v>0</v>
      </c>
      <c r="F9" s="780">
        <v>0</v>
      </c>
      <c r="G9" s="781">
        <v>0</v>
      </c>
      <c r="H9" s="780">
        <v>5</v>
      </c>
      <c r="I9" s="782">
        <v>163.57000000000002</v>
      </c>
      <c r="K9" s="772"/>
      <c r="L9" s="772"/>
      <c r="M9" s="773"/>
      <c r="N9" s="773"/>
    </row>
    <row r="10" spans="1:14">
      <c r="A10" s="783" t="s">
        <v>8</v>
      </c>
      <c r="B10" s="784">
        <v>14</v>
      </c>
      <c r="C10" s="785">
        <v>2589.04</v>
      </c>
      <c r="D10" s="784">
        <v>0</v>
      </c>
      <c r="E10" s="785">
        <v>0</v>
      </c>
      <c r="F10" s="784">
        <v>0</v>
      </c>
      <c r="G10" s="785">
        <v>0</v>
      </c>
      <c r="H10" s="784">
        <v>14</v>
      </c>
      <c r="I10" s="786">
        <v>2589.04</v>
      </c>
      <c r="K10" s="772"/>
      <c r="L10" s="772"/>
      <c r="M10" s="773"/>
      <c r="N10" s="773"/>
    </row>
    <row r="11" spans="1:14">
      <c r="A11" s="783" t="s">
        <v>9</v>
      </c>
      <c r="B11" s="784">
        <v>6</v>
      </c>
      <c r="C11" s="785">
        <v>37.270000000000003</v>
      </c>
      <c r="D11" s="784">
        <v>0</v>
      </c>
      <c r="E11" s="785">
        <v>0</v>
      </c>
      <c r="F11" s="784">
        <v>0</v>
      </c>
      <c r="G11" s="785">
        <v>0</v>
      </c>
      <c r="H11" s="784">
        <v>6</v>
      </c>
      <c r="I11" s="786">
        <v>37.270000000000003</v>
      </c>
      <c r="K11" s="772"/>
      <c r="L11" s="772"/>
      <c r="M11" s="773"/>
      <c r="N11" s="773"/>
    </row>
    <row r="12" spans="1:14">
      <c r="A12" s="787" t="s">
        <v>10</v>
      </c>
      <c r="B12" s="776">
        <v>6</v>
      </c>
      <c r="C12" s="777">
        <v>93.11</v>
      </c>
      <c r="D12" s="776">
        <v>0</v>
      </c>
      <c r="E12" s="777">
        <v>0</v>
      </c>
      <c r="F12" s="776">
        <v>0</v>
      </c>
      <c r="G12" s="777">
        <v>0</v>
      </c>
      <c r="H12" s="776">
        <v>6</v>
      </c>
      <c r="I12" s="778">
        <v>93.11</v>
      </c>
      <c r="K12" s="772"/>
      <c r="L12" s="772"/>
      <c r="M12" s="773"/>
      <c r="N12" s="773"/>
    </row>
    <row r="13" spans="1:14">
      <c r="A13" s="788" t="s">
        <v>11</v>
      </c>
      <c r="B13" s="789">
        <v>5</v>
      </c>
      <c r="C13" s="790">
        <v>32688.66</v>
      </c>
      <c r="D13" s="789">
        <v>0</v>
      </c>
      <c r="E13" s="789">
        <v>0</v>
      </c>
      <c r="F13" s="789">
        <v>0</v>
      </c>
      <c r="G13" s="789">
        <v>0</v>
      </c>
      <c r="H13" s="789">
        <v>5</v>
      </c>
      <c r="I13" s="790">
        <v>32688.66</v>
      </c>
      <c r="J13" s="791"/>
      <c r="K13" s="772"/>
      <c r="L13" s="772"/>
      <c r="M13" s="773"/>
      <c r="N13" s="773"/>
    </row>
    <row r="14" spans="1:14">
      <c r="A14" s="788" t="s">
        <v>12</v>
      </c>
      <c r="B14" s="789">
        <v>7</v>
      </c>
      <c r="C14" s="790">
        <v>63.51</v>
      </c>
      <c r="D14" s="789">
        <v>0</v>
      </c>
      <c r="E14" s="789">
        <v>0</v>
      </c>
      <c r="F14" s="789">
        <v>0</v>
      </c>
      <c r="G14" s="789">
        <v>0</v>
      </c>
      <c r="H14" s="789">
        <v>7</v>
      </c>
      <c r="I14" s="790">
        <v>63.51</v>
      </c>
      <c r="J14" s="791"/>
      <c r="K14" s="772"/>
      <c r="L14" s="772"/>
      <c r="M14" s="773"/>
      <c r="N14" s="773"/>
    </row>
    <row r="15" spans="1:14">
      <c r="A15" s="788" t="s">
        <v>13</v>
      </c>
      <c r="B15" s="790">
        <v>7</v>
      </c>
      <c r="C15" s="790">
        <v>421.79</v>
      </c>
      <c r="D15" s="790">
        <v>0</v>
      </c>
      <c r="E15" s="790">
        <v>0</v>
      </c>
      <c r="F15" s="790">
        <v>0</v>
      </c>
      <c r="G15" s="790">
        <v>0</v>
      </c>
      <c r="H15" s="790">
        <v>7</v>
      </c>
      <c r="I15" s="790">
        <v>421.79</v>
      </c>
      <c r="J15" s="754"/>
      <c r="K15" s="772"/>
      <c r="L15" s="772"/>
      <c r="M15" s="792"/>
      <c r="N15" s="792"/>
    </row>
    <row r="16" spans="1:14">
      <c r="A16" s="793" t="s">
        <v>544</v>
      </c>
      <c r="B16" s="794">
        <v>5</v>
      </c>
      <c r="C16" s="794">
        <v>498.64</v>
      </c>
      <c r="D16" s="794">
        <v>0</v>
      </c>
      <c r="E16" s="794">
        <v>0</v>
      </c>
      <c r="F16" s="794">
        <v>0</v>
      </c>
      <c r="G16" s="794">
        <v>0</v>
      </c>
      <c r="H16" s="794">
        <v>5</v>
      </c>
      <c r="I16" s="794">
        <v>498.64</v>
      </c>
    </row>
    <row r="17" spans="1:9">
      <c r="A17" s="793" t="s">
        <v>547</v>
      </c>
      <c r="B17" s="794">
        <v>5</v>
      </c>
      <c r="C17" s="794">
        <v>597.274</v>
      </c>
      <c r="D17" s="794">
        <v>0</v>
      </c>
      <c r="E17" s="794">
        <v>0</v>
      </c>
      <c r="F17" s="794">
        <v>0</v>
      </c>
      <c r="G17" s="794">
        <v>0</v>
      </c>
      <c r="H17" s="794">
        <v>5</v>
      </c>
      <c r="I17" s="794">
        <v>597.274</v>
      </c>
    </row>
    <row r="18" spans="1:9">
      <c r="A18" s="795">
        <v>44958</v>
      </c>
      <c r="B18" s="794">
        <v>4</v>
      </c>
      <c r="C18" s="794">
        <v>2.6669999999999998</v>
      </c>
      <c r="D18" s="794">
        <v>1</v>
      </c>
      <c r="E18" s="794">
        <v>296.37</v>
      </c>
      <c r="F18" s="794">
        <v>0</v>
      </c>
      <c r="G18" s="794">
        <v>0</v>
      </c>
      <c r="H18" s="794">
        <v>5</v>
      </c>
      <c r="I18" s="794">
        <v>299.03699999999998</v>
      </c>
    </row>
    <row r="19" spans="1:9">
      <c r="A19" s="795">
        <v>44986</v>
      </c>
      <c r="B19" s="794">
        <v>3</v>
      </c>
      <c r="C19" s="794">
        <v>41.4</v>
      </c>
      <c r="D19" s="794">
        <v>0</v>
      </c>
      <c r="E19" s="794">
        <v>0</v>
      </c>
      <c r="F19" s="794">
        <v>0</v>
      </c>
      <c r="G19" s="794">
        <v>0</v>
      </c>
      <c r="H19" s="794">
        <v>3</v>
      </c>
      <c r="I19" s="794">
        <v>41.4</v>
      </c>
    </row>
    <row r="20" spans="1:9">
      <c r="A20" s="1242" t="s">
        <v>1145</v>
      </c>
      <c r="B20" s="1242"/>
      <c r="C20" s="1242"/>
      <c r="D20" s="1242"/>
      <c r="E20" s="1242"/>
      <c r="F20" s="1242"/>
      <c r="G20" s="1242"/>
      <c r="H20" s="796"/>
      <c r="I20" s="796"/>
    </row>
    <row r="21" spans="1:9">
      <c r="A21" s="1243" t="s">
        <v>1146</v>
      </c>
      <c r="B21" s="1243"/>
      <c r="C21" s="1243"/>
      <c r="D21" s="797"/>
      <c r="E21" s="798"/>
      <c r="F21" s="799"/>
      <c r="G21" s="798"/>
      <c r="H21" s="796"/>
      <c r="I21" s="796"/>
    </row>
    <row r="22" spans="1:9">
      <c r="A22" s="1244" t="s">
        <v>549</v>
      </c>
      <c r="B22" s="1244"/>
      <c r="C22" s="1244"/>
      <c r="D22" s="796"/>
      <c r="E22" s="796"/>
      <c r="F22" s="796"/>
      <c r="G22" s="796"/>
      <c r="H22" s="800"/>
      <c r="I22" s="800"/>
    </row>
    <row r="23" spans="1:9">
      <c r="A23" s="796" t="s">
        <v>607</v>
      </c>
      <c r="B23" s="796"/>
      <c r="C23" s="796"/>
      <c r="D23" s="796"/>
      <c r="E23" s="796"/>
      <c r="F23" s="796"/>
      <c r="G23" s="796"/>
      <c r="H23" s="801"/>
      <c r="I23" s="801"/>
    </row>
    <row r="25" spans="1:9">
      <c r="B25" s="773"/>
      <c r="C25" s="773"/>
      <c r="D25" s="773"/>
      <c r="E25" s="773"/>
      <c r="F25" s="773"/>
      <c r="G25" s="773"/>
      <c r="H25" s="773"/>
      <c r="I25" s="773"/>
    </row>
  </sheetData>
  <mergeCells count="13">
    <mergeCell ref="A20:G20"/>
    <mergeCell ref="A21:C21"/>
    <mergeCell ref="A22:C22"/>
    <mergeCell ref="A1:I1"/>
    <mergeCell ref="A2:A5"/>
    <mergeCell ref="B2:I2"/>
    <mergeCell ref="B3:G3"/>
    <mergeCell ref="H3:I3"/>
    <mergeCell ref="B4:C4"/>
    <mergeCell ref="D4:E4"/>
    <mergeCell ref="F4:G4"/>
    <mergeCell ref="H4:H5"/>
    <mergeCell ref="I4:I5"/>
  </mergeCells>
  <printOptions horizontalCentered="1"/>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Normal="100" workbookViewId="0">
      <selection activeCell="E16" sqref="E16"/>
    </sheetView>
  </sheetViews>
  <sheetFormatPr defaultColWidth="9.140625" defaultRowHeight="15"/>
  <cols>
    <col min="1" max="1" width="12.42578125" style="7" bestFit="1" customWidth="1"/>
    <col min="2" max="2" width="12.42578125" style="7" customWidth="1"/>
    <col min="3" max="6" width="12.42578125" style="7" bestFit="1" customWidth="1"/>
    <col min="7" max="7" width="12.42578125" style="7" customWidth="1"/>
    <col min="8" max="10" width="12.140625" style="7" bestFit="1" customWidth="1"/>
    <col min="11" max="11" width="12.42578125" style="7" bestFit="1" customWidth="1"/>
    <col min="12" max="13" width="9.140625" style="7"/>
    <col min="14" max="14" width="10.5703125" style="7" bestFit="1" customWidth="1"/>
    <col min="15" max="15" width="10.28515625" style="7" bestFit="1" customWidth="1"/>
    <col min="16" max="16384" width="9.140625" style="7"/>
  </cols>
  <sheetData>
    <row r="1" spans="1:15" ht="17.25" customHeight="1">
      <c r="A1" s="1318" t="s">
        <v>476</v>
      </c>
      <c r="B1" s="1318"/>
      <c r="C1" s="1318"/>
      <c r="D1" s="1318"/>
      <c r="E1" s="1318"/>
      <c r="F1" s="1318"/>
      <c r="G1" s="1318"/>
      <c r="H1" s="1318"/>
      <c r="I1" s="1318"/>
      <c r="J1" s="1318"/>
      <c r="K1" s="1318"/>
    </row>
    <row r="2" spans="1:15" s="8" customFormat="1" ht="18" customHeight="1">
      <c r="A2" s="1430" t="s">
        <v>38</v>
      </c>
      <c r="B2" s="1431" t="s">
        <v>442</v>
      </c>
      <c r="C2" s="1426"/>
      <c r="D2" s="1426"/>
      <c r="E2" s="1426"/>
      <c r="F2" s="1427"/>
      <c r="G2" s="1432" t="s">
        <v>449</v>
      </c>
      <c r="H2" s="1359"/>
      <c r="I2" s="1359"/>
      <c r="J2" s="1359"/>
      <c r="K2" s="1360"/>
    </row>
    <row r="3" spans="1:15" s="8" customFormat="1" ht="18" customHeight="1">
      <c r="A3" s="1383"/>
      <c r="B3" s="299" t="s">
        <v>471</v>
      </c>
      <c r="C3" s="300" t="s">
        <v>472</v>
      </c>
      <c r="D3" s="94" t="s">
        <v>477</v>
      </c>
      <c r="E3" s="94" t="s">
        <v>474</v>
      </c>
      <c r="F3" s="94" t="s">
        <v>475</v>
      </c>
      <c r="G3" s="94" t="s">
        <v>471</v>
      </c>
      <c r="H3" s="94" t="s">
        <v>472</v>
      </c>
      <c r="I3" s="94" t="s">
        <v>473</v>
      </c>
      <c r="J3" s="94" t="s">
        <v>474</v>
      </c>
      <c r="K3" s="94" t="s">
        <v>475</v>
      </c>
    </row>
    <row r="4" spans="1:15" s="14" customFormat="1" ht="16.5" customHeight="1">
      <c r="A4" s="168" t="s">
        <v>4</v>
      </c>
      <c r="B4" s="301">
        <v>270716.15176625003</v>
      </c>
      <c r="C4" s="302">
        <v>5020376.4571561432</v>
      </c>
      <c r="D4" s="302">
        <v>1414692.6366988276</v>
      </c>
      <c r="E4" s="302">
        <v>205119.23488783656</v>
      </c>
      <c r="F4" s="302">
        <v>147703.2951883616</v>
      </c>
      <c r="G4" s="303">
        <v>9458314.1573107503</v>
      </c>
      <c r="H4" s="302">
        <v>4200021.4661395</v>
      </c>
      <c r="I4" s="302">
        <v>455436.82177275</v>
      </c>
      <c r="J4" s="302">
        <v>3146.4006292500003</v>
      </c>
      <c r="K4" s="302">
        <v>28.00967825</v>
      </c>
    </row>
    <row r="5" spans="1:15" s="14" customFormat="1" ht="16.5" customHeight="1">
      <c r="A5" s="172" t="s">
        <v>5</v>
      </c>
      <c r="B5" s="304">
        <v>1054241.7485113968</v>
      </c>
      <c r="C5" s="304">
        <v>6581186.625091644</v>
      </c>
      <c r="D5" s="304">
        <v>1920327.3123765818</v>
      </c>
      <c r="E5" s="304">
        <v>321396.91384221567</v>
      </c>
      <c r="F5" s="304">
        <v>238572.81099075056</v>
      </c>
      <c r="G5" s="304">
        <v>20075886.957713</v>
      </c>
      <c r="H5" s="304">
        <v>7096309.7058176082</v>
      </c>
      <c r="I5" s="304">
        <v>785977.61403650022</v>
      </c>
      <c r="J5" s="304">
        <v>12795.706366499999</v>
      </c>
      <c r="K5" s="304">
        <v>177.26901401449999</v>
      </c>
      <c r="M5" s="305"/>
      <c r="N5" s="305"/>
      <c r="O5" s="41"/>
    </row>
    <row r="6" spans="1:15" s="8" customFormat="1" ht="16.5" customHeight="1">
      <c r="A6" s="173" t="s">
        <v>6</v>
      </c>
      <c r="B6" s="306">
        <v>56458.65</v>
      </c>
      <c r="C6" s="306">
        <v>463360.93</v>
      </c>
      <c r="D6" s="306">
        <v>150251.31</v>
      </c>
      <c r="E6" s="306">
        <v>25982.87</v>
      </c>
      <c r="F6" s="306">
        <v>14936.37</v>
      </c>
      <c r="G6" s="306">
        <v>1146864.32</v>
      </c>
      <c r="H6" s="297">
        <v>432254.98</v>
      </c>
      <c r="I6" s="306">
        <v>43798.400000000001</v>
      </c>
      <c r="J6" s="306">
        <v>659.77</v>
      </c>
      <c r="K6" s="55">
        <v>2.65</v>
      </c>
      <c r="L6" s="28"/>
      <c r="M6" s="305"/>
      <c r="N6" s="305"/>
      <c r="O6" s="41"/>
    </row>
    <row r="7" spans="1:15" s="8" customFormat="1" ht="16.5" customHeight="1">
      <c r="A7" s="307" t="s">
        <v>7</v>
      </c>
      <c r="B7" s="308">
        <v>44112.14</v>
      </c>
      <c r="C7" s="308">
        <v>507489.9</v>
      </c>
      <c r="D7" s="308">
        <v>158519.09</v>
      </c>
      <c r="E7" s="308">
        <v>21175.23</v>
      </c>
      <c r="F7" s="308">
        <v>22930.560000000001</v>
      </c>
      <c r="G7" s="306">
        <v>940629.19</v>
      </c>
      <c r="H7" s="309">
        <v>465271.2</v>
      </c>
      <c r="I7" s="306">
        <v>50109.64</v>
      </c>
      <c r="J7" s="308">
        <v>552.27</v>
      </c>
      <c r="K7" s="310">
        <v>2.4700000000000002</v>
      </c>
      <c r="L7" s="28"/>
      <c r="M7" s="305"/>
      <c r="N7" s="305"/>
      <c r="O7" s="41"/>
    </row>
    <row r="8" spans="1:15" s="8" customFormat="1" ht="16.5" customHeight="1">
      <c r="A8" s="173" t="s">
        <v>8</v>
      </c>
      <c r="B8" s="306">
        <v>59921.26</v>
      </c>
      <c r="C8" s="306">
        <v>454933.66496003728</v>
      </c>
      <c r="D8" s="306">
        <v>174131.98361778585</v>
      </c>
      <c r="E8" s="306">
        <v>25100.295463035261</v>
      </c>
      <c r="F8" s="306">
        <v>20688.723645500002</v>
      </c>
      <c r="G8" s="306">
        <v>1009553.5911810002</v>
      </c>
      <c r="H8" s="297">
        <v>359881.23686125001</v>
      </c>
      <c r="I8" s="306">
        <v>66844.419717249999</v>
      </c>
      <c r="J8" s="306">
        <v>1817.3102684999999</v>
      </c>
      <c r="K8" s="55">
        <v>9.5123877500000003</v>
      </c>
      <c r="L8" s="28"/>
      <c r="M8" s="305"/>
      <c r="N8" s="305"/>
      <c r="O8" s="41"/>
    </row>
    <row r="9" spans="1:15" s="8" customFormat="1" ht="16.5" customHeight="1">
      <c r="A9" s="173" t="s">
        <v>9</v>
      </c>
      <c r="B9" s="306">
        <v>66560.066310250026</v>
      </c>
      <c r="C9" s="306">
        <v>495166.58132791746</v>
      </c>
      <c r="D9" s="306">
        <v>140501.61407328382</v>
      </c>
      <c r="E9" s="306">
        <v>22785.719263486124</v>
      </c>
      <c r="F9" s="306">
        <v>14210.740458000004</v>
      </c>
      <c r="G9" s="306">
        <v>1380561.8479462501</v>
      </c>
      <c r="H9" s="306">
        <v>460585.38938025007</v>
      </c>
      <c r="I9" s="306">
        <v>58283.592533999996</v>
      </c>
      <c r="J9" s="306">
        <v>1597.1245772500001</v>
      </c>
      <c r="K9" s="306">
        <v>3.3958414999999995</v>
      </c>
      <c r="L9" s="28"/>
      <c r="M9" s="305"/>
      <c r="N9" s="305"/>
      <c r="O9" s="41"/>
    </row>
    <row r="10" spans="1:15" s="8" customFormat="1" ht="16.5" customHeight="1">
      <c r="A10" s="173" t="s">
        <v>10</v>
      </c>
      <c r="B10" s="306">
        <v>61044.313895250001</v>
      </c>
      <c r="C10" s="306">
        <v>514700.93937248469</v>
      </c>
      <c r="D10" s="306">
        <v>136422.43085565558</v>
      </c>
      <c r="E10" s="306">
        <v>15883.500050000001</v>
      </c>
      <c r="F10" s="306">
        <v>9392.8925414999921</v>
      </c>
      <c r="G10" s="306">
        <v>1445070.29789475</v>
      </c>
      <c r="H10" s="306">
        <v>561089.96405249997</v>
      </c>
      <c r="I10" s="306">
        <v>61223.628792749987</v>
      </c>
      <c r="J10" s="306">
        <v>639.5004765000001</v>
      </c>
      <c r="K10" s="306">
        <v>3.1665395000000003</v>
      </c>
      <c r="L10" s="28"/>
      <c r="M10" s="305"/>
      <c r="N10" s="305"/>
      <c r="O10" s="41"/>
    </row>
    <row r="11" spans="1:15" s="8" customFormat="1" ht="16.5" customHeight="1">
      <c r="A11" s="173" t="s">
        <v>11</v>
      </c>
      <c r="B11" s="306">
        <v>80400.31398750002</v>
      </c>
      <c r="C11" s="306">
        <v>686680.0235167268</v>
      </c>
      <c r="D11" s="306">
        <v>236718.23259359479</v>
      </c>
      <c r="E11" s="306">
        <v>36661.763326696549</v>
      </c>
      <c r="F11" s="306">
        <v>19463.081264377277</v>
      </c>
      <c r="G11" s="306">
        <v>1841035.0618527499</v>
      </c>
      <c r="H11" s="306">
        <v>680160.64442375011</v>
      </c>
      <c r="I11" s="306">
        <v>96001.348270999995</v>
      </c>
      <c r="J11" s="306">
        <v>860.80425074999994</v>
      </c>
      <c r="K11" s="306">
        <v>5.1146320000000003</v>
      </c>
      <c r="L11" s="28"/>
      <c r="M11" s="305"/>
      <c r="N11" s="305"/>
      <c r="O11" s="41"/>
    </row>
    <row r="12" spans="1:15" s="8" customFormat="1" ht="16.5" customHeight="1">
      <c r="A12" s="173" t="s">
        <v>12</v>
      </c>
      <c r="B12" s="306">
        <v>82690.708237249943</v>
      </c>
      <c r="C12" s="306">
        <v>630823.62783561239</v>
      </c>
      <c r="D12" s="306">
        <v>213923.87670577847</v>
      </c>
      <c r="E12" s="306">
        <v>43166.102181662471</v>
      </c>
      <c r="F12" s="306">
        <v>20128.789669499991</v>
      </c>
      <c r="G12" s="306">
        <v>1678417.6075627503</v>
      </c>
      <c r="H12" s="306">
        <v>571346.19950900006</v>
      </c>
      <c r="I12" s="306">
        <v>76746.183045000012</v>
      </c>
      <c r="J12" s="306">
        <v>331.78575799999999</v>
      </c>
      <c r="K12" s="306">
        <v>1.7059042645</v>
      </c>
      <c r="L12" s="28"/>
      <c r="M12" s="305"/>
      <c r="N12" s="305"/>
      <c r="O12" s="41"/>
    </row>
    <row r="13" spans="1:15" s="8" customFormat="1" ht="16.5" customHeight="1">
      <c r="A13" s="173" t="s">
        <v>13</v>
      </c>
      <c r="B13" s="306">
        <v>114020.57865949998</v>
      </c>
      <c r="C13" s="306">
        <v>704565.98376435624</v>
      </c>
      <c r="D13" s="306">
        <v>197691.33709832927</v>
      </c>
      <c r="E13" s="306">
        <v>31228.3351792752</v>
      </c>
      <c r="F13" s="306">
        <v>20749.003449444099</v>
      </c>
      <c r="G13" s="306">
        <v>2316213.8915259996</v>
      </c>
      <c r="H13" s="306">
        <v>652067.09068375011</v>
      </c>
      <c r="I13" s="306">
        <v>93633.951449750006</v>
      </c>
      <c r="J13" s="306">
        <v>734.04004000000009</v>
      </c>
      <c r="K13" s="306">
        <v>2.7013740000000004</v>
      </c>
      <c r="L13" s="28"/>
      <c r="M13" s="305"/>
      <c r="N13" s="305"/>
      <c r="O13" s="41"/>
    </row>
    <row r="14" spans="1:15" s="8" customFormat="1" ht="16.5" customHeight="1">
      <c r="A14" s="369" t="s">
        <v>544</v>
      </c>
      <c r="B14" s="396">
        <v>88052.712203000032</v>
      </c>
      <c r="C14" s="396">
        <v>576269.14024722087</v>
      </c>
      <c r="D14" s="396">
        <v>174158.29462699281</v>
      </c>
      <c r="E14" s="396">
        <v>22347.876382750001</v>
      </c>
      <c r="F14" s="396">
        <v>12382.758544</v>
      </c>
      <c r="G14" s="396">
        <v>2009846.8234639992</v>
      </c>
      <c r="H14" s="396">
        <v>610540.68159535725</v>
      </c>
      <c r="I14" s="396">
        <v>71907.236653500004</v>
      </c>
      <c r="J14" s="396">
        <v>778.01148975000001</v>
      </c>
      <c r="K14" s="396">
        <v>5.0915389999999991</v>
      </c>
      <c r="L14" s="28"/>
      <c r="M14" s="305"/>
      <c r="N14" s="305"/>
      <c r="O14" s="41"/>
    </row>
    <row r="15" spans="1:15" s="8" customFormat="1" ht="16.5" customHeight="1">
      <c r="A15" s="369" t="s">
        <v>547</v>
      </c>
      <c r="B15" s="396">
        <v>75386.506693749994</v>
      </c>
      <c r="C15" s="396">
        <v>613293.89728426118</v>
      </c>
      <c r="D15" s="396">
        <v>166826.39300994753</v>
      </c>
      <c r="E15" s="396">
        <v>23581.073212749994</v>
      </c>
      <c r="F15" s="396">
        <v>46854.549183929164</v>
      </c>
      <c r="G15" s="396">
        <v>2072685.7573707495</v>
      </c>
      <c r="H15" s="396">
        <v>1020137.584489</v>
      </c>
      <c r="I15" s="396">
        <v>85283.70257075</v>
      </c>
      <c r="J15" s="396">
        <v>1862.9341467500001</v>
      </c>
      <c r="K15" s="396">
        <v>17.181355749999994</v>
      </c>
      <c r="L15" s="28"/>
      <c r="M15" s="305"/>
      <c r="N15" s="305"/>
      <c r="O15" s="41"/>
    </row>
    <row r="16" spans="1:15" s="8" customFormat="1" ht="16.5" customHeight="1">
      <c r="A16" s="369" t="s">
        <v>546</v>
      </c>
      <c r="B16" s="396">
        <v>63780.413107749999</v>
      </c>
      <c r="C16" s="396">
        <v>455385.73366329301</v>
      </c>
      <c r="D16" s="396">
        <v>160464.6691371233</v>
      </c>
      <c r="E16" s="396">
        <v>28188.44420795</v>
      </c>
      <c r="F16" s="396">
        <v>20286.797764000014</v>
      </c>
      <c r="G16" s="396">
        <v>1704051.5302570006</v>
      </c>
      <c r="H16" s="396">
        <v>668099.9875424999</v>
      </c>
      <c r="I16" s="396">
        <v>80661.485654750009</v>
      </c>
      <c r="J16" s="396">
        <v>1455.9844964999998</v>
      </c>
      <c r="K16" s="396">
        <v>50.20814025</v>
      </c>
      <c r="L16" s="28"/>
      <c r="M16" s="305"/>
      <c r="N16" s="305"/>
      <c r="O16" s="41"/>
    </row>
    <row r="17" spans="1:15" s="8" customFormat="1" ht="16.5" customHeight="1">
      <c r="A17" s="369" t="s">
        <v>548</v>
      </c>
      <c r="B17" s="396">
        <v>261814.08541714674</v>
      </c>
      <c r="C17" s="396">
        <v>478516.20311973459</v>
      </c>
      <c r="D17" s="396">
        <v>10718.080658089999</v>
      </c>
      <c r="E17" s="396">
        <v>25295.704574609998</v>
      </c>
      <c r="F17" s="396">
        <v>16548.544470499983</v>
      </c>
      <c r="G17" s="396">
        <v>2530957.0386577509</v>
      </c>
      <c r="H17" s="396">
        <v>614874.74728025007</v>
      </c>
      <c r="I17" s="396">
        <v>1484.02534775</v>
      </c>
      <c r="J17" s="396">
        <v>1506.1708624999997</v>
      </c>
      <c r="K17" s="396">
        <v>74.071299999999994</v>
      </c>
      <c r="L17" s="28"/>
      <c r="M17" s="305"/>
      <c r="N17" s="305"/>
      <c r="O17" s="41"/>
    </row>
    <row r="18" spans="1:15" s="8" customFormat="1" ht="43.5" customHeight="1">
      <c r="A18" s="1433" t="s">
        <v>478</v>
      </c>
      <c r="B18" s="1433"/>
      <c r="C18" s="1433"/>
      <c r="D18" s="1433"/>
      <c r="E18" s="1433"/>
      <c r="F18" s="1433"/>
      <c r="G18" s="1433"/>
      <c r="H18" s="1433"/>
      <c r="I18" s="1433"/>
      <c r="J18" s="1433"/>
      <c r="K18" s="1433"/>
      <c r="L18" s="28"/>
    </row>
    <row r="19" spans="1:15" s="8" customFormat="1" ht="15" customHeight="1">
      <c r="A19" s="1429" t="s">
        <v>549</v>
      </c>
      <c r="B19" s="1429"/>
      <c r="C19" s="1429"/>
      <c r="D19" s="1429"/>
      <c r="E19" s="1429"/>
      <c r="F19" s="1429"/>
      <c r="G19" s="1429"/>
      <c r="H19" s="1429"/>
      <c r="I19" s="1429"/>
      <c r="J19" s="1429"/>
      <c r="K19" s="1429"/>
    </row>
    <row r="20" spans="1:15" s="8" customFormat="1" ht="13.5" customHeight="1">
      <c r="A20" s="1429" t="s">
        <v>203</v>
      </c>
      <c r="B20" s="1429"/>
      <c r="C20" s="1429"/>
      <c r="D20" s="1429"/>
      <c r="E20" s="1429"/>
      <c r="F20" s="1429"/>
      <c r="G20" s="1429"/>
      <c r="H20" s="1429"/>
      <c r="I20" s="1429"/>
      <c r="J20" s="1429"/>
      <c r="K20" s="1429"/>
    </row>
    <row r="21" spans="1:15" s="8" customFormat="1" ht="26.1" customHeight="1">
      <c r="B21" s="41"/>
      <c r="C21" s="41"/>
      <c r="D21" s="41"/>
      <c r="E21" s="41"/>
      <c r="F21" s="41"/>
      <c r="G21" s="41"/>
      <c r="H21" s="41"/>
      <c r="I21" s="41"/>
      <c r="J21" s="41"/>
      <c r="K21" s="41"/>
    </row>
    <row r="22" spans="1:15">
      <c r="B22" s="57"/>
      <c r="C22" s="57"/>
      <c r="D22" s="57"/>
      <c r="E22" s="57"/>
      <c r="F22" s="57"/>
      <c r="G22" s="57"/>
      <c r="H22" s="57"/>
      <c r="I22" s="57"/>
      <c r="J22" s="57"/>
      <c r="K22" s="57"/>
    </row>
    <row r="27" spans="1:15">
      <c r="E27" s="57"/>
    </row>
  </sheetData>
  <mergeCells count="7">
    <mergeCell ref="A20:K20"/>
    <mergeCell ref="A1:K1"/>
    <mergeCell ref="A2:A3"/>
    <mergeCell ref="B2:F2"/>
    <mergeCell ref="G2:K2"/>
    <mergeCell ref="A18:K18"/>
    <mergeCell ref="A19:K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sqref="A1:K1"/>
    </sheetView>
  </sheetViews>
  <sheetFormatPr defaultColWidth="9.140625" defaultRowHeight="15"/>
  <cols>
    <col min="1" max="1" width="12.140625" style="7" bestFit="1" customWidth="1"/>
    <col min="2" max="2" width="12.140625" style="7" customWidth="1"/>
    <col min="3" max="6" width="12.140625" style="7" bestFit="1" customWidth="1"/>
    <col min="7" max="7" width="12.140625" style="7" customWidth="1"/>
    <col min="8" max="11" width="12.140625" style="7" bestFit="1" customWidth="1"/>
    <col min="12" max="12" width="4.5703125" style="7" bestFit="1" customWidth="1"/>
    <col min="13" max="16384" width="9.140625" style="7"/>
  </cols>
  <sheetData>
    <row r="1" spans="1:11" ht="15.75" customHeight="1">
      <c r="A1" s="1318" t="s">
        <v>479</v>
      </c>
      <c r="B1" s="1318"/>
      <c r="C1" s="1318"/>
      <c r="D1" s="1318"/>
      <c r="E1" s="1318"/>
      <c r="F1" s="1318"/>
      <c r="G1" s="1318"/>
      <c r="H1" s="1318"/>
      <c r="I1" s="1318"/>
      <c r="J1" s="1318"/>
      <c r="K1" s="1318"/>
    </row>
    <row r="2" spans="1:11" s="8" customFormat="1" ht="18" customHeight="1">
      <c r="A2" s="1319" t="s">
        <v>38</v>
      </c>
      <c r="B2" s="1425" t="s">
        <v>442</v>
      </c>
      <c r="C2" s="1426"/>
      <c r="D2" s="1426"/>
      <c r="E2" s="1426"/>
      <c r="F2" s="1427"/>
      <c r="G2" s="1321" t="s">
        <v>449</v>
      </c>
      <c r="H2" s="1359"/>
      <c r="I2" s="1359"/>
      <c r="J2" s="1359"/>
      <c r="K2" s="1360"/>
    </row>
    <row r="3" spans="1:11" s="8" customFormat="1" ht="18" customHeight="1">
      <c r="A3" s="1434"/>
      <c r="B3" s="311" t="s">
        <v>471</v>
      </c>
      <c r="C3" s="295" t="s">
        <v>472</v>
      </c>
      <c r="D3" s="67" t="s">
        <v>477</v>
      </c>
      <c r="E3" s="67" t="s">
        <v>474</v>
      </c>
      <c r="F3" s="67" t="s">
        <v>475</v>
      </c>
      <c r="G3" s="67" t="s">
        <v>471</v>
      </c>
      <c r="H3" s="67" t="s">
        <v>472</v>
      </c>
      <c r="I3" s="67" t="s">
        <v>473</v>
      </c>
      <c r="J3" s="67" t="s">
        <v>474</v>
      </c>
      <c r="K3" s="67" t="s">
        <v>475</v>
      </c>
    </row>
    <row r="4" spans="1:11" s="14" customFormat="1" ht="17.25" customHeight="1">
      <c r="A4" s="10" t="s">
        <v>4</v>
      </c>
      <c r="B4" s="312">
        <v>44.135638749999998</v>
      </c>
      <c r="C4" s="312">
        <v>80151.358028000031</v>
      </c>
      <c r="D4" s="312">
        <v>9980.0117817500013</v>
      </c>
      <c r="E4" s="312">
        <v>90.023634250000001</v>
      </c>
      <c r="F4" s="312">
        <v>0</v>
      </c>
      <c r="G4" s="313">
        <v>0</v>
      </c>
      <c r="H4" s="313">
        <v>4.5203384999999994</v>
      </c>
      <c r="I4" s="313">
        <v>5.1651749999999996E-2</v>
      </c>
      <c r="J4" s="313">
        <v>0</v>
      </c>
      <c r="K4" s="313">
        <v>0</v>
      </c>
    </row>
    <row r="5" spans="1:11" s="14" customFormat="1" ht="17.25" customHeight="1">
      <c r="A5" s="10" t="s">
        <v>5</v>
      </c>
      <c r="B5" s="314">
        <v>1.5841000000000001E-2</v>
      </c>
      <c r="C5" s="315">
        <v>197894.17259999999</v>
      </c>
      <c r="D5" s="315">
        <v>26143.679199999999</v>
      </c>
      <c r="E5" s="315">
        <v>7066.822099</v>
      </c>
      <c r="F5" s="315">
        <v>329.94289579999997</v>
      </c>
      <c r="G5" s="315">
        <v>0</v>
      </c>
      <c r="H5" s="315">
        <v>0</v>
      </c>
      <c r="I5" s="315">
        <v>0</v>
      </c>
      <c r="J5" s="315">
        <v>0</v>
      </c>
      <c r="K5" s="315">
        <v>0</v>
      </c>
    </row>
    <row r="6" spans="1:11" s="8" customFormat="1" ht="17.25" customHeight="1">
      <c r="A6" s="17" t="s">
        <v>6</v>
      </c>
      <c r="B6" s="314">
        <v>0</v>
      </c>
      <c r="C6" s="316">
        <v>5506.49</v>
      </c>
      <c r="D6" s="316">
        <v>598.13</v>
      </c>
      <c r="E6" s="314">
        <v>1.84</v>
      </c>
      <c r="F6" s="314">
        <v>0</v>
      </c>
      <c r="G6" s="314">
        <v>0</v>
      </c>
      <c r="H6" s="317">
        <v>0</v>
      </c>
      <c r="I6" s="317">
        <v>0</v>
      </c>
      <c r="J6" s="317">
        <v>0</v>
      </c>
      <c r="K6" s="314">
        <v>0</v>
      </c>
    </row>
    <row r="7" spans="1:11" s="8" customFormat="1" ht="17.25" customHeight="1">
      <c r="A7" s="53" t="s">
        <v>7</v>
      </c>
      <c r="B7" s="318">
        <v>0</v>
      </c>
      <c r="C7" s="319">
        <v>3083.58</v>
      </c>
      <c r="D7" s="319">
        <v>1515.97</v>
      </c>
      <c r="E7" s="318">
        <v>265.49</v>
      </c>
      <c r="F7" s="318">
        <v>0</v>
      </c>
      <c r="G7" s="318">
        <v>0</v>
      </c>
      <c r="H7" s="320">
        <v>0</v>
      </c>
      <c r="I7" s="320">
        <v>0</v>
      </c>
      <c r="J7" s="320">
        <v>0</v>
      </c>
      <c r="K7" s="318">
        <v>0</v>
      </c>
    </row>
    <row r="8" spans="1:11" s="8" customFormat="1" ht="17.25" customHeight="1">
      <c r="A8" s="53" t="s">
        <v>8</v>
      </c>
      <c r="B8" s="318">
        <v>0</v>
      </c>
      <c r="C8" s="319">
        <v>10721.488719999999</v>
      </c>
      <c r="D8" s="319">
        <v>2252.438275</v>
      </c>
      <c r="E8" s="318">
        <v>31.71902425</v>
      </c>
      <c r="F8" s="318">
        <v>0</v>
      </c>
      <c r="G8" s="318">
        <v>0</v>
      </c>
      <c r="H8" s="320">
        <v>0</v>
      </c>
      <c r="I8" s="320">
        <v>0</v>
      </c>
      <c r="J8" s="320">
        <v>0</v>
      </c>
      <c r="K8" s="318">
        <v>0</v>
      </c>
    </row>
    <row r="9" spans="1:11" s="8" customFormat="1" ht="17.25" customHeight="1">
      <c r="A9" s="53" t="s">
        <v>9</v>
      </c>
      <c r="B9" s="318">
        <v>0</v>
      </c>
      <c r="C9" s="319">
        <v>10690.701489999999</v>
      </c>
      <c r="D9" s="319">
        <v>1068.9838689999999</v>
      </c>
      <c r="E9" s="318">
        <v>1533.6562939999999</v>
      </c>
      <c r="F9" s="318">
        <v>1.61175E-2</v>
      </c>
      <c r="G9" s="318">
        <v>0</v>
      </c>
      <c r="H9" s="321">
        <v>0</v>
      </c>
      <c r="I9" s="321">
        <v>0</v>
      </c>
      <c r="J9" s="321">
        <v>0</v>
      </c>
      <c r="K9" s="318">
        <v>0</v>
      </c>
    </row>
    <row r="10" spans="1:11" s="8" customFormat="1" ht="17.25" customHeight="1">
      <c r="A10" s="53" t="s">
        <v>10</v>
      </c>
      <c r="B10" s="318">
        <v>1.5841000000000001E-2</v>
      </c>
      <c r="C10" s="319">
        <v>3320.4700579999999</v>
      </c>
      <c r="D10" s="319">
        <v>3540.0471849999999</v>
      </c>
      <c r="E10" s="318">
        <v>120.4623895</v>
      </c>
      <c r="F10" s="318">
        <v>67.006497499999995</v>
      </c>
      <c r="G10" s="318">
        <v>0</v>
      </c>
      <c r="H10" s="321">
        <v>0</v>
      </c>
      <c r="I10" s="321">
        <v>0</v>
      </c>
      <c r="J10" s="321">
        <v>0</v>
      </c>
      <c r="K10" s="318">
        <v>0</v>
      </c>
    </row>
    <row r="11" spans="1:11" s="8" customFormat="1" ht="17.25" customHeight="1">
      <c r="A11" s="53" t="s">
        <v>11</v>
      </c>
      <c r="B11" s="318">
        <v>0</v>
      </c>
      <c r="C11" s="319">
        <v>18147.17680725002</v>
      </c>
      <c r="D11" s="319">
        <v>2762.4805172500005</v>
      </c>
      <c r="E11" s="318">
        <v>934.64198324999984</v>
      </c>
      <c r="F11" s="318">
        <v>0</v>
      </c>
      <c r="G11" s="318">
        <v>0</v>
      </c>
      <c r="H11" s="321">
        <v>0</v>
      </c>
      <c r="I11" s="321">
        <v>0</v>
      </c>
      <c r="J11" s="321">
        <v>0</v>
      </c>
      <c r="K11" s="318">
        <v>0</v>
      </c>
    </row>
    <row r="12" spans="1:11" s="8" customFormat="1" ht="17.25" customHeight="1">
      <c r="A12" s="53" t="s">
        <v>12</v>
      </c>
      <c r="B12" s="318">
        <v>0</v>
      </c>
      <c r="C12" s="319">
        <v>19474.373019999999</v>
      </c>
      <c r="D12" s="319">
        <v>2586.3594629999998</v>
      </c>
      <c r="E12" s="318">
        <v>1596.5616769999999</v>
      </c>
      <c r="F12" s="318">
        <v>4.9880500000000001E-2</v>
      </c>
      <c r="G12" s="318">
        <v>0</v>
      </c>
      <c r="H12" s="321">
        <v>0</v>
      </c>
      <c r="I12" s="321">
        <v>0</v>
      </c>
      <c r="J12" s="321">
        <v>0</v>
      </c>
      <c r="K12" s="318">
        <v>0</v>
      </c>
    </row>
    <row r="13" spans="1:11" s="8" customFormat="1" ht="17.25" customHeight="1">
      <c r="A13" s="53" t="s">
        <v>13</v>
      </c>
      <c r="B13" s="318">
        <v>0</v>
      </c>
      <c r="C13" s="319">
        <v>26552.353220000001</v>
      </c>
      <c r="D13" s="319">
        <v>3210.9353930000002</v>
      </c>
      <c r="E13" s="318">
        <v>843.35357380000005</v>
      </c>
      <c r="F13" s="318">
        <v>82.303423249999994</v>
      </c>
      <c r="G13" s="318">
        <v>0</v>
      </c>
      <c r="H13" s="321">
        <v>0</v>
      </c>
      <c r="I13" s="321">
        <v>0</v>
      </c>
      <c r="J13" s="321">
        <v>0</v>
      </c>
      <c r="K13" s="318">
        <v>0</v>
      </c>
    </row>
    <row r="14" spans="1:11" s="8" customFormat="1" ht="17.25" customHeight="1">
      <c r="A14" s="350" t="s">
        <v>544</v>
      </c>
      <c r="B14" s="397">
        <v>0</v>
      </c>
      <c r="C14" s="398">
        <v>29403.453220999996</v>
      </c>
      <c r="D14" s="398">
        <v>2413.6864477499989</v>
      </c>
      <c r="E14" s="397">
        <v>1474.6016729999981</v>
      </c>
      <c r="F14" s="397">
        <v>158.3911105</v>
      </c>
      <c r="G14" s="397">
        <v>0</v>
      </c>
      <c r="H14" s="399">
        <v>0</v>
      </c>
      <c r="I14" s="399">
        <v>0</v>
      </c>
      <c r="J14" s="399">
        <v>0</v>
      </c>
      <c r="K14" s="397">
        <v>0</v>
      </c>
    </row>
    <row r="15" spans="1:11" s="8" customFormat="1" ht="17.25" customHeight="1">
      <c r="A15" s="350" t="s">
        <v>547</v>
      </c>
      <c r="B15" s="397">
        <v>0</v>
      </c>
      <c r="C15" s="398">
        <v>21373.201990000001</v>
      </c>
      <c r="D15" s="398">
        <v>2435.4393300000002</v>
      </c>
      <c r="E15" s="397">
        <v>233.566979</v>
      </c>
      <c r="F15" s="397">
        <v>0.9852455</v>
      </c>
      <c r="G15" s="397">
        <v>0</v>
      </c>
      <c r="H15" s="399">
        <v>0</v>
      </c>
      <c r="I15" s="399">
        <v>0</v>
      </c>
      <c r="J15" s="399">
        <v>0</v>
      </c>
      <c r="K15" s="397">
        <v>0</v>
      </c>
    </row>
    <row r="16" spans="1:11" s="8" customFormat="1" ht="17.25" customHeight="1">
      <c r="A16" s="350" t="s">
        <v>546</v>
      </c>
      <c r="B16" s="397">
        <v>0</v>
      </c>
      <c r="C16" s="398">
        <v>22844.194640000009</v>
      </c>
      <c r="D16" s="398">
        <v>2233.6694270000007</v>
      </c>
      <c r="E16" s="397">
        <v>20.966693249999995</v>
      </c>
      <c r="F16" s="397">
        <v>19.195413500000001</v>
      </c>
      <c r="G16" s="397">
        <v>0</v>
      </c>
      <c r="H16" s="399">
        <v>0</v>
      </c>
      <c r="I16" s="399">
        <v>0</v>
      </c>
      <c r="J16" s="399">
        <v>0</v>
      </c>
      <c r="K16" s="397">
        <v>0</v>
      </c>
    </row>
    <row r="17" spans="1:11" s="8" customFormat="1" ht="17.25" customHeight="1">
      <c r="A17" s="350" t="s">
        <v>548</v>
      </c>
      <c r="B17" s="397">
        <v>0</v>
      </c>
      <c r="C17" s="398">
        <v>26776.680090000002</v>
      </c>
      <c r="D17" s="398">
        <v>1525.5452929999999</v>
      </c>
      <c r="E17" s="397">
        <v>9.9585407499999992</v>
      </c>
      <c r="F17" s="397">
        <v>1.9952075</v>
      </c>
      <c r="G17" s="397">
        <v>0</v>
      </c>
      <c r="H17" s="399">
        <v>0</v>
      </c>
      <c r="I17" s="399">
        <v>0</v>
      </c>
      <c r="J17" s="399">
        <v>0</v>
      </c>
      <c r="K17" s="397">
        <v>0</v>
      </c>
    </row>
    <row r="18" spans="1:11" s="8" customFormat="1" ht="17.25" customHeight="1">
      <c r="A18" s="42"/>
      <c r="B18" s="322"/>
      <c r="C18" s="323"/>
      <c r="D18" s="323"/>
      <c r="E18" s="322"/>
      <c r="F18" s="322"/>
      <c r="G18" s="322"/>
      <c r="H18" s="324"/>
      <c r="I18" s="324"/>
      <c r="J18" s="324"/>
      <c r="K18" s="322"/>
    </row>
    <row r="19" spans="1:11" s="8" customFormat="1" ht="15" customHeight="1">
      <c r="A19" s="1345" t="s">
        <v>549</v>
      </c>
      <c r="B19" s="1345"/>
      <c r="C19" s="1345"/>
      <c r="D19" s="1345"/>
      <c r="E19" s="1345"/>
      <c r="F19" s="1345"/>
      <c r="G19" s="1345"/>
      <c r="H19" s="1345"/>
      <c r="I19" s="1345"/>
      <c r="J19" s="1345"/>
      <c r="K19" s="1345"/>
    </row>
    <row r="20" spans="1:11" s="8" customFormat="1" ht="13.5" customHeight="1">
      <c r="A20" s="1345" t="s">
        <v>172</v>
      </c>
      <c r="B20" s="1345"/>
      <c r="C20" s="1345"/>
      <c r="D20" s="1345"/>
      <c r="E20" s="1345"/>
      <c r="F20" s="1345"/>
      <c r="G20" s="1345"/>
      <c r="H20" s="1345"/>
      <c r="I20" s="1345"/>
      <c r="J20" s="1345"/>
      <c r="K20" s="1345"/>
    </row>
    <row r="21" spans="1:11" s="8" customFormat="1" ht="27.6" customHeight="1">
      <c r="B21" s="41"/>
      <c r="C21" s="41"/>
      <c r="D21" s="41"/>
      <c r="E21" s="41"/>
      <c r="F21" s="41"/>
    </row>
    <row r="22" spans="1:11">
      <c r="C22" s="29"/>
      <c r="D22" s="29"/>
      <c r="E22" s="29"/>
      <c r="F22" s="29"/>
      <c r="G22" s="29"/>
      <c r="H22" s="29"/>
      <c r="I22" s="29"/>
      <c r="J22" s="29"/>
      <c r="K22" s="29"/>
    </row>
    <row r="23" spans="1:11">
      <c r="B23" s="57"/>
      <c r="C23" s="57"/>
      <c r="D23" s="57"/>
      <c r="E23" s="57"/>
      <c r="F23" s="57"/>
      <c r="G23" s="57"/>
      <c r="H23" s="57"/>
      <c r="I23" s="57"/>
      <c r="J23" s="57"/>
      <c r="K23" s="57"/>
    </row>
  </sheetData>
  <mergeCells count="6">
    <mergeCell ref="A20:K20"/>
    <mergeCell ref="A1:K1"/>
    <mergeCell ref="A2:A3"/>
    <mergeCell ref="B2:F2"/>
    <mergeCell ref="G2:K2"/>
    <mergeCell ref="A19:K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85" zoomScaleNormal="85" workbookViewId="0">
      <selection sqref="A1:N1"/>
    </sheetView>
  </sheetViews>
  <sheetFormatPr defaultColWidth="9.140625" defaultRowHeight="15"/>
  <cols>
    <col min="1" max="1" width="12.140625" style="7" bestFit="1" customWidth="1"/>
    <col min="2" max="2" width="13.42578125" style="7" customWidth="1"/>
    <col min="3" max="3" width="15.5703125" style="7" customWidth="1"/>
    <col min="4" max="4" width="13" style="7" bestFit="1" customWidth="1"/>
    <col min="5" max="5" width="10.140625" style="7" bestFit="1" customWidth="1"/>
    <col min="6" max="6" width="12.5703125" style="7" bestFit="1" customWidth="1"/>
    <col min="7" max="7" width="10.140625" style="7" bestFit="1" customWidth="1"/>
    <col min="8" max="8" width="12.5703125" style="7" bestFit="1" customWidth="1"/>
    <col min="9" max="9" width="8.42578125" style="7" bestFit="1" customWidth="1"/>
    <col min="10" max="10" width="14.140625" style="7" bestFit="1" customWidth="1"/>
    <col min="11" max="13" width="12.140625" style="7" bestFit="1" customWidth="1"/>
    <col min="14" max="14" width="11.5703125" style="7" bestFit="1" customWidth="1"/>
    <col min="15" max="15" width="6.140625" style="7" bestFit="1" customWidth="1"/>
    <col min="16" max="16384" width="9.140625" style="7"/>
  </cols>
  <sheetData>
    <row r="1" spans="1:14" ht="15.75" customHeight="1">
      <c r="A1" s="1317" t="s">
        <v>92</v>
      </c>
      <c r="B1" s="1317"/>
      <c r="C1" s="1317"/>
      <c r="D1" s="1317"/>
      <c r="E1" s="1317"/>
      <c r="F1" s="1317"/>
      <c r="G1" s="1317"/>
      <c r="H1" s="1317"/>
      <c r="I1" s="1317"/>
      <c r="J1" s="1317"/>
      <c r="K1" s="1317"/>
      <c r="L1" s="1317"/>
      <c r="M1" s="1317"/>
      <c r="N1" s="1317"/>
    </row>
    <row r="2" spans="1:14" s="8" customFormat="1" ht="19.5" customHeight="1">
      <c r="A2" s="1341" t="s">
        <v>18</v>
      </c>
      <c r="B2" s="1341" t="s">
        <v>145</v>
      </c>
      <c r="C2" s="1336" t="s">
        <v>21</v>
      </c>
      <c r="D2" s="1357"/>
      <c r="E2" s="1357"/>
      <c r="F2" s="1337"/>
      <c r="G2" s="1336" t="s">
        <v>22</v>
      </c>
      <c r="H2" s="1357"/>
      <c r="I2" s="1357"/>
      <c r="J2" s="1337"/>
      <c r="K2" s="1336" t="s">
        <v>23</v>
      </c>
      <c r="L2" s="1357"/>
      <c r="M2" s="1357"/>
      <c r="N2" s="1337"/>
    </row>
    <row r="3" spans="1:14" s="8" customFormat="1" ht="36" customHeight="1">
      <c r="A3" s="1387"/>
      <c r="B3" s="1387"/>
      <c r="C3" s="1336" t="s">
        <v>480</v>
      </c>
      <c r="D3" s="1337"/>
      <c r="E3" s="1397" t="s">
        <v>481</v>
      </c>
      <c r="F3" s="1400"/>
      <c r="G3" s="1336" t="s">
        <v>480</v>
      </c>
      <c r="H3" s="1337"/>
      <c r="I3" s="1397" t="s">
        <v>481</v>
      </c>
      <c r="J3" s="1400"/>
      <c r="K3" s="1336" t="s">
        <v>482</v>
      </c>
      <c r="L3" s="1337"/>
      <c r="M3" s="1336" t="s">
        <v>483</v>
      </c>
      <c r="N3" s="1337"/>
    </row>
    <row r="4" spans="1:14" s="8" customFormat="1" ht="45">
      <c r="A4" s="1342"/>
      <c r="B4" s="1342"/>
      <c r="C4" s="74" t="s">
        <v>445</v>
      </c>
      <c r="D4" s="211" t="s">
        <v>484</v>
      </c>
      <c r="E4" s="74" t="s">
        <v>445</v>
      </c>
      <c r="F4" s="211" t="s">
        <v>447</v>
      </c>
      <c r="G4" s="74" t="s">
        <v>445</v>
      </c>
      <c r="H4" s="211" t="s">
        <v>484</v>
      </c>
      <c r="I4" s="74" t="s">
        <v>445</v>
      </c>
      <c r="J4" s="211" t="s">
        <v>447</v>
      </c>
      <c r="K4" s="74" t="s">
        <v>445</v>
      </c>
      <c r="L4" s="211" t="s">
        <v>484</v>
      </c>
      <c r="M4" s="74" t="s">
        <v>445</v>
      </c>
      <c r="N4" s="211" t="s">
        <v>447</v>
      </c>
    </row>
    <row r="5" spans="1:14" s="14" customFormat="1" ht="27" customHeight="1">
      <c r="A5" s="262" t="s">
        <v>4</v>
      </c>
      <c r="B5" s="325">
        <v>242</v>
      </c>
      <c r="C5" s="265">
        <v>2239077</v>
      </c>
      <c r="D5" s="266">
        <v>43165.211399999993</v>
      </c>
      <c r="E5" s="266">
        <v>12601</v>
      </c>
      <c r="F5" s="266">
        <v>381.96195044000001</v>
      </c>
      <c r="G5" s="265">
        <v>1353692</v>
      </c>
      <c r="H5" s="266">
        <v>26357.08</v>
      </c>
      <c r="I5" s="266">
        <v>76547</v>
      </c>
      <c r="J5" s="266">
        <v>1434.0420999999999</v>
      </c>
      <c r="K5" s="266">
        <v>0</v>
      </c>
      <c r="L5" s="266">
        <v>0</v>
      </c>
      <c r="M5" s="266">
        <v>0</v>
      </c>
      <c r="N5" s="266">
        <v>0</v>
      </c>
    </row>
    <row r="6" spans="1:14" s="14" customFormat="1" ht="27" customHeight="1">
      <c r="A6" s="262" t="s">
        <v>5</v>
      </c>
      <c r="B6" s="326">
        <v>245</v>
      </c>
      <c r="C6" s="265">
        <v>1261615</v>
      </c>
      <c r="D6" s="268">
        <v>23552.133400000002</v>
      </c>
      <c r="E6" s="266">
        <v>7500</v>
      </c>
      <c r="F6" s="266">
        <v>152.22524999999999</v>
      </c>
      <c r="G6" s="265">
        <v>1370182</v>
      </c>
      <c r="H6" s="327">
        <v>26295.760000000002</v>
      </c>
      <c r="I6" s="266">
        <v>54294</v>
      </c>
      <c r="J6" s="266">
        <v>1075.7858000000001</v>
      </c>
      <c r="K6" s="266">
        <v>0</v>
      </c>
      <c r="L6" s="266">
        <v>0</v>
      </c>
      <c r="M6" s="266">
        <v>0</v>
      </c>
      <c r="N6" s="266">
        <v>0</v>
      </c>
    </row>
    <row r="7" spans="1:14" s="8" customFormat="1" ht="27" customHeight="1">
      <c r="A7" s="271" t="s">
        <v>6</v>
      </c>
      <c r="B7" s="328">
        <v>18</v>
      </c>
      <c r="C7" s="275">
        <v>64003</v>
      </c>
      <c r="D7" s="275">
        <v>1200.4011</v>
      </c>
      <c r="E7" s="275">
        <v>35601</v>
      </c>
      <c r="F7" s="275">
        <v>671.77796083999999</v>
      </c>
      <c r="G7" s="274">
        <v>191250</v>
      </c>
      <c r="H7" s="275">
        <v>3564.19</v>
      </c>
      <c r="I7" s="275">
        <v>61094</v>
      </c>
      <c r="J7" s="275">
        <v>1122.7284999999999</v>
      </c>
      <c r="K7" s="275">
        <v>0</v>
      </c>
      <c r="L7" s="275">
        <v>0</v>
      </c>
      <c r="M7" s="275">
        <v>0</v>
      </c>
      <c r="N7" s="275">
        <v>0</v>
      </c>
    </row>
    <row r="8" spans="1:14" s="8" customFormat="1" ht="27" customHeight="1">
      <c r="A8" s="276" t="s">
        <v>7</v>
      </c>
      <c r="B8" s="329">
        <v>20</v>
      </c>
      <c r="C8" s="280">
        <v>50132</v>
      </c>
      <c r="D8" s="280">
        <v>937.7645</v>
      </c>
      <c r="E8" s="280">
        <v>19950</v>
      </c>
      <c r="F8" s="280">
        <v>372.16072100000002</v>
      </c>
      <c r="G8" s="280">
        <v>89582</v>
      </c>
      <c r="H8" s="280">
        <v>1642.25</v>
      </c>
      <c r="I8" s="280">
        <v>42017</v>
      </c>
      <c r="J8" s="280">
        <v>761.24459999999999</v>
      </c>
      <c r="K8" s="280">
        <v>0</v>
      </c>
      <c r="L8" s="280">
        <v>0</v>
      </c>
      <c r="M8" s="280">
        <v>0</v>
      </c>
      <c r="N8" s="280">
        <v>0</v>
      </c>
    </row>
    <row r="9" spans="1:14" s="8" customFormat="1" ht="27" customHeight="1">
      <c r="A9" s="276" t="s">
        <v>8</v>
      </c>
      <c r="B9" s="329">
        <v>22</v>
      </c>
      <c r="C9" s="280">
        <v>159094</v>
      </c>
      <c r="D9" s="280">
        <v>2930.4443999999999</v>
      </c>
      <c r="E9" s="280">
        <v>30801</v>
      </c>
      <c r="F9" s="280">
        <v>638.41039999999998</v>
      </c>
      <c r="G9" s="280">
        <v>74231</v>
      </c>
      <c r="H9" s="280">
        <v>1352.03</v>
      </c>
      <c r="I9" s="280">
        <v>42724</v>
      </c>
      <c r="J9" s="280">
        <v>776.03579999999999</v>
      </c>
      <c r="K9" s="280">
        <v>0</v>
      </c>
      <c r="L9" s="280">
        <v>0</v>
      </c>
      <c r="M9" s="280">
        <v>0</v>
      </c>
      <c r="N9" s="280">
        <v>0</v>
      </c>
    </row>
    <row r="10" spans="1:14" s="8" customFormat="1" ht="27" customHeight="1">
      <c r="A10" s="276" t="s">
        <v>9</v>
      </c>
      <c r="B10" s="329">
        <v>21</v>
      </c>
      <c r="C10" s="280">
        <v>98842</v>
      </c>
      <c r="D10" s="280">
        <v>1836.7166</v>
      </c>
      <c r="E10" s="280">
        <v>28180</v>
      </c>
      <c r="F10" s="280">
        <v>532.09963259999995</v>
      </c>
      <c r="G10" s="280">
        <v>47544</v>
      </c>
      <c r="H10" s="280">
        <v>872.35</v>
      </c>
      <c r="I10" s="280">
        <v>37393</v>
      </c>
      <c r="J10" s="280">
        <v>685.33050000000003</v>
      </c>
      <c r="K10" s="280">
        <v>0</v>
      </c>
      <c r="L10" s="280">
        <v>0</v>
      </c>
      <c r="M10" s="280">
        <v>0</v>
      </c>
      <c r="N10" s="280">
        <v>0</v>
      </c>
    </row>
    <row r="11" spans="1:14" s="8" customFormat="1" ht="27" customHeight="1">
      <c r="A11" s="276" t="s">
        <v>10</v>
      </c>
      <c r="B11" s="329">
        <v>19</v>
      </c>
      <c r="C11" s="280">
        <v>63805</v>
      </c>
      <c r="D11" s="280">
        <v>1204.6440000000002</v>
      </c>
      <c r="E11" s="280">
        <v>21411</v>
      </c>
      <c r="F11" s="280">
        <v>417.717378</v>
      </c>
      <c r="G11" s="280">
        <v>61287</v>
      </c>
      <c r="H11" s="280">
        <v>1151.43</v>
      </c>
      <c r="I11" s="280">
        <v>54937</v>
      </c>
      <c r="J11" s="280">
        <v>1032.8849</v>
      </c>
      <c r="K11" s="280">
        <v>0</v>
      </c>
      <c r="L11" s="280">
        <v>0</v>
      </c>
      <c r="M11" s="280">
        <v>0</v>
      </c>
      <c r="N11" s="280">
        <v>0</v>
      </c>
    </row>
    <row r="12" spans="1:14" s="8" customFormat="1" ht="27" customHeight="1">
      <c r="A12" s="276" t="s">
        <v>11</v>
      </c>
      <c r="B12" s="329">
        <v>22</v>
      </c>
      <c r="C12" s="280">
        <v>209676</v>
      </c>
      <c r="D12" s="280">
        <v>3894.5309000000002</v>
      </c>
      <c r="E12" s="280">
        <v>19661</v>
      </c>
      <c r="F12" s="280">
        <v>379.55548141999998</v>
      </c>
      <c r="G12" s="280">
        <v>171706</v>
      </c>
      <c r="H12" s="280">
        <v>3243.54</v>
      </c>
      <c r="I12" s="280">
        <v>71301</v>
      </c>
      <c r="J12" s="280">
        <v>1321.9254000000001</v>
      </c>
      <c r="K12" s="280">
        <v>0</v>
      </c>
      <c r="L12" s="280">
        <v>0</v>
      </c>
      <c r="M12" s="280">
        <v>0</v>
      </c>
      <c r="N12" s="280">
        <v>0</v>
      </c>
    </row>
    <row r="13" spans="1:14" s="8" customFormat="1" ht="27" customHeight="1">
      <c r="A13" s="276" t="s">
        <v>12</v>
      </c>
      <c r="B13" s="329">
        <v>19</v>
      </c>
      <c r="C13" s="280">
        <v>121123</v>
      </c>
      <c r="D13" s="280">
        <v>2232.5637999999999</v>
      </c>
      <c r="E13" s="280">
        <v>22600</v>
      </c>
      <c r="F13" s="280">
        <v>444.65932800000002</v>
      </c>
      <c r="G13" s="280">
        <v>115726</v>
      </c>
      <c r="H13" s="280">
        <v>2209.3200000000002</v>
      </c>
      <c r="I13" s="280">
        <v>56295</v>
      </c>
      <c r="J13" s="280">
        <v>1074.2245</v>
      </c>
      <c r="K13" s="280">
        <v>0</v>
      </c>
      <c r="L13" s="280">
        <v>0</v>
      </c>
      <c r="M13" s="280">
        <v>0</v>
      </c>
      <c r="N13" s="280">
        <v>0</v>
      </c>
    </row>
    <row r="14" spans="1:14" s="8" customFormat="1" ht="27" customHeight="1">
      <c r="A14" s="276" t="s">
        <v>13</v>
      </c>
      <c r="B14" s="329">
        <v>21</v>
      </c>
      <c r="C14" s="280">
        <v>47440</v>
      </c>
      <c r="D14" s="280">
        <v>879.64490000000001</v>
      </c>
      <c r="E14" s="280">
        <v>19650</v>
      </c>
      <c r="F14" s="280">
        <v>393.56801999999999</v>
      </c>
      <c r="G14" s="280">
        <v>112082</v>
      </c>
      <c r="H14" s="280">
        <v>2219.63</v>
      </c>
      <c r="I14" s="280">
        <v>50528</v>
      </c>
      <c r="J14" s="280">
        <v>983.75070000000005</v>
      </c>
      <c r="K14" s="280">
        <v>0</v>
      </c>
      <c r="L14" s="280">
        <v>0</v>
      </c>
      <c r="M14" s="280">
        <v>0</v>
      </c>
      <c r="N14" s="280">
        <v>0</v>
      </c>
    </row>
    <row r="15" spans="1:14" s="8" customFormat="1" ht="27" customHeight="1">
      <c r="A15" s="388" t="s">
        <v>544</v>
      </c>
      <c r="B15" s="400">
        <v>22</v>
      </c>
      <c r="C15" s="392">
        <v>98350</v>
      </c>
      <c r="D15" s="392">
        <v>1867.7530999999999</v>
      </c>
      <c r="E15" s="392">
        <v>20100</v>
      </c>
      <c r="F15" s="392">
        <v>400.81155999999999</v>
      </c>
      <c r="G15" s="392">
        <v>121534</v>
      </c>
      <c r="H15" s="392">
        <v>2392.46</v>
      </c>
      <c r="I15" s="392">
        <v>35646</v>
      </c>
      <c r="J15" s="392">
        <v>688.22190000000001</v>
      </c>
      <c r="K15" s="392">
        <v>0</v>
      </c>
      <c r="L15" s="392">
        <v>0</v>
      </c>
      <c r="M15" s="392">
        <v>0</v>
      </c>
      <c r="N15" s="392">
        <v>0</v>
      </c>
    </row>
    <row r="16" spans="1:14" s="8" customFormat="1" ht="27" customHeight="1">
      <c r="A16" s="388" t="s">
        <v>547</v>
      </c>
      <c r="B16" s="400">
        <v>21</v>
      </c>
      <c r="C16" s="392">
        <v>65100</v>
      </c>
      <c r="D16" s="392">
        <v>1224.9627</v>
      </c>
      <c r="E16" s="392">
        <v>9500</v>
      </c>
      <c r="F16" s="392">
        <v>188.23875000000001</v>
      </c>
      <c r="G16" s="392">
        <v>102871</v>
      </c>
      <c r="H16" s="392">
        <v>2033.24</v>
      </c>
      <c r="I16" s="392">
        <v>48108</v>
      </c>
      <c r="J16" s="392">
        <v>949.4597</v>
      </c>
      <c r="K16" s="392">
        <v>0</v>
      </c>
      <c r="L16" s="392">
        <v>0</v>
      </c>
      <c r="M16" s="392">
        <v>0</v>
      </c>
      <c r="N16" s="392">
        <v>0</v>
      </c>
    </row>
    <row r="17" spans="1:14" s="8" customFormat="1" ht="27" customHeight="1">
      <c r="A17" s="388" t="s">
        <v>546</v>
      </c>
      <c r="B17" s="400">
        <v>20</v>
      </c>
      <c r="C17" s="392">
        <v>143380</v>
      </c>
      <c r="D17" s="392">
        <v>2690.5034000000001</v>
      </c>
      <c r="E17" s="392">
        <v>23650</v>
      </c>
      <c r="F17" s="392">
        <v>459.62675999999999</v>
      </c>
      <c r="G17" s="392">
        <v>135020</v>
      </c>
      <c r="H17" s="392">
        <v>2680.39</v>
      </c>
      <c r="I17" s="392">
        <v>59726</v>
      </c>
      <c r="J17" s="392">
        <v>1171.4988000000001</v>
      </c>
      <c r="K17" s="392">
        <v>0</v>
      </c>
      <c r="L17" s="392">
        <v>0</v>
      </c>
      <c r="M17" s="392">
        <v>0</v>
      </c>
      <c r="N17" s="392">
        <v>0</v>
      </c>
    </row>
    <row r="18" spans="1:14" s="8" customFormat="1" ht="27" customHeight="1">
      <c r="A18" s="388" t="s">
        <v>548</v>
      </c>
      <c r="B18" s="400">
        <v>20</v>
      </c>
      <c r="C18" s="392">
        <v>140670</v>
      </c>
      <c r="D18" s="392">
        <v>2652.2040000000002</v>
      </c>
      <c r="E18" s="392">
        <v>7500</v>
      </c>
      <c r="F18" s="392">
        <v>152.22524999999999</v>
      </c>
      <c r="G18" s="392">
        <v>147349</v>
      </c>
      <c r="H18" s="392">
        <v>2934.93</v>
      </c>
      <c r="I18" s="392">
        <v>54294</v>
      </c>
      <c r="J18" s="392">
        <v>1075.7858000000001</v>
      </c>
      <c r="K18" s="392">
        <v>0</v>
      </c>
      <c r="L18" s="392">
        <v>0</v>
      </c>
      <c r="M18" s="392">
        <v>0</v>
      </c>
      <c r="N18" s="392">
        <v>0</v>
      </c>
    </row>
    <row r="19" spans="1:14" s="8" customFormat="1" ht="19.5" customHeight="1">
      <c r="A19" s="1345" t="s">
        <v>549</v>
      </c>
      <c r="B19" s="1345"/>
      <c r="C19" s="1345"/>
      <c r="D19" s="1345"/>
      <c r="E19" s="1345"/>
      <c r="F19" s="1345"/>
      <c r="G19" s="1345"/>
      <c r="H19" s="1345"/>
      <c r="I19" s="1345"/>
      <c r="J19" s="1345"/>
      <c r="K19" s="1345"/>
      <c r="L19" s="1345"/>
      <c r="M19" s="1345"/>
      <c r="N19" s="1345"/>
    </row>
    <row r="20" spans="1:14" s="8" customFormat="1" ht="18" customHeight="1">
      <c r="A20" s="1345" t="s">
        <v>485</v>
      </c>
      <c r="B20" s="1345"/>
      <c r="C20" s="1345"/>
      <c r="D20" s="1345"/>
      <c r="E20" s="1345"/>
      <c r="F20" s="1345"/>
      <c r="G20" s="1345"/>
      <c r="H20" s="1345"/>
      <c r="I20" s="1345"/>
      <c r="J20" s="1345"/>
      <c r="K20" s="1345"/>
      <c r="L20" s="1345"/>
      <c r="M20" s="1345"/>
      <c r="N20" s="1345"/>
    </row>
    <row r="21" spans="1:14" s="8" customFormat="1" ht="27.6" customHeight="1"/>
    <row r="22" spans="1:14">
      <c r="B22" s="57"/>
      <c r="C22" s="57"/>
      <c r="D22" s="57"/>
      <c r="E22" s="57"/>
      <c r="F22" s="57"/>
      <c r="G22" s="57"/>
      <c r="H22" s="57"/>
      <c r="I22" s="57"/>
      <c r="J22" s="57"/>
      <c r="K22" s="57"/>
      <c r="L22" s="57"/>
      <c r="M22" s="57"/>
      <c r="N22" s="57"/>
    </row>
    <row r="23" spans="1:14">
      <c r="B23" s="57"/>
      <c r="C23" s="57"/>
      <c r="D23" s="57"/>
      <c r="E23" s="57"/>
      <c r="F23" s="57"/>
      <c r="G23" s="57"/>
      <c r="H23" s="57"/>
      <c r="I23" s="57"/>
      <c r="J23" s="57"/>
      <c r="K23" s="57"/>
      <c r="L23" s="57"/>
      <c r="M23" s="57"/>
    </row>
  </sheetData>
  <mergeCells count="14">
    <mergeCell ref="K3:L3"/>
    <mergeCell ref="M3:N3"/>
    <mergeCell ref="A19:N19"/>
    <mergeCell ref="A20:N20"/>
    <mergeCell ref="A1:N1"/>
    <mergeCell ref="A2:A4"/>
    <mergeCell ref="B2:B4"/>
    <mergeCell ref="C2:F2"/>
    <mergeCell ref="G2:J2"/>
    <mergeCell ref="K2:N2"/>
    <mergeCell ref="C3:D3"/>
    <mergeCell ref="E3:F3"/>
    <mergeCell ref="G3:H3"/>
    <mergeCell ref="I3:J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zoomScaleNormal="100" workbookViewId="0">
      <selection activeCell="F9" sqref="F9"/>
    </sheetView>
  </sheetViews>
  <sheetFormatPr defaultColWidth="9.140625" defaultRowHeight="15"/>
  <cols>
    <col min="1" max="1" width="14.5703125" style="7" bestFit="1" customWidth="1"/>
    <col min="2" max="2" width="16.5703125" style="7" bestFit="1" customWidth="1"/>
    <col min="3" max="6" width="12.140625" style="7" bestFit="1" customWidth="1"/>
    <col min="7" max="7" width="14.5703125" style="7" customWidth="1"/>
    <col min="8" max="8" width="22.140625" style="7" bestFit="1" customWidth="1"/>
    <col min="9" max="9" width="4.5703125" style="7" bestFit="1" customWidth="1"/>
    <col min="10" max="16384" width="9.140625" style="7"/>
  </cols>
  <sheetData>
    <row r="1" spans="1:9" ht="15" customHeight="1">
      <c r="A1" s="1324" t="s">
        <v>486</v>
      </c>
      <c r="B1" s="1324"/>
      <c r="C1" s="1324"/>
      <c r="D1" s="1324"/>
      <c r="E1" s="1324"/>
      <c r="F1" s="1324"/>
      <c r="G1" s="1324"/>
      <c r="H1" s="1324"/>
    </row>
    <row r="2" spans="1:9" s="8" customFormat="1" ht="18" customHeight="1">
      <c r="A2" s="1325" t="s">
        <v>18</v>
      </c>
      <c r="B2" s="1336" t="s">
        <v>21</v>
      </c>
      <c r="C2" s="1337"/>
      <c r="D2" s="1336" t="s">
        <v>22</v>
      </c>
      <c r="E2" s="1337"/>
      <c r="F2" s="1336" t="s">
        <v>23</v>
      </c>
      <c r="G2" s="1337"/>
    </row>
    <row r="3" spans="1:9" s="8" customFormat="1" ht="43.5" customHeight="1">
      <c r="A3" s="1358"/>
      <c r="B3" s="211" t="s">
        <v>420</v>
      </c>
      <c r="C3" s="74" t="s">
        <v>487</v>
      </c>
      <c r="D3" s="211" t="s">
        <v>420</v>
      </c>
      <c r="E3" s="74" t="s">
        <v>487</v>
      </c>
      <c r="F3" s="74" t="s">
        <v>488</v>
      </c>
      <c r="G3" s="74" t="s">
        <v>487</v>
      </c>
    </row>
    <row r="4" spans="1:9" s="14" customFormat="1" ht="18" customHeight="1">
      <c r="A4" s="10" t="s">
        <v>4</v>
      </c>
      <c r="B4" s="283">
        <v>119.78809800000002</v>
      </c>
      <c r="C4" s="283">
        <v>1.065957</v>
      </c>
      <c r="D4" s="283">
        <v>310.49821005000001</v>
      </c>
      <c r="E4" s="283">
        <v>8.8266648449999998</v>
      </c>
      <c r="F4" s="330">
        <v>0</v>
      </c>
      <c r="G4" s="330">
        <v>0</v>
      </c>
    </row>
    <row r="5" spans="1:9" s="14" customFormat="1" ht="18" customHeight="1">
      <c r="A5" s="10" t="s">
        <v>5</v>
      </c>
      <c r="B5" s="283">
        <v>264</v>
      </c>
      <c r="C5" s="283">
        <v>4.8221150000000002</v>
      </c>
      <c r="D5" s="283">
        <v>804.94738050000001</v>
      </c>
      <c r="E5" s="283">
        <v>11.594347340000001</v>
      </c>
      <c r="F5" s="330">
        <v>0</v>
      </c>
      <c r="G5" s="330">
        <v>0</v>
      </c>
      <c r="H5" s="331"/>
      <c r="I5" s="331"/>
    </row>
    <row r="6" spans="1:9" s="8" customFormat="1" ht="18" customHeight="1">
      <c r="A6" s="17" t="s">
        <v>6</v>
      </c>
      <c r="B6" s="286">
        <v>31.730577</v>
      </c>
      <c r="C6" s="286">
        <v>0.99236800000000003</v>
      </c>
      <c r="D6" s="286">
        <v>98.470043500000003</v>
      </c>
      <c r="E6" s="286">
        <v>2.2194289399999998</v>
      </c>
      <c r="F6" s="332">
        <v>0</v>
      </c>
      <c r="G6" s="332">
        <v>0</v>
      </c>
    </row>
    <row r="7" spans="1:9" s="8" customFormat="1" ht="18" customHeight="1">
      <c r="A7" s="53" t="s">
        <v>7</v>
      </c>
      <c r="B7" s="287">
        <v>37.415826000000003</v>
      </c>
      <c r="C7" s="287">
        <v>0.71874000000000005</v>
      </c>
      <c r="D7" s="287">
        <v>131.4732975</v>
      </c>
      <c r="E7" s="287">
        <v>0.67586268000000005</v>
      </c>
      <c r="F7" s="333">
        <v>0</v>
      </c>
      <c r="G7" s="333">
        <v>0</v>
      </c>
    </row>
    <row r="8" spans="1:9" s="8" customFormat="1" ht="18" customHeight="1">
      <c r="A8" s="53" t="s">
        <v>8</v>
      </c>
      <c r="B8" s="287">
        <v>22.573585000000001</v>
      </c>
      <c r="C8" s="287">
        <v>0.10103199999999998</v>
      </c>
      <c r="D8" s="287">
        <v>60.349220500000001</v>
      </c>
      <c r="E8" s="287">
        <v>0.40730704000000001</v>
      </c>
      <c r="F8" s="333">
        <v>0</v>
      </c>
      <c r="G8" s="333">
        <v>0</v>
      </c>
    </row>
    <row r="9" spans="1:9" s="8" customFormat="1" ht="18" customHeight="1">
      <c r="A9" s="53" t="s">
        <v>9</v>
      </c>
      <c r="B9" s="287">
        <v>23.806975000000001</v>
      </c>
      <c r="C9" s="287">
        <v>0</v>
      </c>
      <c r="D9" s="287">
        <v>52.645550499999999</v>
      </c>
      <c r="E9" s="287">
        <v>0.41055700000000001</v>
      </c>
      <c r="F9" s="333">
        <v>0</v>
      </c>
      <c r="G9" s="333">
        <v>0</v>
      </c>
    </row>
    <row r="10" spans="1:9" s="8" customFormat="1" ht="18" customHeight="1">
      <c r="A10" s="53" t="s">
        <v>10</v>
      </c>
      <c r="B10" s="287">
        <v>22.694481</v>
      </c>
      <c r="C10" s="287">
        <v>0.43232799999999999</v>
      </c>
      <c r="D10" s="287">
        <v>70.258133000000001</v>
      </c>
      <c r="E10" s="287">
        <v>0.32196698000000001</v>
      </c>
      <c r="F10" s="333">
        <v>0</v>
      </c>
      <c r="G10" s="333">
        <v>0</v>
      </c>
    </row>
    <row r="11" spans="1:9" s="8" customFormat="1" ht="18" customHeight="1">
      <c r="A11" s="53" t="s">
        <v>11</v>
      </c>
      <c r="B11" s="287">
        <v>20.376107999999999</v>
      </c>
      <c r="C11" s="287">
        <v>6.352E-3</v>
      </c>
      <c r="D11" s="287">
        <v>103.67504</v>
      </c>
      <c r="E11" s="287">
        <v>0.55826310000000001</v>
      </c>
      <c r="F11" s="333">
        <v>0</v>
      </c>
      <c r="G11" s="333">
        <v>0</v>
      </c>
    </row>
    <row r="12" spans="1:9" s="8" customFormat="1" ht="18" customHeight="1">
      <c r="A12" s="53" t="s">
        <v>12</v>
      </c>
      <c r="B12" s="287">
        <v>28.422118999999999</v>
      </c>
      <c r="C12" s="287">
        <v>1.596897</v>
      </c>
      <c r="D12" s="287">
        <v>70.497776000000002</v>
      </c>
      <c r="E12" s="287">
        <v>4.7223990999999996</v>
      </c>
      <c r="F12" s="333">
        <v>0</v>
      </c>
      <c r="G12" s="333">
        <v>0</v>
      </c>
    </row>
    <row r="13" spans="1:9" s="8" customFormat="1" ht="18" customHeight="1">
      <c r="A13" s="53" t="s">
        <v>13</v>
      </c>
      <c r="B13" s="287">
        <v>18.441756999999999</v>
      </c>
      <c r="C13" s="287">
        <v>0.251226</v>
      </c>
      <c r="D13" s="287">
        <v>58.159159000000002</v>
      </c>
      <c r="E13" s="287">
        <v>0.37148819999999999</v>
      </c>
      <c r="F13" s="333">
        <v>0</v>
      </c>
      <c r="G13" s="333">
        <v>0</v>
      </c>
    </row>
    <row r="14" spans="1:9" s="8" customFormat="1" ht="18" customHeight="1">
      <c r="A14" s="350" t="s">
        <v>544</v>
      </c>
      <c r="B14" s="393">
        <v>14.040231</v>
      </c>
      <c r="C14" s="393">
        <v>7.3759999999999997E-3</v>
      </c>
      <c r="D14" s="393">
        <v>44.978680500000003</v>
      </c>
      <c r="E14" s="393">
        <v>1.342608E-2</v>
      </c>
      <c r="F14" s="401">
        <v>0</v>
      </c>
      <c r="G14" s="401">
        <v>0</v>
      </c>
    </row>
    <row r="15" spans="1:9" s="8" customFormat="1" ht="18" customHeight="1">
      <c r="A15" s="350" t="s">
        <v>547</v>
      </c>
      <c r="B15" s="393">
        <v>7.2057399999999996</v>
      </c>
      <c r="C15" s="393">
        <v>0</v>
      </c>
      <c r="D15" s="393">
        <v>33.006014999999998</v>
      </c>
      <c r="E15" s="393">
        <v>7.0340739999999999E-2</v>
      </c>
      <c r="F15" s="401">
        <v>0</v>
      </c>
      <c r="G15" s="401">
        <v>0</v>
      </c>
    </row>
    <row r="16" spans="1:9" s="8" customFormat="1" ht="18" customHeight="1">
      <c r="A16" s="350" t="s">
        <v>546</v>
      </c>
      <c r="B16" s="393">
        <v>18.021547000000002</v>
      </c>
      <c r="C16" s="393">
        <v>0.71579599999999999</v>
      </c>
      <c r="D16" s="393">
        <v>42.224986999999999</v>
      </c>
      <c r="E16" s="393">
        <v>1.25874698</v>
      </c>
      <c r="F16" s="401">
        <v>0</v>
      </c>
      <c r="G16" s="401">
        <v>0</v>
      </c>
    </row>
    <row r="17" spans="1:7" s="8" customFormat="1" ht="18" customHeight="1">
      <c r="A17" s="350" t="s">
        <v>548</v>
      </c>
      <c r="B17" s="393">
        <v>19.026972000000001</v>
      </c>
      <c r="C17" s="393">
        <v>0.156888</v>
      </c>
      <c r="D17" s="393">
        <v>39.209477999999997</v>
      </c>
      <c r="E17" s="393">
        <v>0.56456050000000002</v>
      </c>
      <c r="F17" s="401">
        <v>0</v>
      </c>
      <c r="G17" s="401">
        <v>0</v>
      </c>
    </row>
    <row r="18" spans="1:7" s="8" customFormat="1" ht="19.5" customHeight="1">
      <c r="A18" s="1317" t="s">
        <v>549</v>
      </c>
      <c r="B18" s="1317"/>
      <c r="C18" s="1317"/>
      <c r="D18" s="1317"/>
      <c r="E18" s="1317"/>
      <c r="F18" s="1317"/>
      <c r="G18" s="1317"/>
    </row>
    <row r="19" spans="1:7" s="8" customFormat="1" ht="18" customHeight="1">
      <c r="A19" s="1317" t="s">
        <v>489</v>
      </c>
      <c r="B19" s="1317"/>
      <c r="C19" s="1317"/>
      <c r="D19" s="1317"/>
      <c r="E19" s="1317"/>
      <c r="F19" s="1317"/>
      <c r="G19" s="1317"/>
    </row>
    <row r="20" spans="1:7" s="8" customFormat="1" ht="28.35" customHeight="1">
      <c r="B20" s="289"/>
    </row>
    <row r="21" spans="1:7">
      <c r="B21" s="290"/>
      <c r="C21" s="290"/>
      <c r="D21" s="290"/>
      <c r="E21" s="290"/>
      <c r="F21" s="290"/>
      <c r="G21" s="290"/>
    </row>
    <row r="22" spans="1:7">
      <c r="B22" s="290"/>
      <c r="C22" s="290"/>
      <c r="D22" s="290"/>
      <c r="E22" s="290"/>
      <c r="F22" s="290"/>
      <c r="G22" s="290"/>
    </row>
  </sheetData>
  <mergeCells count="7">
    <mergeCell ref="A19:G19"/>
    <mergeCell ref="A1:H1"/>
    <mergeCell ref="A2:A3"/>
    <mergeCell ref="B2:C2"/>
    <mergeCell ref="D2:E2"/>
    <mergeCell ref="F2:G2"/>
    <mergeCell ref="A18:G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G15" sqref="G15"/>
    </sheetView>
  </sheetViews>
  <sheetFormatPr defaultRowHeight="15"/>
  <cols>
    <col min="1" max="1" width="14.42578125" style="861" bestFit="1" customWidth="1"/>
    <col min="2" max="3" width="16.28515625" style="861" bestFit="1" customWidth="1"/>
    <col min="4" max="4" width="15.85546875" style="861" bestFit="1" customWidth="1"/>
    <col min="5" max="5" width="13.85546875" style="861" bestFit="1" customWidth="1"/>
    <col min="6" max="6" width="16.28515625" style="861" bestFit="1" customWidth="1"/>
    <col min="7" max="8" width="9.140625" style="861"/>
    <col min="9" max="9" width="9.85546875" style="861" customWidth="1"/>
    <col min="10" max="16384" width="9.140625" style="861"/>
  </cols>
  <sheetData>
    <row r="1" spans="1:13" s="1173" customFormat="1">
      <c r="A1" s="1435" t="s">
        <v>37</v>
      </c>
      <c r="B1" s="1435"/>
      <c r="C1" s="1435"/>
      <c r="D1" s="1435"/>
      <c r="E1" s="1435"/>
      <c r="F1" s="1435"/>
    </row>
    <row r="2" spans="1:13" ht="45">
      <c r="A2" s="1147" t="s">
        <v>3</v>
      </c>
      <c r="B2" s="1147" t="s">
        <v>556</v>
      </c>
      <c r="C2" s="1147" t="s">
        <v>557</v>
      </c>
      <c r="D2" s="1147" t="s">
        <v>558</v>
      </c>
      <c r="E2" s="1147" t="s">
        <v>559</v>
      </c>
      <c r="F2" s="1147" t="s">
        <v>560</v>
      </c>
    </row>
    <row r="3" spans="1:13">
      <c r="A3" s="1174" t="s">
        <v>4</v>
      </c>
      <c r="B3" s="1175">
        <v>2387376.06</v>
      </c>
      <c r="C3" s="1175">
        <v>2509615.89</v>
      </c>
      <c r="D3" s="1175">
        <v>-122239.83</v>
      </c>
      <c r="E3" s="1175">
        <v>-16018.36</v>
      </c>
      <c r="F3" s="1175">
        <v>265274.52</v>
      </c>
      <c r="H3" s="1176"/>
      <c r="I3" s="801"/>
    </row>
    <row r="4" spans="1:13">
      <c r="A4" s="1174" t="s">
        <v>1260</v>
      </c>
      <c r="B4" s="1175">
        <f>SUM(B5:B16)</f>
        <v>2342193.71</v>
      </c>
      <c r="C4" s="1175">
        <f t="shared" ref="C4:F4" si="0">SUM(C5:C16)</f>
        <v>2383130.69</v>
      </c>
      <c r="D4" s="1175">
        <f>SUM(D5:D16)</f>
        <v>-40936.980000000003</v>
      </c>
      <c r="E4" s="1175">
        <f t="shared" si="0"/>
        <v>-5510.1799999999985</v>
      </c>
      <c r="F4" s="1175">
        <f t="shared" si="0"/>
        <v>3098709.89</v>
      </c>
      <c r="G4" s="801"/>
      <c r="H4" s="1176"/>
    </row>
    <row r="5" spans="1:13">
      <c r="A5" s="1155">
        <v>44652</v>
      </c>
      <c r="B5" s="1177">
        <v>181281.26</v>
      </c>
      <c r="C5" s="1177">
        <v>203969.63</v>
      </c>
      <c r="D5" s="1177">
        <v>-22688.37</v>
      </c>
      <c r="E5" s="1177">
        <v>-2960.72</v>
      </c>
      <c r="F5" s="1177">
        <v>262313.80000000005</v>
      </c>
      <c r="G5" s="801"/>
      <c r="H5" s="1176"/>
    </row>
    <row r="6" spans="1:13">
      <c r="A6" s="1155">
        <v>44682</v>
      </c>
      <c r="B6" s="1177">
        <v>183815.7</v>
      </c>
      <c r="C6" s="1177">
        <v>220333.56</v>
      </c>
      <c r="D6" s="1177">
        <v>-36517.86</v>
      </c>
      <c r="E6" s="1177">
        <v>-4729.7299999999996</v>
      </c>
      <c r="F6" s="1177">
        <v>257584.07000000004</v>
      </c>
      <c r="G6" s="801"/>
      <c r="H6" s="1176"/>
    </row>
    <row r="7" spans="1:13">
      <c r="A7" s="1155">
        <v>44713</v>
      </c>
      <c r="B7" s="1177">
        <v>174926.4</v>
      </c>
      <c r="C7" s="1177">
        <v>226348.43</v>
      </c>
      <c r="D7" s="1177">
        <v>-51422.03</v>
      </c>
      <c r="E7" s="1177">
        <v>-6591.67</v>
      </c>
      <c r="F7" s="1177">
        <v>250992.40000000002</v>
      </c>
      <c r="G7" s="801"/>
      <c r="H7" s="1176"/>
    </row>
    <row r="8" spans="1:13">
      <c r="A8" s="1155">
        <v>44743</v>
      </c>
      <c r="B8" s="1177">
        <v>174610.73</v>
      </c>
      <c r="C8" s="1177">
        <v>172639.4</v>
      </c>
      <c r="D8" s="1177">
        <v>1971.33</v>
      </c>
      <c r="E8" s="1177">
        <v>238.98</v>
      </c>
      <c r="F8" s="1177">
        <v>251231.38000000003</v>
      </c>
      <c r="G8" s="801"/>
      <c r="H8" s="1176"/>
    </row>
    <row r="9" spans="1:13">
      <c r="A9" s="1155">
        <v>44774</v>
      </c>
      <c r="B9" s="1177">
        <v>218843.05</v>
      </c>
      <c r="C9" s="1177">
        <v>162321.95000000001</v>
      </c>
      <c r="D9" s="1177">
        <v>56521.1</v>
      </c>
      <c r="E9" s="1177">
        <v>7107.39</v>
      </c>
      <c r="F9" s="1177">
        <v>258338.77000000005</v>
      </c>
      <c r="G9" s="801"/>
      <c r="H9" s="1176"/>
    </row>
    <row r="10" spans="1:13">
      <c r="A10" s="1155">
        <v>44805</v>
      </c>
      <c r="B10" s="1177">
        <v>223480.31</v>
      </c>
      <c r="C10" s="1177">
        <v>227435.62</v>
      </c>
      <c r="D10" s="1177">
        <v>-3955.31</v>
      </c>
      <c r="E10" s="1177">
        <v>-436.54</v>
      </c>
      <c r="F10" s="1177">
        <v>257902.23000000004</v>
      </c>
      <c r="G10" s="801"/>
      <c r="H10" s="1176"/>
    </row>
    <row r="11" spans="1:13">
      <c r="A11" s="1155">
        <v>44835</v>
      </c>
      <c r="B11" s="1177">
        <v>200230.53</v>
      </c>
      <c r="C11" s="1177">
        <v>203310.65</v>
      </c>
      <c r="D11" s="1177">
        <v>-3080.12</v>
      </c>
      <c r="E11" s="1177">
        <v>-375.82</v>
      </c>
      <c r="F11" s="1177">
        <v>257526.41000000003</v>
      </c>
      <c r="G11" s="801"/>
      <c r="H11" s="1176"/>
    </row>
    <row r="12" spans="1:13">
      <c r="A12" s="1155">
        <v>44866</v>
      </c>
      <c r="B12" s="1177">
        <v>216483.97</v>
      </c>
      <c r="C12" s="1177">
        <v>182636.71</v>
      </c>
      <c r="D12" s="1177">
        <v>33847.26</v>
      </c>
      <c r="E12" s="1177">
        <v>4137.7299999999996</v>
      </c>
      <c r="F12" s="1177">
        <v>261664.14000000004</v>
      </c>
      <c r="G12" s="801"/>
      <c r="H12" s="1176"/>
    </row>
    <row r="13" spans="1:13">
      <c r="A13" s="1178">
        <v>44896</v>
      </c>
      <c r="B13" s="1177">
        <v>203276.44</v>
      </c>
      <c r="C13" s="1177">
        <v>194105.76</v>
      </c>
      <c r="D13" s="1177">
        <v>9170.68</v>
      </c>
      <c r="E13" s="1177">
        <v>1122.18</v>
      </c>
      <c r="F13" s="1177">
        <v>262786.32000000007</v>
      </c>
      <c r="G13" s="801"/>
      <c r="H13" s="1176"/>
    </row>
    <row r="14" spans="1:13">
      <c r="A14" s="1178">
        <v>44927</v>
      </c>
      <c r="B14" s="1177">
        <v>171227.63</v>
      </c>
      <c r="C14" s="1177">
        <v>197771.38</v>
      </c>
      <c r="D14" s="1177">
        <v>-26543.75</v>
      </c>
      <c r="E14" s="1177">
        <v>-3232.69</v>
      </c>
      <c r="F14" s="1177">
        <v>259553.63000000006</v>
      </c>
      <c r="G14" s="1179"/>
      <c r="H14" s="1176"/>
    </row>
    <row r="15" spans="1:13">
      <c r="A15" s="1178">
        <v>44958</v>
      </c>
      <c r="B15" s="1177">
        <v>180160.03</v>
      </c>
      <c r="C15" s="1177">
        <v>184299.15</v>
      </c>
      <c r="D15" s="1177">
        <v>-4139.12</v>
      </c>
      <c r="E15" s="1177">
        <v>-501.23</v>
      </c>
      <c r="F15" s="1177">
        <v>259052.40000000005</v>
      </c>
      <c r="G15" s="801"/>
      <c r="H15" s="1176"/>
    </row>
    <row r="16" spans="1:13">
      <c r="A16" s="1178">
        <v>44986</v>
      </c>
      <c r="B16" s="1177">
        <v>213857.66</v>
      </c>
      <c r="C16" s="1177">
        <v>207958.45</v>
      </c>
      <c r="D16" s="1177">
        <v>5899.2099999999919</v>
      </c>
      <c r="E16" s="1177">
        <v>711.94</v>
      </c>
      <c r="F16" s="1177">
        <v>259764.34000000005</v>
      </c>
      <c r="G16" s="801"/>
      <c r="H16" s="1176"/>
      <c r="I16" s="1176"/>
      <c r="J16" s="1176"/>
      <c r="K16" s="1176"/>
      <c r="L16" s="1176"/>
      <c r="M16" s="1176"/>
    </row>
    <row r="17" spans="1:8">
      <c r="A17" s="1140"/>
      <c r="B17" s="1180"/>
      <c r="C17" s="1180"/>
      <c r="D17" s="1180"/>
      <c r="E17" s="1180"/>
      <c r="F17" s="1180"/>
      <c r="G17" s="801"/>
      <c r="H17" s="1176"/>
    </row>
    <row r="18" spans="1:8">
      <c r="A18" s="1436"/>
      <c r="B18" s="1436"/>
      <c r="C18" s="1436"/>
      <c r="D18" s="1436"/>
      <c r="E18" s="1436"/>
      <c r="F18" s="1436"/>
    </row>
    <row r="19" spans="1:8">
      <c r="A19" s="1437" t="s">
        <v>561</v>
      </c>
      <c r="B19" s="1437"/>
      <c r="C19" s="1437"/>
      <c r="D19" s="1437"/>
      <c r="E19" s="1437"/>
      <c r="F19" s="1437"/>
    </row>
    <row r="20" spans="1:8">
      <c r="E20" s="801"/>
    </row>
    <row r="21" spans="1:8">
      <c r="B21" s="800"/>
      <c r="C21" s="800"/>
      <c r="D21" s="800"/>
      <c r="E21" s="800"/>
      <c r="F21" s="800"/>
    </row>
    <row r="24" spans="1:8" s="1181" customFormat="1" ht="11.25">
      <c r="B24" s="1182"/>
      <c r="C24" s="1182"/>
      <c r="D24" s="1182"/>
      <c r="E24" s="1182"/>
    </row>
  </sheetData>
  <mergeCells count="3">
    <mergeCell ref="A1:F1"/>
    <mergeCell ref="A18:F18"/>
    <mergeCell ref="A19:F19"/>
  </mergeCells>
  <printOptions horizontalCentered="1"/>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E11" sqref="E11"/>
    </sheetView>
  </sheetViews>
  <sheetFormatPr defaultRowHeight="15"/>
  <cols>
    <col min="1" max="1" width="14.42578125" style="861" bestFit="1" customWidth="1"/>
    <col min="2" max="6" width="23.85546875" style="861" customWidth="1"/>
    <col min="7" max="16384" width="9.140625" style="861"/>
  </cols>
  <sheetData>
    <row r="1" spans="1:11" s="1145" customFormat="1" ht="15" customHeight="1">
      <c r="A1" s="1435" t="s">
        <v>562</v>
      </c>
      <c r="B1" s="1435"/>
      <c r="C1" s="1435"/>
      <c r="D1" s="1435"/>
      <c r="E1" s="1435"/>
      <c r="F1" s="1435"/>
      <c r="G1" s="1144"/>
      <c r="H1" s="1144"/>
      <c r="I1" s="1144"/>
      <c r="J1" s="1144"/>
      <c r="K1" s="1144"/>
    </row>
    <row r="2" spans="1:11" ht="90">
      <c r="A2" s="1146" t="s">
        <v>3</v>
      </c>
      <c r="B2" s="1146" t="s">
        <v>563</v>
      </c>
      <c r="C2" s="1146" t="s">
        <v>564</v>
      </c>
      <c r="D2" s="1146" t="s">
        <v>565</v>
      </c>
      <c r="E2" s="1146" t="s">
        <v>566</v>
      </c>
      <c r="F2" s="1147" t="s">
        <v>567</v>
      </c>
    </row>
    <row r="3" spans="1:11">
      <c r="A3" s="1148" t="s">
        <v>4</v>
      </c>
      <c r="B3" s="1149">
        <v>87979.279590805527</v>
      </c>
      <c r="C3" s="1149">
        <v>87979.279590805527</v>
      </c>
      <c r="D3" s="1149">
        <v>5097012</v>
      </c>
      <c r="E3" s="1150">
        <v>1.7</v>
      </c>
      <c r="F3" s="1151">
        <v>1.7</v>
      </c>
    </row>
    <row r="4" spans="1:11">
      <c r="A4" s="1152" t="s">
        <v>1260</v>
      </c>
      <c r="B4" s="1153">
        <v>88600.120784090221</v>
      </c>
      <c r="C4" s="1153">
        <v>88600.120784090221</v>
      </c>
      <c r="D4" s="1153">
        <v>4870792</v>
      </c>
      <c r="E4" s="1154">
        <v>1.82</v>
      </c>
      <c r="F4" s="1154">
        <v>1.82</v>
      </c>
    </row>
    <row r="5" spans="1:11">
      <c r="A5" s="1155">
        <v>44652</v>
      </c>
      <c r="B5" s="1156">
        <v>90579.874279044641</v>
      </c>
      <c r="C5" s="1156">
        <v>90579.874279044641</v>
      </c>
      <c r="D5" s="1156">
        <v>5074211</v>
      </c>
      <c r="E5" s="1157">
        <v>1.79</v>
      </c>
      <c r="F5" s="1158">
        <v>1.79</v>
      </c>
    </row>
    <row r="6" spans="1:11">
      <c r="A6" s="1159">
        <v>44682</v>
      </c>
      <c r="B6" s="1160">
        <v>86706</v>
      </c>
      <c r="C6" s="1160">
        <v>86706</v>
      </c>
      <c r="D6" s="1160">
        <v>4823001</v>
      </c>
      <c r="E6" s="1161">
        <v>1.8</v>
      </c>
      <c r="F6" s="1158">
        <v>1.8</v>
      </c>
    </row>
    <row r="7" spans="1:11">
      <c r="A7" s="1159">
        <v>44713</v>
      </c>
      <c r="B7" s="1160">
        <v>80092</v>
      </c>
      <c r="C7" s="1160">
        <v>80092</v>
      </c>
      <c r="D7" s="1160">
        <v>4542305</v>
      </c>
      <c r="E7" s="1161">
        <v>1.76</v>
      </c>
      <c r="F7" s="1158">
        <v>1.76</v>
      </c>
    </row>
    <row r="8" spans="1:11">
      <c r="A8" s="1159">
        <v>44743</v>
      </c>
      <c r="B8" s="1160">
        <v>75725</v>
      </c>
      <c r="C8" s="1160">
        <v>75725</v>
      </c>
      <c r="D8" s="1162">
        <v>4931160</v>
      </c>
      <c r="E8" s="1163">
        <v>1.5</v>
      </c>
      <c r="F8" s="1164">
        <v>1.5</v>
      </c>
    </row>
    <row r="9" spans="1:11">
      <c r="A9" s="1159">
        <v>44774</v>
      </c>
      <c r="B9" s="1160">
        <v>84810</v>
      </c>
      <c r="C9" s="1160">
        <v>84810</v>
      </c>
      <c r="D9" s="1160">
        <v>5209180</v>
      </c>
      <c r="E9" s="1163">
        <v>1.6</v>
      </c>
      <c r="F9" s="1164">
        <v>1.6</v>
      </c>
    </row>
    <row r="10" spans="1:11">
      <c r="A10" s="1159">
        <v>44805</v>
      </c>
      <c r="B10" s="1165">
        <v>88813</v>
      </c>
      <c r="C10" s="1165">
        <v>88813</v>
      </c>
      <c r="D10" s="1165">
        <v>5029638</v>
      </c>
      <c r="E10" s="1166">
        <v>1.77</v>
      </c>
      <c r="F10" s="1167">
        <v>1.77</v>
      </c>
    </row>
    <row r="11" spans="1:11">
      <c r="A11" s="1159">
        <v>44835</v>
      </c>
      <c r="B11" s="1165">
        <f>'[1]FB -Report 2 - FPI Grp'!$K$42</f>
        <v>97784.44643641467</v>
      </c>
      <c r="C11" s="1165">
        <f>B11</f>
        <v>97784.44643641467</v>
      </c>
      <c r="D11" s="1165">
        <v>5212333</v>
      </c>
      <c r="E11" s="1166">
        <v>1.9</v>
      </c>
      <c r="F11" s="1167">
        <v>1.9</v>
      </c>
    </row>
    <row r="12" spans="1:11">
      <c r="A12" s="1159">
        <v>44866</v>
      </c>
      <c r="B12" s="1165">
        <v>99335</v>
      </c>
      <c r="C12" s="1165">
        <v>99335.421041005116</v>
      </c>
      <c r="D12" s="1165">
        <v>5398303</v>
      </c>
      <c r="E12" s="1166">
        <v>1.8</v>
      </c>
      <c r="F12" s="1167">
        <v>1.8</v>
      </c>
    </row>
    <row r="13" spans="1:11">
      <c r="A13" s="1168">
        <v>44896</v>
      </c>
      <c r="B13" s="1165">
        <v>96291.739136879885</v>
      </c>
      <c r="C13" s="1165">
        <v>96291.739136879885</v>
      </c>
      <c r="D13" s="1165">
        <v>5245010</v>
      </c>
      <c r="E13" s="1167">
        <v>1.84</v>
      </c>
      <c r="F13" s="1167">
        <v>1.84</v>
      </c>
    </row>
    <row r="14" spans="1:11">
      <c r="A14" s="1168">
        <v>44927</v>
      </c>
      <c r="B14" s="1165">
        <v>91469.203415228272</v>
      </c>
      <c r="C14" s="1165">
        <v>91469.203415228272</v>
      </c>
      <c r="D14" s="1165">
        <v>5013735</v>
      </c>
      <c r="E14" s="1167">
        <v>1.82</v>
      </c>
      <c r="F14" s="1167">
        <v>1.82</v>
      </c>
    </row>
    <row r="15" spans="1:11">
      <c r="A15" s="1168">
        <v>44958</v>
      </c>
      <c r="B15" s="1165">
        <v>88398</v>
      </c>
      <c r="C15" s="1165">
        <v>88398</v>
      </c>
      <c r="D15" s="1165">
        <v>4832772</v>
      </c>
      <c r="E15" s="1167">
        <v>1.83</v>
      </c>
      <c r="F15" s="1167">
        <v>1.83</v>
      </c>
    </row>
    <row r="16" spans="1:11">
      <c r="A16" s="1168">
        <v>44986</v>
      </c>
      <c r="B16" s="1169">
        <v>88600.120784090221</v>
      </c>
      <c r="C16" s="1169">
        <v>88600.120784090221</v>
      </c>
      <c r="D16" s="1169">
        <v>4870792</v>
      </c>
      <c r="E16" s="1170">
        <v>1.82</v>
      </c>
      <c r="F16" s="1170">
        <v>1.82</v>
      </c>
    </row>
    <row r="17" spans="1:6">
      <c r="A17" s="1140"/>
      <c r="B17" s="1171"/>
      <c r="C17" s="1171"/>
      <c r="D17" s="1171"/>
      <c r="E17" s="1172"/>
      <c r="F17" s="1172"/>
    </row>
    <row r="18" spans="1:6">
      <c r="A18" s="1438" t="s">
        <v>1322</v>
      </c>
      <c r="B18" s="1438"/>
      <c r="C18" s="1438"/>
      <c r="D18" s="1438"/>
      <c r="E18" s="1438"/>
      <c r="F18" s="1438"/>
    </row>
    <row r="19" spans="1:6">
      <c r="A19" s="1439"/>
      <c r="B19" s="1439"/>
      <c r="C19" s="1439"/>
      <c r="D19" s="1439"/>
      <c r="E19" s="1439"/>
      <c r="F19" s="1439"/>
    </row>
    <row r="20" spans="1:6">
      <c r="A20" s="1437" t="s">
        <v>569</v>
      </c>
      <c r="B20" s="1437"/>
      <c r="C20" s="1437"/>
      <c r="D20" s="1437"/>
      <c r="E20" s="1437"/>
      <c r="F20" s="1437"/>
    </row>
  </sheetData>
  <mergeCells count="4">
    <mergeCell ref="A1:F1"/>
    <mergeCell ref="A18:F18"/>
    <mergeCell ref="A19:F19"/>
    <mergeCell ref="A20:F20"/>
  </mergeCells>
  <printOptions horizontalCentered="1"/>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zoomScaleNormal="100" workbookViewId="0">
      <selection sqref="A1:XFD1048576"/>
    </sheetView>
  </sheetViews>
  <sheetFormatPr defaultColWidth="9.140625" defaultRowHeight="15"/>
  <cols>
    <col min="1" max="1" width="11.140625" style="1105" bestFit="1" customWidth="1"/>
    <col min="2" max="2" width="9.5703125" style="1105" customWidth="1"/>
    <col min="3" max="3" width="12.85546875" style="1105" customWidth="1"/>
    <col min="4" max="4" width="5.140625" style="1105" customWidth="1"/>
    <col min="5" max="5" width="11.5703125" style="1105" customWidth="1"/>
    <col min="6" max="6" width="8.42578125" style="1105" customWidth="1"/>
    <col min="7" max="7" width="12.85546875" style="1105" customWidth="1"/>
    <col min="8" max="8" width="6.42578125" style="1105" customWidth="1"/>
    <col min="9" max="9" width="9.5703125" style="1105" customWidth="1"/>
    <col min="10" max="10" width="5.140625" style="1105" customWidth="1"/>
    <col min="11" max="11" width="10.7109375" style="1105" customWidth="1"/>
    <col min="12" max="12" width="8.42578125" style="1105" customWidth="1"/>
    <col min="13" max="13" width="11.42578125" style="1105" customWidth="1"/>
    <col min="14" max="14" width="8.42578125" style="1105" customWidth="1"/>
    <col min="15" max="15" width="12.85546875" style="1105" customWidth="1"/>
    <col min="16" max="16" width="8.42578125" style="1105" customWidth="1"/>
    <col min="17" max="17" width="11.5703125" style="1105" customWidth="1"/>
    <col min="18" max="18" width="5.140625" style="1105" customWidth="1"/>
    <col min="19" max="19" width="11.5703125" style="1105" customWidth="1"/>
    <col min="20" max="20" width="6.42578125" style="1105" customWidth="1"/>
    <col min="21" max="21" width="12.85546875" style="1105" customWidth="1"/>
    <col min="22" max="22" width="6.42578125" style="1105" customWidth="1"/>
    <col min="23" max="23" width="11.5703125" style="1105" customWidth="1"/>
    <col min="24" max="24" width="5.140625" style="1105" customWidth="1"/>
    <col min="25" max="26" width="9.5703125" style="1105" customWidth="1"/>
    <col min="27" max="27" width="12.85546875" style="1105" customWidth="1"/>
    <col min="28" max="28" width="9.5703125" style="1105" customWidth="1"/>
    <col min="29" max="29" width="15" style="1105" customWidth="1"/>
    <col min="30" max="30" width="4.5703125" style="1105" bestFit="1" customWidth="1"/>
    <col min="31" max="31" width="10" style="1105" bestFit="1" customWidth="1"/>
    <col min="32" max="16384" width="9.140625" style="1105"/>
  </cols>
  <sheetData>
    <row r="1" spans="1:31" s="1125" customFormat="1">
      <c r="A1" s="1449" t="s">
        <v>39</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row>
    <row r="2" spans="1:31" s="1126" customFormat="1" ht="60" customHeight="1">
      <c r="A2" s="1451" t="s">
        <v>570</v>
      </c>
      <c r="B2" s="1441" t="s">
        <v>571</v>
      </c>
      <c r="C2" s="1442"/>
      <c r="D2" s="1443" t="s">
        <v>572</v>
      </c>
      <c r="E2" s="1443"/>
      <c r="F2" s="1443" t="s">
        <v>573</v>
      </c>
      <c r="G2" s="1443"/>
      <c r="H2" s="1443" t="s">
        <v>574</v>
      </c>
      <c r="I2" s="1443"/>
      <c r="J2" s="1441" t="s">
        <v>575</v>
      </c>
      <c r="K2" s="1442"/>
      <c r="L2" s="1441" t="s">
        <v>576</v>
      </c>
      <c r="M2" s="1442"/>
      <c r="N2" s="1443" t="s">
        <v>26</v>
      </c>
      <c r="O2" s="1443"/>
      <c r="P2" s="1441" t="s">
        <v>577</v>
      </c>
      <c r="Q2" s="1442"/>
      <c r="R2" s="1441" t="s">
        <v>40</v>
      </c>
      <c r="S2" s="1442"/>
      <c r="T2" s="1443" t="s">
        <v>578</v>
      </c>
      <c r="U2" s="1443"/>
      <c r="V2" s="1444" t="s">
        <v>579</v>
      </c>
      <c r="W2" s="1445"/>
      <c r="X2" s="1446" t="s">
        <v>580</v>
      </c>
      <c r="Y2" s="1445"/>
      <c r="Z2" s="1447" t="s">
        <v>35</v>
      </c>
      <c r="AA2" s="1448"/>
      <c r="AB2" s="1447" t="s">
        <v>0</v>
      </c>
      <c r="AC2" s="1448"/>
    </row>
    <row r="3" spans="1:31" s="1126" customFormat="1" ht="30">
      <c r="A3" s="1452"/>
      <c r="B3" s="1127" t="s">
        <v>581</v>
      </c>
      <c r="C3" s="1127" t="s">
        <v>582</v>
      </c>
      <c r="D3" s="1127" t="s">
        <v>581</v>
      </c>
      <c r="E3" s="1127" t="s">
        <v>582</v>
      </c>
      <c r="F3" s="1127" t="s">
        <v>581</v>
      </c>
      <c r="G3" s="1127" t="s">
        <v>582</v>
      </c>
      <c r="H3" s="1127" t="s">
        <v>581</v>
      </c>
      <c r="I3" s="1127" t="s">
        <v>582</v>
      </c>
      <c r="J3" s="1127" t="s">
        <v>581</v>
      </c>
      <c r="K3" s="1127" t="s">
        <v>582</v>
      </c>
      <c r="L3" s="1127" t="s">
        <v>581</v>
      </c>
      <c r="M3" s="1127" t="s">
        <v>582</v>
      </c>
      <c r="N3" s="1127" t="s">
        <v>581</v>
      </c>
      <c r="O3" s="1127" t="s">
        <v>582</v>
      </c>
      <c r="P3" s="1127" t="s">
        <v>581</v>
      </c>
      <c r="Q3" s="1127" t="s">
        <v>582</v>
      </c>
      <c r="R3" s="1127" t="s">
        <v>581</v>
      </c>
      <c r="S3" s="1127" t="s">
        <v>582</v>
      </c>
      <c r="T3" s="1127" t="s">
        <v>581</v>
      </c>
      <c r="U3" s="1127" t="s">
        <v>582</v>
      </c>
      <c r="V3" s="1127" t="s">
        <v>581</v>
      </c>
      <c r="W3" s="1127" t="s">
        <v>582</v>
      </c>
      <c r="X3" s="1127" t="s">
        <v>581</v>
      </c>
      <c r="Y3" s="1127" t="s">
        <v>582</v>
      </c>
      <c r="Z3" s="1127" t="s">
        <v>581</v>
      </c>
      <c r="AA3" s="1127" t="s">
        <v>582</v>
      </c>
      <c r="AB3" s="1127" t="s">
        <v>581</v>
      </c>
      <c r="AC3" s="1127" t="s">
        <v>582</v>
      </c>
    </row>
    <row r="4" spans="1:31" s="1110" customFormat="1">
      <c r="A4" s="1108" t="s">
        <v>4</v>
      </c>
      <c r="B4" s="1111">
        <v>10742</v>
      </c>
      <c r="C4" s="1111">
        <v>5097011.7699999996</v>
      </c>
      <c r="D4" s="1111">
        <v>10</v>
      </c>
      <c r="E4" s="1111">
        <v>521600.97</v>
      </c>
      <c r="F4" s="1111">
        <v>2716</v>
      </c>
      <c r="G4" s="1111">
        <v>1911826.36</v>
      </c>
      <c r="H4" s="1111">
        <v>220</v>
      </c>
      <c r="I4" s="1111">
        <v>42090.03</v>
      </c>
      <c r="J4" s="1111">
        <v>23</v>
      </c>
      <c r="K4" s="1111">
        <v>2005.08</v>
      </c>
      <c r="L4" s="1111">
        <v>1239</v>
      </c>
      <c r="M4" s="1111">
        <v>3044.54</v>
      </c>
      <c r="N4" s="1111">
        <v>1529</v>
      </c>
      <c r="O4" s="1111">
        <v>3057108.92</v>
      </c>
      <c r="P4" s="1111">
        <v>995</v>
      </c>
      <c r="Q4" s="1111">
        <v>234027.32</v>
      </c>
      <c r="R4" s="1111">
        <v>78</v>
      </c>
      <c r="S4" s="1111">
        <v>589129.29</v>
      </c>
      <c r="T4" s="1111">
        <v>732</v>
      </c>
      <c r="U4" s="1111">
        <v>2590262.96</v>
      </c>
      <c r="V4" s="1128">
        <v>80</v>
      </c>
      <c r="W4" s="1129">
        <v>646576.64000000001</v>
      </c>
      <c r="X4" s="1129">
        <v>23</v>
      </c>
      <c r="Y4" s="1129">
        <v>38789.949999999997</v>
      </c>
      <c r="Z4" s="1129">
        <v>43347</v>
      </c>
      <c r="AA4" s="1129">
        <v>1502459.79</v>
      </c>
      <c r="AB4" s="1129">
        <v>61734</v>
      </c>
      <c r="AC4" s="1129">
        <v>16235933.619999997</v>
      </c>
      <c r="AE4" s="1130"/>
    </row>
    <row r="5" spans="1:31" s="1133" customFormat="1">
      <c r="A5" s="1131" t="s">
        <v>1260</v>
      </c>
      <c r="B5" s="1132">
        <v>11216</v>
      </c>
      <c r="C5" s="1132">
        <v>4870791.66</v>
      </c>
      <c r="D5" s="1132">
        <v>16</v>
      </c>
      <c r="E5" s="1132">
        <v>480941.8</v>
      </c>
      <c r="F5" s="1132">
        <v>3077</v>
      </c>
      <c r="G5" s="1132">
        <v>2085732.73</v>
      </c>
      <c r="H5" s="1132">
        <v>222</v>
      </c>
      <c r="I5" s="1132">
        <v>45785.93</v>
      </c>
      <c r="J5" s="1132">
        <v>23</v>
      </c>
      <c r="K5" s="1132">
        <v>458.13</v>
      </c>
      <c r="L5" s="1132">
        <v>1345</v>
      </c>
      <c r="M5" s="1132">
        <v>3362.97</v>
      </c>
      <c r="N5" s="1132">
        <v>1497</v>
      </c>
      <c r="O5" s="1132">
        <v>3300913.26</v>
      </c>
      <c r="P5" s="1132">
        <v>1274</v>
      </c>
      <c r="Q5" s="1132">
        <v>245150.68</v>
      </c>
      <c r="R5" s="1132">
        <v>87</v>
      </c>
      <c r="S5" s="1132">
        <v>660271.9</v>
      </c>
      <c r="T5" s="1132">
        <v>768</v>
      </c>
      <c r="U5" s="1132">
        <v>2942185.57</v>
      </c>
      <c r="V5" s="1132">
        <v>128</v>
      </c>
      <c r="W5" s="1132">
        <v>869640.84</v>
      </c>
      <c r="X5" s="1132">
        <v>23</v>
      </c>
      <c r="Y5" s="1132">
        <v>48128.1</v>
      </c>
      <c r="Z5" s="1132">
        <v>49816</v>
      </c>
      <c r="AA5" s="1132">
        <v>1669005.47</v>
      </c>
      <c r="AB5" s="1132">
        <v>69492</v>
      </c>
      <c r="AC5" s="1132">
        <v>17222369.040000003</v>
      </c>
      <c r="AE5" s="1134"/>
    </row>
    <row r="6" spans="1:31" s="1106" customFormat="1">
      <c r="A6" s="1112">
        <v>44652</v>
      </c>
      <c r="B6" s="1120">
        <v>10804</v>
      </c>
      <c r="C6" s="1120">
        <v>5074210.79</v>
      </c>
      <c r="D6" s="1120">
        <v>10</v>
      </c>
      <c r="E6" s="1120">
        <v>482214.39</v>
      </c>
      <c r="F6" s="1120">
        <v>2742</v>
      </c>
      <c r="G6" s="1120">
        <v>2053430.01</v>
      </c>
      <c r="H6" s="1120">
        <v>221</v>
      </c>
      <c r="I6" s="1120">
        <v>42317.97</v>
      </c>
      <c r="J6" s="1120">
        <v>23</v>
      </c>
      <c r="K6" s="1120">
        <v>2007.63</v>
      </c>
      <c r="L6" s="1120">
        <v>1283</v>
      </c>
      <c r="M6" s="1120">
        <v>3086.03</v>
      </c>
      <c r="N6" s="1120">
        <v>1495</v>
      </c>
      <c r="O6" s="1120">
        <v>3069281.58</v>
      </c>
      <c r="P6" s="1120">
        <v>1015</v>
      </c>
      <c r="Q6" s="1120">
        <v>235072.74</v>
      </c>
      <c r="R6" s="1120">
        <v>79</v>
      </c>
      <c r="S6" s="1120">
        <v>596413.87</v>
      </c>
      <c r="T6" s="1120">
        <v>764</v>
      </c>
      <c r="U6" s="1120">
        <v>2594129.4</v>
      </c>
      <c r="V6" s="1135">
        <v>102</v>
      </c>
      <c r="W6" s="1136">
        <v>698092.27</v>
      </c>
      <c r="X6" s="1136">
        <v>23</v>
      </c>
      <c r="Y6" s="1136">
        <v>38905.599999999999</v>
      </c>
      <c r="Z6" s="1136">
        <v>43994</v>
      </c>
      <c r="AA6" s="1136">
        <v>1529831.58</v>
      </c>
      <c r="AB6" s="1136">
        <v>62555</v>
      </c>
      <c r="AC6" s="1136">
        <v>16418993.859999999</v>
      </c>
      <c r="AE6" s="1130"/>
    </row>
    <row r="7" spans="1:31" s="1106" customFormat="1">
      <c r="A7" s="1112">
        <v>44682</v>
      </c>
      <c r="B7" s="1120">
        <v>10832</v>
      </c>
      <c r="C7" s="1120">
        <v>4823001.5999999996</v>
      </c>
      <c r="D7" s="1120">
        <v>10</v>
      </c>
      <c r="E7" s="1120">
        <v>465546.44</v>
      </c>
      <c r="F7" s="1120">
        <v>2770</v>
      </c>
      <c r="G7" s="1120">
        <v>2013513.36</v>
      </c>
      <c r="H7" s="1120">
        <v>221</v>
      </c>
      <c r="I7" s="1120">
        <v>43821.23</v>
      </c>
      <c r="J7" s="1120">
        <v>23</v>
      </c>
      <c r="K7" s="1120">
        <v>1780.18</v>
      </c>
      <c r="L7" s="1120">
        <v>1331</v>
      </c>
      <c r="M7" s="1120">
        <v>2890.48</v>
      </c>
      <c r="N7" s="1120">
        <v>1493</v>
      </c>
      <c r="O7" s="1120">
        <v>2993446.76</v>
      </c>
      <c r="P7" s="1120">
        <v>1048</v>
      </c>
      <c r="Q7" s="1120">
        <v>233376.24</v>
      </c>
      <c r="R7" s="1120">
        <v>79</v>
      </c>
      <c r="S7" s="1120">
        <v>595091.31999999995</v>
      </c>
      <c r="T7" s="1120">
        <v>761</v>
      </c>
      <c r="U7" s="1120">
        <v>2557345.9500000002</v>
      </c>
      <c r="V7" s="1137">
        <v>102</v>
      </c>
      <c r="W7" s="1120">
        <v>708700.95</v>
      </c>
      <c r="X7" s="1120">
        <v>23</v>
      </c>
      <c r="Y7" s="1120">
        <v>39464.35</v>
      </c>
      <c r="Z7" s="1120">
        <v>44941</v>
      </c>
      <c r="AA7" s="1120">
        <v>1524520.74</v>
      </c>
      <c r="AB7" s="1120">
        <v>63634</v>
      </c>
      <c r="AC7" s="1120">
        <v>16002499.6</v>
      </c>
      <c r="AE7" s="1130"/>
    </row>
    <row r="8" spans="1:31" s="1106" customFormat="1">
      <c r="A8" s="1112">
        <v>44713</v>
      </c>
      <c r="B8" s="1120">
        <v>10855</v>
      </c>
      <c r="C8" s="1120">
        <v>4542304.62</v>
      </c>
      <c r="D8" s="1120">
        <v>10</v>
      </c>
      <c r="E8" s="1120">
        <v>440125.12</v>
      </c>
      <c r="F8" s="1120">
        <v>2804</v>
      </c>
      <c r="G8" s="1120">
        <v>1976576.83</v>
      </c>
      <c r="H8" s="1120">
        <v>218</v>
      </c>
      <c r="I8" s="1120">
        <v>43770.41</v>
      </c>
      <c r="J8" s="1120">
        <v>23</v>
      </c>
      <c r="K8" s="1120">
        <v>1439.7</v>
      </c>
      <c r="L8" s="1120">
        <v>1366</v>
      </c>
      <c r="M8" s="1120">
        <v>2863.64</v>
      </c>
      <c r="N8" s="1120">
        <v>1489</v>
      </c>
      <c r="O8" s="1120">
        <v>2884719.08</v>
      </c>
      <c r="P8" s="1120">
        <v>1076</v>
      </c>
      <c r="Q8" s="1120">
        <v>230684.48</v>
      </c>
      <c r="R8" s="1120">
        <v>80</v>
      </c>
      <c r="S8" s="1120">
        <v>587906.98</v>
      </c>
      <c r="T8" s="1120">
        <v>757</v>
      </c>
      <c r="U8" s="1120">
        <v>2509367.23</v>
      </c>
      <c r="V8" s="1137">
        <v>102</v>
      </c>
      <c r="W8" s="1120">
        <v>716641.63</v>
      </c>
      <c r="X8" s="1120">
        <v>23</v>
      </c>
      <c r="Y8" s="1120">
        <v>39069.68</v>
      </c>
      <c r="Z8" s="1120">
        <v>45178</v>
      </c>
      <c r="AA8" s="1120">
        <v>1517774.94</v>
      </c>
      <c r="AB8" s="1120">
        <v>63981</v>
      </c>
      <c r="AC8" s="1120">
        <v>15493244.340000002</v>
      </c>
      <c r="AE8" s="1130"/>
    </row>
    <row r="9" spans="1:31" s="1106" customFormat="1">
      <c r="A9" s="1112">
        <v>44743</v>
      </c>
      <c r="B9" s="1120">
        <v>10888</v>
      </c>
      <c r="C9" s="1138">
        <v>4931159.7300000004</v>
      </c>
      <c r="D9" s="1120">
        <v>10</v>
      </c>
      <c r="E9" s="1120">
        <v>469483.68</v>
      </c>
      <c r="F9" s="1120">
        <v>2876</v>
      </c>
      <c r="G9" s="1120">
        <v>2248467.2999999998</v>
      </c>
      <c r="H9" s="1120">
        <v>218</v>
      </c>
      <c r="I9" s="1120">
        <v>43077.25</v>
      </c>
      <c r="J9" s="1120">
        <v>23</v>
      </c>
      <c r="K9" s="1120">
        <v>1554.73</v>
      </c>
      <c r="L9" s="1120">
        <v>1398</v>
      </c>
      <c r="M9" s="1120">
        <v>3083.12</v>
      </c>
      <c r="N9" s="1120">
        <v>1492</v>
      </c>
      <c r="O9" s="1120">
        <v>3076794.52</v>
      </c>
      <c r="P9" s="1120">
        <v>1103</v>
      </c>
      <c r="Q9" s="1120">
        <v>235448.52</v>
      </c>
      <c r="R9" s="1120">
        <v>82</v>
      </c>
      <c r="S9" s="1120">
        <v>612473.74</v>
      </c>
      <c r="T9" s="1120">
        <v>759</v>
      </c>
      <c r="U9" s="1120">
        <v>2791711.12</v>
      </c>
      <c r="V9" s="1137">
        <v>102</v>
      </c>
      <c r="W9" s="1120">
        <v>739971.72</v>
      </c>
      <c r="X9" s="1120">
        <v>23</v>
      </c>
      <c r="Y9" s="1120">
        <v>42449.31</v>
      </c>
      <c r="Z9" s="1120">
        <v>45730</v>
      </c>
      <c r="AA9" s="1120">
        <v>1541931.56</v>
      </c>
      <c r="AB9" s="1120">
        <v>64704</v>
      </c>
      <c r="AC9" s="1120">
        <v>16737606.300000003</v>
      </c>
    </row>
    <row r="10" spans="1:31" s="1106" customFormat="1">
      <c r="A10" s="1112">
        <v>44774</v>
      </c>
      <c r="B10" s="1120">
        <v>10953</v>
      </c>
      <c r="C10" s="1138">
        <v>5209180.22</v>
      </c>
      <c r="D10" s="1120">
        <v>10</v>
      </c>
      <c r="E10" s="1120">
        <v>484686.53</v>
      </c>
      <c r="F10" s="1120">
        <v>2887</v>
      </c>
      <c r="G10" s="1120">
        <v>2353220.6</v>
      </c>
      <c r="H10" s="1120">
        <v>218</v>
      </c>
      <c r="I10" s="1120">
        <v>44587.26</v>
      </c>
      <c r="J10" s="1120">
        <v>23</v>
      </c>
      <c r="K10" s="1120">
        <v>1292.76</v>
      </c>
      <c r="L10" s="1120">
        <v>1445</v>
      </c>
      <c r="M10" s="1120">
        <v>3290.47</v>
      </c>
      <c r="N10" s="1120">
        <v>1441</v>
      </c>
      <c r="O10" s="1120">
        <v>3204521.89</v>
      </c>
      <c r="P10" s="1120">
        <v>1123</v>
      </c>
      <c r="Q10" s="1120">
        <v>241037.65</v>
      </c>
      <c r="R10" s="1120">
        <v>84</v>
      </c>
      <c r="S10" s="1120">
        <v>623967.46</v>
      </c>
      <c r="T10" s="1120">
        <v>762</v>
      </c>
      <c r="U10" s="1120">
        <v>2881667.23</v>
      </c>
      <c r="V10" s="1137">
        <v>110</v>
      </c>
      <c r="W10" s="1120">
        <v>758484.92</v>
      </c>
      <c r="X10" s="1120">
        <v>23</v>
      </c>
      <c r="Y10" s="1120">
        <v>44324.38</v>
      </c>
      <c r="Z10" s="1120">
        <v>46360</v>
      </c>
      <c r="AA10" s="1120">
        <v>1579404.29</v>
      </c>
      <c r="AB10" s="1120">
        <v>65439</v>
      </c>
      <c r="AC10" s="1120">
        <v>17429665.66</v>
      </c>
    </row>
    <row r="11" spans="1:31" s="1106" customFormat="1">
      <c r="A11" s="1112">
        <v>44805</v>
      </c>
      <c r="B11" s="1120">
        <v>11034</v>
      </c>
      <c r="C11" s="1120">
        <v>5029637.9800000004</v>
      </c>
      <c r="D11" s="1120">
        <v>10</v>
      </c>
      <c r="E11" s="1120">
        <v>461862.7</v>
      </c>
      <c r="F11" s="1120">
        <v>2914</v>
      </c>
      <c r="G11" s="1120">
        <v>2302257.38</v>
      </c>
      <c r="H11" s="1120">
        <v>218</v>
      </c>
      <c r="I11" s="1120">
        <v>44811.34</v>
      </c>
      <c r="J11" s="1120">
        <v>23</v>
      </c>
      <c r="K11" s="1120">
        <v>778.95</v>
      </c>
      <c r="L11" s="1120">
        <v>1499</v>
      </c>
      <c r="M11" s="1120">
        <v>3175.62</v>
      </c>
      <c r="N11" s="1120">
        <v>1445</v>
      </c>
      <c r="O11" s="1120">
        <v>3147609.83</v>
      </c>
      <c r="P11" s="1120">
        <v>1160</v>
      </c>
      <c r="Q11" s="1120">
        <v>235680.5</v>
      </c>
      <c r="R11" s="1120">
        <v>84</v>
      </c>
      <c r="S11" s="1120">
        <v>617523.6</v>
      </c>
      <c r="T11" s="1120">
        <v>758</v>
      </c>
      <c r="U11" s="1120">
        <v>2844626.2</v>
      </c>
      <c r="V11" s="1120">
        <v>126</v>
      </c>
      <c r="W11" s="1120">
        <v>771117.59</v>
      </c>
      <c r="X11" s="1120">
        <v>23</v>
      </c>
      <c r="Y11" s="1120">
        <v>45600.82</v>
      </c>
      <c r="Z11" s="1120">
        <v>47171</v>
      </c>
      <c r="AA11" s="1120">
        <v>1599549.52</v>
      </c>
      <c r="AB11" s="1120">
        <v>66465</v>
      </c>
      <c r="AC11" s="1120">
        <v>17104232.029999997</v>
      </c>
    </row>
    <row r="12" spans="1:31" s="1106" customFormat="1">
      <c r="A12" s="1112">
        <v>44835</v>
      </c>
      <c r="B12" s="1120">
        <v>11040</v>
      </c>
      <c r="C12" s="1120">
        <v>5212333</v>
      </c>
      <c r="D12" s="1120">
        <v>10</v>
      </c>
      <c r="E12" s="1120">
        <v>486995</v>
      </c>
      <c r="F12" s="1120">
        <v>2940</v>
      </c>
      <c r="G12" s="1120">
        <v>2332172</v>
      </c>
      <c r="H12" s="1120">
        <v>220</v>
      </c>
      <c r="I12" s="1120">
        <v>44109</v>
      </c>
      <c r="J12" s="1120">
        <v>23</v>
      </c>
      <c r="K12" s="1120">
        <v>1056</v>
      </c>
      <c r="L12" s="1120">
        <v>1545</v>
      </c>
      <c r="M12" s="1120">
        <v>3242</v>
      </c>
      <c r="N12" s="1120">
        <v>1470</v>
      </c>
      <c r="O12" s="1120">
        <v>3237411</v>
      </c>
      <c r="P12" s="1120">
        <v>1162</v>
      </c>
      <c r="Q12" s="1120">
        <v>238747</v>
      </c>
      <c r="R12" s="1120">
        <v>84</v>
      </c>
      <c r="S12" s="1120">
        <v>606673</v>
      </c>
      <c r="T12" s="1120">
        <v>764</v>
      </c>
      <c r="U12" s="1120">
        <v>2927186</v>
      </c>
      <c r="V12" s="1120">
        <v>126</v>
      </c>
      <c r="W12" s="1120">
        <v>792287</v>
      </c>
      <c r="X12" s="1120">
        <v>24</v>
      </c>
      <c r="Y12" s="1120">
        <v>47420</v>
      </c>
      <c r="Z12" s="1120">
        <v>47582</v>
      </c>
      <c r="AA12" s="1120">
        <v>1631687</v>
      </c>
      <c r="AB12" s="1120">
        <v>66990</v>
      </c>
      <c r="AC12" s="1120">
        <v>17561318</v>
      </c>
      <c r="AD12" s="1130"/>
      <c r="AE12" s="1130"/>
    </row>
    <row r="13" spans="1:31" s="1106" customFormat="1">
      <c r="A13" s="1112">
        <v>44866</v>
      </c>
      <c r="B13" s="1120">
        <v>11084</v>
      </c>
      <c r="C13" s="1120">
        <v>5398302.8200000003</v>
      </c>
      <c r="D13" s="1120">
        <v>10</v>
      </c>
      <c r="E13" s="1120">
        <v>522379.9</v>
      </c>
      <c r="F13" s="1120">
        <v>2981</v>
      </c>
      <c r="G13" s="1120">
        <v>2352157</v>
      </c>
      <c r="H13" s="1120">
        <v>220</v>
      </c>
      <c r="I13" s="1120">
        <v>45066.64</v>
      </c>
      <c r="J13" s="1120">
        <v>23</v>
      </c>
      <c r="K13" s="1120">
        <v>642.54999999999995</v>
      </c>
      <c r="L13" s="1120">
        <v>1622</v>
      </c>
      <c r="M13" s="1120">
        <v>3694.05</v>
      </c>
      <c r="N13" s="1120">
        <v>1515</v>
      </c>
      <c r="O13" s="1120">
        <v>3331290.79</v>
      </c>
      <c r="P13" s="1120">
        <v>1187</v>
      </c>
      <c r="Q13" s="1120">
        <v>240011.54</v>
      </c>
      <c r="R13" s="1120">
        <v>85</v>
      </c>
      <c r="S13" s="1120">
        <v>602870.4</v>
      </c>
      <c r="T13" s="1120">
        <v>764</v>
      </c>
      <c r="U13" s="1120">
        <v>3006966.64</v>
      </c>
      <c r="V13" s="1120">
        <v>126</v>
      </c>
      <c r="W13" s="1120">
        <v>809768.95999999996</v>
      </c>
      <c r="X13" s="1120">
        <v>24</v>
      </c>
      <c r="Y13" s="1120">
        <v>42770.33</v>
      </c>
      <c r="Z13" s="1120">
        <v>48045</v>
      </c>
      <c r="AA13" s="1120">
        <v>1669285.96</v>
      </c>
      <c r="AB13" s="1120">
        <v>67686</v>
      </c>
      <c r="AC13" s="1120">
        <v>18025207.580000002</v>
      </c>
      <c r="AD13" s="1130"/>
      <c r="AE13" s="1130"/>
    </row>
    <row r="14" spans="1:31" s="1106" customFormat="1">
      <c r="A14" s="1114">
        <v>44896</v>
      </c>
      <c r="B14" s="1120">
        <v>11112</v>
      </c>
      <c r="C14" s="1120">
        <v>5245010.1100000003</v>
      </c>
      <c r="D14" s="1120">
        <v>10</v>
      </c>
      <c r="E14" s="1120">
        <v>506144.84</v>
      </c>
      <c r="F14" s="1120">
        <v>3011</v>
      </c>
      <c r="G14" s="1120">
        <v>2313773.85</v>
      </c>
      <c r="H14" s="1120">
        <v>219</v>
      </c>
      <c r="I14" s="1120">
        <v>44651.02</v>
      </c>
      <c r="J14" s="1120">
        <v>23</v>
      </c>
      <c r="K14" s="1120">
        <v>606.78</v>
      </c>
      <c r="L14" s="1120">
        <v>1678</v>
      </c>
      <c r="M14" s="1120">
        <v>3660.37</v>
      </c>
      <c r="N14" s="1120">
        <v>1539</v>
      </c>
      <c r="O14" s="1120">
        <v>3316105.83</v>
      </c>
      <c r="P14" s="1120">
        <v>1211</v>
      </c>
      <c r="Q14" s="1120">
        <v>242121.75</v>
      </c>
      <c r="R14" s="1120">
        <v>85</v>
      </c>
      <c r="S14" s="1120">
        <v>603855.57999999996</v>
      </c>
      <c r="T14" s="1120">
        <v>765</v>
      </c>
      <c r="U14" s="1120">
        <v>2987854.64</v>
      </c>
      <c r="V14" s="1120">
        <v>126</v>
      </c>
      <c r="W14" s="1120">
        <v>823008.68</v>
      </c>
      <c r="X14" s="1120">
        <v>24</v>
      </c>
      <c r="Y14" s="1120">
        <v>41761.43</v>
      </c>
      <c r="Z14" s="1120">
        <v>48235</v>
      </c>
      <c r="AA14" s="1120">
        <v>1680473.36</v>
      </c>
      <c r="AB14" s="1120">
        <v>68038</v>
      </c>
      <c r="AC14" s="1120">
        <v>17809028.239999998</v>
      </c>
      <c r="AD14" s="1130"/>
      <c r="AE14" s="1130"/>
    </row>
    <row r="15" spans="1:31" s="1106" customFormat="1">
      <c r="A15" s="1114">
        <v>44927</v>
      </c>
      <c r="B15" s="1120">
        <v>11156</v>
      </c>
      <c r="C15" s="1120">
        <v>5013734.7300000004</v>
      </c>
      <c r="D15" s="1120">
        <v>10</v>
      </c>
      <c r="E15" s="1120">
        <v>489264.3</v>
      </c>
      <c r="F15" s="1120">
        <v>3033</v>
      </c>
      <c r="G15" s="1120">
        <v>2173931.4700000002</v>
      </c>
      <c r="H15" s="1120">
        <v>220</v>
      </c>
      <c r="I15" s="1120">
        <v>45776.87</v>
      </c>
      <c r="J15" s="1120">
        <v>23</v>
      </c>
      <c r="K15" s="1120">
        <v>601.9</v>
      </c>
      <c r="L15" s="1120">
        <v>1768</v>
      </c>
      <c r="M15" s="1120">
        <v>3768.85</v>
      </c>
      <c r="N15" s="1120">
        <v>1474</v>
      </c>
      <c r="O15" s="1120">
        <v>3303437.01</v>
      </c>
      <c r="P15" s="1120">
        <v>1240</v>
      </c>
      <c r="Q15" s="1120">
        <v>244650.98</v>
      </c>
      <c r="R15" s="1120">
        <v>84</v>
      </c>
      <c r="S15" s="1120">
        <v>595306.23</v>
      </c>
      <c r="T15" s="1120">
        <v>764</v>
      </c>
      <c r="U15" s="1120">
        <v>2945305.96</v>
      </c>
      <c r="V15" s="1120">
        <v>126</v>
      </c>
      <c r="W15" s="1120">
        <v>839318.9</v>
      </c>
      <c r="X15" s="1120">
        <v>23</v>
      </c>
      <c r="Y15" s="1120">
        <v>43634.7</v>
      </c>
      <c r="Z15" s="1120">
        <v>48656</v>
      </c>
      <c r="AA15" s="1120">
        <v>1661761.89</v>
      </c>
      <c r="AB15" s="1120">
        <v>68577</v>
      </c>
      <c r="AC15" s="1120">
        <v>17360493.790000003</v>
      </c>
      <c r="AD15" s="1130"/>
      <c r="AE15" s="1130"/>
    </row>
    <row r="16" spans="1:31" s="1106" customFormat="1">
      <c r="A16" s="1114">
        <v>44958</v>
      </c>
      <c r="B16" s="1120">
        <v>11160</v>
      </c>
      <c r="C16" s="1120">
        <v>4832772.12</v>
      </c>
      <c r="D16" s="1120">
        <v>10</v>
      </c>
      <c r="E16" s="1120">
        <v>483628.32</v>
      </c>
      <c r="F16" s="1120">
        <v>3034</v>
      </c>
      <c r="G16" s="1120">
        <v>2040498.43</v>
      </c>
      <c r="H16" s="1139">
        <v>218</v>
      </c>
      <c r="I16" s="1139">
        <v>45606.87</v>
      </c>
      <c r="J16" s="1120">
        <v>23</v>
      </c>
      <c r="K16" s="1120">
        <v>513.82000000000005</v>
      </c>
      <c r="L16" s="1120">
        <v>1854</v>
      </c>
      <c r="M16" s="1120">
        <v>3412.75</v>
      </c>
      <c r="N16" s="1120">
        <v>1489</v>
      </c>
      <c r="O16" s="1120">
        <v>3261366.8</v>
      </c>
      <c r="P16" s="1120">
        <v>1257</v>
      </c>
      <c r="Q16" s="1120">
        <v>238193.56</v>
      </c>
      <c r="R16" s="1120">
        <v>85</v>
      </c>
      <c r="S16" s="1120">
        <v>658252.82999999996</v>
      </c>
      <c r="T16" s="1120">
        <v>765</v>
      </c>
      <c r="U16" s="1120">
        <v>2906365.06</v>
      </c>
      <c r="V16" s="1120">
        <v>129</v>
      </c>
      <c r="W16" s="1120">
        <v>856932.03</v>
      </c>
      <c r="X16" s="1120">
        <v>23</v>
      </c>
      <c r="Y16" s="1120">
        <v>45894.49</v>
      </c>
      <c r="Z16" s="1120">
        <v>49371</v>
      </c>
      <c r="AA16" s="1120">
        <v>1675423.81</v>
      </c>
      <c r="AB16" s="1120">
        <v>69418</v>
      </c>
      <c r="AC16" s="1120">
        <v>17048860.889999997</v>
      </c>
      <c r="AD16" s="1130"/>
      <c r="AE16" s="1130"/>
    </row>
    <row r="17" spans="1:31" s="1106" customFormat="1">
      <c r="A17" s="1114">
        <v>44986</v>
      </c>
      <c r="B17" s="1139">
        <v>11216</v>
      </c>
      <c r="C17" s="1139">
        <v>4870791.66</v>
      </c>
      <c r="D17" s="1139">
        <v>16</v>
      </c>
      <c r="E17" s="1139">
        <v>480941.8</v>
      </c>
      <c r="F17" s="1139">
        <v>3077</v>
      </c>
      <c r="G17" s="1139">
        <v>2085732.73</v>
      </c>
      <c r="H17" s="1139">
        <v>222</v>
      </c>
      <c r="I17" s="1139">
        <v>45785.93</v>
      </c>
      <c r="J17" s="1139">
        <v>23</v>
      </c>
      <c r="K17" s="1139">
        <v>458.13</v>
      </c>
      <c r="L17" s="1139">
        <v>1345</v>
      </c>
      <c r="M17" s="1139">
        <v>3362.97</v>
      </c>
      <c r="N17" s="1139">
        <v>1497</v>
      </c>
      <c r="O17" s="1139">
        <v>3300913.26</v>
      </c>
      <c r="P17" s="1139">
        <v>1274</v>
      </c>
      <c r="Q17" s="1139">
        <v>245150.68</v>
      </c>
      <c r="R17" s="1139">
        <v>87</v>
      </c>
      <c r="S17" s="1139">
        <v>660271.9</v>
      </c>
      <c r="T17" s="1139">
        <v>768</v>
      </c>
      <c r="U17" s="1139">
        <v>2942185.57</v>
      </c>
      <c r="V17" s="1139">
        <v>128</v>
      </c>
      <c r="W17" s="1139">
        <v>869640.84</v>
      </c>
      <c r="X17" s="1139">
        <v>23</v>
      </c>
      <c r="Y17" s="1139">
        <v>48128.1</v>
      </c>
      <c r="Z17" s="1139">
        <v>49816</v>
      </c>
      <c r="AA17" s="1139">
        <v>1669005.47</v>
      </c>
      <c r="AB17" s="1139">
        <v>69492</v>
      </c>
      <c r="AC17" s="1139">
        <v>17222369.040000003</v>
      </c>
      <c r="AD17" s="1130"/>
      <c r="AE17" s="1130"/>
    </row>
    <row r="18" spans="1:31" s="1106" customFormat="1">
      <c r="A18" s="1140"/>
      <c r="B18" s="1141"/>
      <c r="C18" s="1141"/>
      <c r="D18" s="1141"/>
      <c r="E18" s="1141"/>
      <c r="F18" s="1141"/>
      <c r="G18" s="1141"/>
      <c r="H18" s="1141"/>
      <c r="I18" s="1141"/>
      <c r="J18" s="1141"/>
      <c r="K18" s="1141"/>
      <c r="L18" s="1141"/>
      <c r="M18" s="1141"/>
      <c r="N18" s="1141"/>
      <c r="O18" s="1141"/>
      <c r="P18" s="1141"/>
      <c r="Q18" s="1141"/>
      <c r="R18" s="1141"/>
      <c r="S18" s="1141"/>
      <c r="T18" s="1141"/>
      <c r="U18" s="1141"/>
      <c r="V18" s="1141"/>
      <c r="W18" s="1141"/>
      <c r="X18" s="1141"/>
      <c r="Y18" s="1141"/>
      <c r="Z18" s="1141"/>
      <c r="AA18" s="1141"/>
      <c r="AB18" s="1141"/>
      <c r="AC18" s="1141"/>
      <c r="AD18" s="1130"/>
      <c r="AE18" s="1130"/>
    </row>
    <row r="19" spans="1:31" s="1106" customFormat="1">
      <c r="A19" s="1437" t="s">
        <v>583</v>
      </c>
      <c r="B19" s="1437"/>
      <c r="C19" s="1437"/>
      <c r="D19" s="1437"/>
      <c r="E19" s="1437"/>
      <c r="F19" s="1437"/>
      <c r="G19" s="1437"/>
      <c r="H19" s="1437"/>
      <c r="I19" s="1437"/>
      <c r="J19" s="1437"/>
      <c r="K19" s="1437"/>
      <c r="L19" s="1437"/>
      <c r="M19" s="1437"/>
      <c r="N19" s="1437"/>
      <c r="O19" s="1437"/>
      <c r="P19" s="1437"/>
      <c r="Q19" s="1437"/>
      <c r="R19" s="1437"/>
      <c r="S19" s="1437"/>
      <c r="T19" s="1437"/>
      <c r="U19" s="1437"/>
      <c r="V19" s="1437"/>
      <c r="W19" s="1437"/>
      <c r="X19" s="1437"/>
      <c r="Y19" s="1437"/>
      <c r="Z19" s="1437"/>
    </row>
    <row r="20" spans="1:31" s="1106" customFormat="1">
      <c r="A20" s="1437" t="s">
        <v>584</v>
      </c>
      <c r="B20" s="1437"/>
      <c r="C20" s="1437"/>
      <c r="D20" s="1437"/>
      <c r="E20" s="1437"/>
      <c r="F20" s="1437"/>
      <c r="G20" s="1437"/>
      <c r="H20" s="1437"/>
      <c r="I20" s="1437"/>
      <c r="J20" s="1437"/>
      <c r="K20" s="1437"/>
      <c r="L20" s="1437"/>
      <c r="M20" s="1437"/>
      <c r="N20" s="1437"/>
      <c r="O20" s="1437"/>
      <c r="P20" s="1437"/>
      <c r="Q20" s="1437"/>
      <c r="R20" s="1437"/>
      <c r="S20" s="1437"/>
      <c r="T20" s="1437"/>
      <c r="U20" s="1437"/>
      <c r="V20" s="1437"/>
      <c r="W20" s="1437"/>
      <c r="X20" s="1437"/>
      <c r="Y20" s="1437"/>
      <c r="Z20" s="1437"/>
    </row>
    <row r="21" spans="1:31" s="1106" customFormat="1">
      <c r="A21" s="1439"/>
      <c r="B21" s="1437"/>
      <c r="C21" s="1437"/>
      <c r="D21" s="1437"/>
      <c r="E21" s="1437"/>
      <c r="F21" s="1437"/>
      <c r="G21" s="1437"/>
      <c r="H21" s="1437"/>
      <c r="I21" s="1437"/>
      <c r="J21" s="1437"/>
      <c r="K21" s="1437"/>
      <c r="L21" s="1437"/>
      <c r="M21" s="1437"/>
      <c r="N21" s="1437"/>
      <c r="O21" s="1437"/>
      <c r="P21" s="1437"/>
      <c r="Q21" s="1437"/>
      <c r="R21" s="1437"/>
      <c r="S21" s="1437"/>
      <c r="T21" s="1437"/>
      <c r="U21" s="1437"/>
      <c r="V21" s="1437"/>
      <c r="W21" s="1437"/>
      <c r="X21" s="1437"/>
      <c r="Y21" s="1437"/>
      <c r="Z21" s="1437"/>
    </row>
    <row r="22" spans="1:31" s="1106" customFormat="1">
      <c r="A22" s="1440" t="s">
        <v>585</v>
      </c>
      <c r="B22" s="1440"/>
      <c r="C22" s="1440"/>
      <c r="D22" s="1440"/>
      <c r="E22" s="1440"/>
      <c r="F22" s="1440"/>
      <c r="G22" s="1440"/>
      <c r="H22" s="1440"/>
      <c r="I22" s="1440"/>
      <c r="J22" s="1440"/>
      <c r="K22" s="1440"/>
      <c r="L22" s="1440"/>
      <c r="M22" s="1440"/>
      <c r="N22" s="1440"/>
      <c r="O22" s="1440"/>
      <c r="P22" s="1440"/>
      <c r="Q22" s="1440"/>
      <c r="R22" s="1440"/>
      <c r="S22" s="1440"/>
      <c r="T22" s="1440"/>
      <c r="U22" s="1440"/>
      <c r="V22" s="1440"/>
      <c r="W22" s="1440"/>
      <c r="X22" s="1440"/>
      <c r="Y22" s="1440"/>
      <c r="Z22" s="1440"/>
      <c r="AE22" s="1105"/>
    </row>
    <row r="23" spans="1:31" s="1106" customFormat="1">
      <c r="AE23" s="1105"/>
    </row>
    <row r="24" spans="1:31">
      <c r="C24" s="1142"/>
      <c r="I24" s="1143"/>
      <c r="J24" s="1143"/>
    </row>
  </sheetData>
  <mergeCells count="20">
    <mergeCell ref="AB2:AC2"/>
    <mergeCell ref="A1:Z1"/>
    <mergeCell ref="A2:A3"/>
    <mergeCell ref="B2:C2"/>
    <mergeCell ref="D2:E2"/>
    <mergeCell ref="F2:G2"/>
    <mergeCell ref="H2:I2"/>
    <mergeCell ref="J2:K2"/>
    <mergeCell ref="L2:M2"/>
    <mergeCell ref="N2:O2"/>
    <mergeCell ref="P2:Q2"/>
    <mergeCell ref="A19:Z19"/>
    <mergeCell ref="A20:Z20"/>
    <mergeCell ref="A21:Z21"/>
    <mergeCell ref="A22:Z22"/>
    <mergeCell ref="R2:S2"/>
    <mergeCell ref="T2:U2"/>
    <mergeCell ref="V2:W2"/>
    <mergeCell ref="X2:Y2"/>
    <mergeCell ref="Z2:AA2"/>
  </mergeCells>
  <printOptions horizontalCentered="1"/>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sqref="A1:H1"/>
    </sheetView>
  </sheetViews>
  <sheetFormatPr defaultRowHeight="15"/>
  <cols>
    <col min="1" max="1" width="20.7109375" style="408" bestFit="1" customWidth="1"/>
    <col min="2" max="2" width="7.42578125" style="408" bestFit="1" customWidth="1"/>
    <col min="3" max="3" width="7.7109375" style="408" bestFit="1" customWidth="1"/>
    <col min="4" max="4" width="6.85546875" style="408" bestFit="1" customWidth="1"/>
    <col min="5" max="5" width="7.42578125" style="408" bestFit="1" customWidth="1"/>
    <col min="6" max="6" width="7.28515625" style="408" bestFit="1" customWidth="1"/>
    <col min="7" max="7" width="6.85546875" style="408" bestFit="1" customWidth="1"/>
    <col min="8" max="8" width="6.7109375" style="408" bestFit="1" customWidth="1"/>
    <col min="9" max="9" width="10.28515625" style="408" customWidth="1"/>
    <col min="10" max="16384" width="9.140625" style="408"/>
  </cols>
  <sheetData>
    <row r="1" spans="1:9" s="406" customFormat="1" ht="44.25" customHeight="1">
      <c r="A1" s="1453" t="s">
        <v>586</v>
      </c>
      <c r="B1" s="1454"/>
      <c r="C1" s="1454"/>
      <c r="D1" s="1454"/>
      <c r="E1" s="1454"/>
      <c r="F1" s="1454"/>
      <c r="G1" s="1454"/>
      <c r="H1" s="1455"/>
      <c r="I1" s="405"/>
    </row>
    <row r="2" spans="1:9">
      <c r="A2" s="1456" t="s">
        <v>587</v>
      </c>
      <c r="B2" s="1458" t="s">
        <v>588</v>
      </c>
      <c r="C2" s="1458"/>
      <c r="D2" s="1458"/>
      <c r="E2" s="1458"/>
      <c r="F2" s="1458"/>
      <c r="G2" s="1458"/>
      <c r="H2" s="1458"/>
      <c r="I2" s="407"/>
    </row>
    <row r="3" spans="1:9">
      <c r="A3" s="1457"/>
      <c r="B3" s="968">
        <v>44896</v>
      </c>
      <c r="C3" s="969">
        <v>44805</v>
      </c>
      <c r="D3" s="969">
        <v>44713</v>
      </c>
      <c r="E3" s="969">
        <v>44621</v>
      </c>
      <c r="F3" s="969">
        <v>44531</v>
      </c>
      <c r="G3" s="969">
        <v>44440</v>
      </c>
      <c r="H3" s="969">
        <v>44348</v>
      </c>
      <c r="I3" s="409"/>
    </row>
    <row r="4" spans="1:9">
      <c r="A4" s="970" t="s">
        <v>589</v>
      </c>
      <c r="B4" s="971">
        <v>3176</v>
      </c>
      <c r="C4" s="971">
        <v>3176</v>
      </c>
      <c r="D4" s="971">
        <v>3110</v>
      </c>
      <c r="E4" s="972">
        <v>3261</v>
      </c>
      <c r="F4" s="972">
        <v>3280</v>
      </c>
      <c r="G4" s="972">
        <v>3296</v>
      </c>
      <c r="H4" s="972">
        <v>3072</v>
      </c>
      <c r="I4" s="410"/>
    </row>
    <row r="5" spans="1:9">
      <c r="A5" s="970" t="s">
        <v>590</v>
      </c>
      <c r="B5" s="971">
        <v>57</v>
      </c>
      <c r="C5" s="971">
        <v>166</v>
      </c>
      <c r="D5" s="971">
        <v>133</v>
      </c>
      <c r="E5" s="972">
        <v>166</v>
      </c>
      <c r="F5" s="972">
        <v>174</v>
      </c>
      <c r="G5" s="972">
        <v>1353</v>
      </c>
      <c r="H5" s="972">
        <v>1295</v>
      </c>
      <c r="I5" s="410"/>
    </row>
    <row r="6" spans="1:9">
      <c r="A6" s="970" t="s">
        <v>591</v>
      </c>
      <c r="B6" s="971">
        <v>656</v>
      </c>
      <c r="C6" s="971">
        <v>687</v>
      </c>
      <c r="D6" s="971">
        <v>687</v>
      </c>
      <c r="E6" s="972">
        <v>824</v>
      </c>
      <c r="F6" s="972">
        <v>269</v>
      </c>
      <c r="G6" s="972">
        <v>269</v>
      </c>
      <c r="H6" s="972">
        <v>177</v>
      </c>
      <c r="I6" s="410"/>
    </row>
    <row r="7" spans="1:9">
      <c r="A7" s="970" t="s">
        <v>592</v>
      </c>
      <c r="B7" s="971">
        <v>0</v>
      </c>
      <c r="C7" s="971" t="s">
        <v>593</v>
      </c>
      <c r="D7" s="971">
        <v>0</v>
      </c>
      <c r="E7" s="972">
        <v>0</v>
      </c>
      <c r="F7" s="972">
        <v>0</v>
      </c>
      <c r="G7" s="972">
        <v>0</v>
      </c>
      <c r="H7" s="972">
        <v>0</v>
      </c>
      <c r="I7" s="410"/>
    </row>
    <row r="8" spans="1:9">
      <c r="A8" s="970" t="s">
        <v>594</v>
      </c>
      <c r="B8" s="971">
        <v>213</v>
      </c>
      <c r="C8" s="971">
        <v>581</v>
      </c>
      <c r="D8" s="971">
        <v>547</v>
      </c>
      <c r="E8" s="972">
        <v>594</v>
      </c>
      <c r="F8" s="972">
        <v>120</v>
      </c>
      <c r="G8" s="972">
        <v>669</v>
      </c>
      <c r="H8" s="972">
        <v>630</v>
      </c>
      <c r="I8" s="410"/>
    </row>
    <row r="9" spans="1:9">
      <c r="A9" s="970" t="s">
        <v>595</v>
      </c>
      <c r="B9" s="971">
        <v>197</v>
      </c>
      <c r="C9" s="971">
        <v>206</v>
      </c>
      <c r="D9" s="971">
        <v>213</v>
      </c>
      <c r="E9" s="972">
        <v>1505</v>
      </c>
      <c r="F9" s="972">
        <v>1495</v>
      </c>
      <c r="G9" s="972">
        <v>1505</v>
      </c>
      <c r="H9" s="972">
        <v>1511</v>
      </c>
      <c r="I9" s="410"/>
    </row>
    <row r="10" spans="1:9">
      <c r="A10" s="970" t="s">
        <v>596</v>
      </c>
      <c r="B10" s="971">
        <v>12</v>
      </c>
      <c r="C10" s="971">
        <v>42</v>
      </c>
      <c r="D10" s="971">
        <v>12</v>
      </c>
      <c r="E10" s="972">
        <v>42</v>
      </c>
      <c r="F10" s="972">
        <v>42</v>
      </c>
      <c r="G10" s="972">
        <v>42</v>
      </c>
      <c r="H10" s="972">
        <v>73</v>
      </c>
      <c r="I10" s="410"/>
    </row>
    <row r="11" spans="1:9">
      <c r="A11" s="970" t="s">
        <v>35</v>
      </c>
      <c r="B11" s="971">
        <v>37132</v>
      </c>
      <c r="C11" s="971">
        <v>39239</v>
      </c>
      <c r="D11" s="971">
        <v>35000</v>
      </c>
      <c r="E11" s="973">
        <v>39570</v>
      </c>
      <c r="F11" s="973">
        <v>34051</v>
      </c>
      <c r="G11" s="973">
        <v>39160</v>
      </c>
      <c r="H11" s="973">
        <v>39934</v>
      </c>
      <c r="I11" s="411"/>
    </row>
    <row r="12" spans="1:9">
      <c r="A12" s="974" t="s">
        <v>0</v>
      </c>
      <c r="B12" s="975">
        <v>41443</v>
      </c>
      <c r="C12" s="975" t="s">
        <v>597</v>
      </c>
      <c r="D12" s="975">
        <v>39702</v>
      </c>
      <c r="E12" s="975">
        <v>45962</v>
      </c>
      <c r="F12" s="975">
        <v>39431</v>
      </c>
      <c r="G12" s="975">
        <v>46293</v>
      </c>
      <c r="H12" s="975">
        <v>46693</v>
      </c>
      <c r="I12" s="412"/>
    </row>
    <row r="13" spans="1:9">
      <c r="A13" s="413" t="s">
        <v>598</v>
      </c>
      <c r="B13" s="413"/>
      <c r="C13" s="414"/>
      <c r="D13" s="414"/>
      <c r="E13" s="414"/>
      <c r="F13" s="414"/>
      <c r="G13" s="414"/>
      <c r="H13" s="414"/>
      <c r="I13" s="414"/>
    </row>
  </sheetData>
  <mergeCells count="3">
    <mergeCell ref="A1:H1"/>
    <mergeCell ref="A2:A3"/>
    <mergeCell ref="B2:H2"/>
  </mergeCells>
  <printOptions horizontalCentered="1"/>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C10" sqref="C10"/>
    </sheetView>
  </sheetViews>
  <sheetFormatPr defaultColWidth="9.140625" defaultRowHeight="15"/>
  <cols>
    <col min="1" max="1" width="14.42578125" style="1105" bestFit="1" customWidth="1"/>
    <col min="2" max="3" width="16.28515625" style="1105" bestFit="1" customWidth="1"/>
    <col min="4" max="4" width="18.42578125" style="1105" bestFit="1" customWidth="1"/>
    <col min="5" max="6" width="16.28515625" style="1105" bestFit="1" customWidth="1"/>
    <col min="7" max="7" width="18.42578125" style="1105" bestFit="1" customWidth="1"/>
    <col min="8" max="8" width="15" style="1105" bestFit="1" customWidth="1"/>
    <col min="9" max="9" width="13.7109375" style="1105" bestFit="1" customWidth="1"/>
    <col min="10" max="10" width="15" style="1105" bestFit="1" customWidth="1"/>
    <col min="11" max="11" width="18.42578125" style="1105" bestFit="1" customWidth="1"/>
    <col min="12" max="13" width="13.7109375" style="1105" bestFit="1" customWidth="1"/>
    <col min="14" max="16384" width="9.140625" style="1105"/>
  </cols>
  <sheetData>
    <row r="1" spans="1:12">
      <c r="A1" s="1461" t="s">
        <v>599</v>
      </c>
      <c r="B1" s="1462"/>
      <c r="C1" s="1462"/>
      <c r="D1" s="1462"/>
      <c r="E1" s="1462"/>
      <c r="F1" s="1462"/>
      <c r="G1" s="1462"/>
      <c r="H1" s="1462"/>
      <c r="I1" s="1462"/>
      <c r="J1" s="1462"/>
      <c r="K1" s="1463"/>
    </row>
    <row r="2" spans="1:12" s="1106" customFormat="1">
      <c r="A2" s="1452" t="s">
        <v>3</v>
      </c>
      <c r="B2" s="1452" t="s">
        <v>600</v>
      </c>
      <c r="C2" s="1452"/>
      <c r="D2" s="1452"/>
      <c r="E2" s="1464" t="s">
        <v>601</v>
      </c>
      <c r="F2" s="1464"/>
      <c r="G2" s="1464"/>
      <c r="H2" s="1452" t="s">
        <v>602</v>
      </c>
      <c r="I2" s="1452"/>
      <c r="J2" s="1452"/>
      <c r="K2" s="1465" t="s">
        <v>603</v>
      </c>
    </row>
    <row r="3" spans="1:12" s="1106" customFormat="1">
      <c r="A3" s="1464"/>
      <c r="B3" s="1107" t="s">
        <v>604</v>
      </c>
      <c r="C3" s="1107" t="s">
        <v>605</v>
      </c>
      <c r="D3" s="1107" t="s">
        <v>0</v>
      </c>
      <c r="E3" s="1107" t="s">
        <v>604</v>
      </c>
      <c r="F3" s="1107" t="s">
        <v>605</v>
      </c>
      <c r="G3" s="1107" t="s">
        <v>0</v>
      </c>
      <c r="H3" s="1107" t="s">
        <v>604</v>
      </c>
      <c r="I3" s="1107" t="s">
        <v>605</v>
      </c>
      <c r="J3" s="1107" t="s">
        <v>0</v>
      </c>
      <c r="K3" s="1465"/>
    </row>
    <row r="4" spans="1:12" s="1110" customFormat="1">
      <c r="A4" s="1108" t="s">
        <v>4</v>
      </c>
      <c r="B4" s="1109">
        <v>7202277.7400000002</v>
      </c>
      <c r="C4" s="1109">
        <v>2115226.81</v>
      </c>
      <c r="D4" s="1109">
        <v>9317504.5500000007</v>
      </c>
      <c r="E4" s="1109">
        <v>7053990.8700000001</v>
      </c>
      <c r="F4" s="1109">
        <v>2016784.11</v>
      </c>
      <c r="G4" s="1109">
        <v>9070774.9800000004</v>
      </c>
      <c r="H4" s="1109">
        <v>148286.85999999999</v>
      </c>
      <c r="I4" s="1109">
        <v>98442.7</v>
      </c>
      <c r="J4" s="1109">
        <v>246729.55</v>
      </c>
      <c r="K4" s="1109">
        <v>3756682.59</v>
      </c>
    </row>
    <row r="5" spans="1:12" s="1110" customFormat="1">
      <c r="A5" s="1108" t="s">
        <v>1260</v>
      </c>
      <c r="B5" s="1109">
        <f>SUM(B6:B17)</f>
        <v>7754915.5028395513</v>
      </c>
      <c r="C5" s="1109">
        <f t="shared" ref="C5:J5" si="0">SUM(C6:C17)</f>
        <v>2752441.5616756701</v>
      </c>
      <c r="D5" s="1109">
        <f t="shared" si="0"/>
        <v>10507357.064515222</v>
      </c>
      <c r="E5" s="1109">
        <f t="shared" si="0"/>
        <v>7738932.5187582662</v>
      </c>
      <c r="F5" s="1109">
        <f t="shared" si="0"/>
        <v>2692199.1116188727</v>
      </c>
      <c r="G5" s="1109">
        <f t="shared" si="0"/>
        <v>10431131.63037714</v>
      </c>
      <c r="H5" s="1109">
        <f t="shared" si="0"/>
        <v>15982.974081285487</v>
      </c>
      <c r="I5" s="1109">
        <f t="shared" si="0"/>
        <v>60242.450056797657</v>
      </c>
      <c r="J5" s="1109">
        <f t="shared" si="0"/>
        <v>76225.424138083137</v>
      </c>
      <c r="K5" s="1111">
        <v>3942030.6769684502</v>
      </c>
    </row>
    <row r="6" spans="1:12" s="1106" customFormat="1">
      <c r="A6" s="1112">
        <v>44652</v>
      </c>
      <c r="B6" s="1113">
        <v>597908.8323930169</v>
      </c>
      <c r="C6" s="1113">
        <v>219135.4004297645</v>
      </c>
      <c r="D6" s="1113">
        <v>817044.23282278143</v>
      </c>
      <c r="E6" s="1113">
        <v>540189.31387030578</v>
      </c>
      <c r="F6" s="1113">
        <v>204008.31443148505</v>
      </c>
      <c r="G6" s="1113">
        <v>744197.6283017908</v>
      </c>
      <c r="H6" s="1113">
        <v>57719.518522711136</v>
      </c>
      <c r="I6" s="1113">
        <v>15127.085998279481</v>
      </c>
      <c r="J6" s="1113">
        <v>72846.604520990615</v>
      </c>
      <c r="K6" s="1113">
        <v>3803683.1910882546</v>
      </c>
    </row>
    <row r="7" spans="1:12" s="1106" customFormat="1">
      <c r="A7" s="1112">
        <v>44682</v>
      </c>
      <c r="B7" s="1113">
        <v>587970.01718509174</v>
      </c>
      <c r="C7" s="1113">
        <v>253805.56940329642</v>
      </c>
      <c r="D7" s="1113">
        <v>841775.58658838808</v>
      </c>
      <c r="E7" s="1113">
        <v>593496.01447718253</v>
      </c>
      <c r="F7" s="1113">
        <v>255811.95236492544</v>
      </c>
      <c r="G7" s="1113">
        <v>849307.96684210806</v>
      </c>
      <c r="H7" s="1113">
        <v>-5525.9772920908144</v>
      </c>
      <c r="I7" s="1113">
        <v>-2006.3829616289568</v>
      </c>
      <c r="J7" s="1113">
        <v>-7532.360253719773</v>
      </c>
      <c r="K7" s="1113">
        <v>3722010.0557645294</v>
      </c>
    </row>
    <row r="8" spans="1:12" s="1106" customFormat="1">
      <c r="A8" s="1112">
        <v>44713</v>
      </c>
      <c r="B8" s="1113">
        <v>640780.22733244603</v>
      </c>
      <c r="C8" s="1113">
        <v>284902.53018909501</v>
      </c>
      <c r="D8" s="1113">
        <v>925682.75752154109</v>
      </c>
      <c r="E8" s="1113">
        <v>706549.04927113838</v>
      </c>
      <c r="F8" s="1113">
        <v>288985.79440839513</v>
      </c>
      <c r="G8" s="1113">
        <v>995534.84367953334</v>
      </c>
      <c r="H8" s="1113">
        <v>-65768.871938692129</v>
      </c>
      <c r="I8" s="1113">
        <v>-4083.2642193000029</v>
      </c>
      <c r="J8" s="1113">
        <v>-69852.136157992136</v>
      </c>
      <c r="K8" s="1113">
        <v>3564090.017172338</v>
      </c>
    </row>
    <row r="9" spans="1:12" s="1106" customFormat="1">
      <c r="A9" s="1112">
        <v>44743</v>
      </c>
      <c r="B9" s="1113">
        <v>565154.92308944534</v>
      </c>
      <c r="C9" s="1113">
        <v>265411.49997784401</v>
      </c>
      <c r="D9" s="1113">
        <v>830566.4230672894</v>
      </c>
      <c r="E9" s="1113">
        <v>548829.62238137331</v>
      </c>
      <c r="F9" s="1113">
        <v>258131.93879519444</v>
      </c>
      <c r="G9" s="1113">
        <v>806962.5611765678</v>
      </c>
      <c r="H9" s="1113">
        <v>16325.330708071808</v>
      </c>
      <c r="I9" s="1113">
        <v>7278.5611826494787</v>
      </c>
      <c r="J9" s="1113">
        <v>23603.891890721294</v>
      </c>
      <c r="K9" s="1113">
        <v>3774803</v>
      </c>
    </row>
    <row r="10" spans="1:12" s="1106" customFormat="1">
      <c r="A10" s="1112">
        <v>44774</v>
      </c>
      <c r="B10" s="1113">
        <v>629556.07183886738</v>
      </c>
      <c r="C10" s="1113">
        <v>266162.0295134543</v>
      </c>
      <c r="D10" s="1113">
        <v>895718.10135232192</v>
      </c>
      <c r="E10" s="1113">
        <v>583314.21196204238</v>
      </c>
      <c r="F10" s="1113">
        <v>247327.11546030617</v>
      </c>
      <c r="G10" s="1113">
        <v>830640.32742234878</v>
      </c>
      <c r="H10" s="1113">
        <v>46241.859876825496</v>
      </c>
      <c r="I10" s="1113">
        <v>18835.914053147571</v>
      </c>
      <c r="J10" s="1113">
        <v>65077.773929973075</v>
      </c>
      <c r="K10" s="1113">
        <v>3933877.6550030843</v>
      </c>
    </row>
    <row r="11" spans="1:12" s="1106" customFormat="1">
      <c r="A11" s="1112">
        <v>44805</v>
      </c>
      <c r="B11" s="1113">
        <v>712776.92816113262</v>
      </c>
      <c r="C11" s="1113">
        <v>265200.9704865457</v>
      </c>
      <c r="D11" s="1113">
        <v>977978.09864767827</v>
      </c>
      <c r="E11" s="1113">
        <v>756975.78803795762</v>
      </c>
      <c r="F11" s="1113">
        <v>262406.88453969383</v>
      </c>
      <c r="G11" s="1113">
        <v>1019382.472577651</v>
      </c>
      <c r="H11" s="1113">
        <v>-44198.859876825496</v>
      </c>
      <c r="I11" s="1113">
        <v>2794.0859468524286</v>
      </c>
      <c r="J11" s="1113">
        <v>-41404.373929973073</v>
      </c>
      <c r="K11" s="1113">
        <v>3842350.7</v>
      </c>
    </row>
    <row r="12" spans="1:12" s="1106" customFormat="1">
      <c r="A12" s="1112">
        <v>44835</v>
      </c>
      <c r="B12" s="1113">
        <v>586681.72251112666</v>
      </c>
      <c r="C12" s="1113">
        <v>194593.65513457148</v>
      </c>
      <c r="D12" s="1113">
        <v>781275.17764569819</v>
      </c>
      <c r="E12" s="1113">
        <v>570992.43114757072</v>
      </c>
      <c r="F12" s="1113">
        <v>196235.53366802656</v>
      </c>
      <c r="G12" s="1113">
        <v>767228.16481559724</v>
      </c>
      <c r="H12" s="1113">
        <v>15689.331363556405</v>
      </c>
      <c r="I12" s="1113">
        <v>-1641.8785334553177</v>
      </c>
      <c r="J12" s="1113">
        <v>14047.052830101085</v>
      </c>
      <c r="K12" s="1113">
        <v>3950323.123124491</v>
      </c>
    </row>
    <row r="13" spans="1:12" s="1106" customFormat="1">
      <c r="A13" s="1112">
        <v>44866</v>
      </c>
      <c r="B13" s="1113">
        <v>642859.11626411323</v>
      </c>
      <c r="C13" s="1113">
        <v>198407.20010549994</v>
      </c>
      <c r="D13" s="1113">
        <v>841266.31636961177</v>
      </c>
      <c r="E13" s="1113">
        <v>628387.10124828201</v>
      </c>
      <c r="F13" s="1113">
        <v>199615.60740072234</v>
      </c>
      <c r="G13" s="1113">
        <v>828002.70864900481</v>
      </c>
      <c r="H13" s="1113">
        <v>14471.975015828531</v>
      </c>
      <c r="I13" s="1113">
        <v>-1208.407295221994</v>
      </c>
      <c r="J13" s="1113">
        <v>13263.56772060653</v>
      </c>
      <c r="K13" s="1113">
        <v>4037560.8078877442</v>
      </c>
    </row>
    <row r="14" spans="1:12" s="1106" customFormat="1">
      <c r="A14" s="1114">
        <v>44896</v>
      </c>
      <c r="B14" s="1113">
        <v>704313.9017909281</v>
      </c>
      <c r="C14" s="1113">
        <v>211317.41623065458</v>
      </c>
      <c r="D14" s="1113">
        <v>915631.31802158337</v>
      </c>
      <c r="E14" s="1113">
        <v>717700.63422359712</v>
      </c>
      <c r="F14" s="1113">
        <v>193439.29220955563</v>
      </c>
      <c r="G14" s="1113">
        <v>911139.92643315252</v>
      </c>
      <c r="H14" s="1113">
        <v>-13386.882493045887</v>
      </c>
      <c r="I14" s="1113">
        <v>17878.12402109956</v>
      </c>
      <c r="J14" s="1113">
        <v>4491.2415280536807</v>
      </c>
      <c r="K14" s="1113">
        <v>3988735.3836416434</v>
      </c>
    </row>
    <row r="15" spans="1:12" s="1106" customFormat="1">
      <c r="A15" s="1115" t="s">
        <v>547</v>
      </c>
      <c r="B15" s="1113">
        <v>664956.35582541395</v>
      </c>
      <c r="C15" s="1113">
        <v>202608.17931500264</v>
      </c>
      <c r="D15" s="1113">
        <v>867564.53514041752</v>
      </c>
      <c r="E15" s="1113">
        <v>656071.23469400778</v>
      </c>
      <c r="F15" s="1113">
        <v>200120.10924186697</v>
      </c>
      <c r="G15" s="1113">
        <v>856191.34393587429</v>
      </c>
      <c r="H15" s="1113">
        <v>8885.2511917845986</v>
      </c>
      <c r="I15" s="1113">
        <v>2488.0700731355028</v>
      </c>
      <c r="J15" s="1113">
        <v>11373.321264920101</v>
      </c>
      <c r="K15" s="1113">
        <v>3962405.5909366896</v>
      </c>
    </row>
    <row r="16" spans="1:12" s="1106" customFormat="1">
      <c r="A16" s="1116">
        <v>44958</v>
      </c>
      <c r="B16" s="1113">
        <v>634314.33751810342</v>
      </c>
      <c r="C16" s="1113">
        <v>162870.73378018057</v>
      </c>
      <c r="D16" s="1113">
        <v>797185.07129828259</v>
      </c>
      <c r="E16" s="1113">
        <v>617186.06233687699</v>
      </c>
      <c r="F16" s="1113">
        <v>170423.66299926583</v>
      </c>
      <c r="G16" s="1113">
        <v>787609.72533614375</v>
      </c>
      <c r="H16" s="1113">
        <v>17128.265181227136</v>
      </c>
      <c r="I16" s="1113">
        <v>-7552.9292190855194</v>
      </c>
      <c r="J16" s="1113">
        <v>9575.3359621416166</v>
      </c>
      <c r="K16" s="1113">
        <v>3946256.9425985995</v>
      </c>
      <c r="L16" s="1117"/>
    </row>
    <row r="17" spans="1:14" s="1106" customFormat="1">
      <c r="A17" s="1116">
        <v>44986</v>
      </c>
      <c r="B17" s="1118">
        <v>787643.06892986596</v>
      </c>
      <c r="C17" s="1118">
        <v>228026.37710976088</v>
      </c>
      <c r="D17" s="1118">
        <v>1015669.4460396282</v>
      </c>
      <c r="E17" s="1118">
        <v>819241.05510793161</v>
      </c>
      <c r="F17" s="1118">
        <v>215692.90609943541</v>
      </c>
      <c r="G17" s="1118">
        <v>1034933.9612073675</v>
      </c>
      <c r="H17" s="1118">
        <v>-31597.966178065297</v>
      </c>
      <c r="I17" s="1118">
        <v>12333.471010325426</v>
      </c>
      <c r="J17" s="1119">
        <v>-19264.495167739879</v>
      </c>
      <c r="K17" s="1120">
        <v>3942030.6769684507</v>
      </c>
      <c r="L17" s="1117">
        <f>(K17-K16)/K16</f>
        <v>-1.070955513445567E-3</v>
      </c>
    </row>
    <row r="18" spans="1:14" s="1106" customFormat="1">
      <c r="A18" s="1459"/>
      <c r="B18" s="1459"/>
      <c r="C18" s="1459"/>
      <c r="D18" s="1459"/>
      <c r="E18" s="1459"/>
      <c r="F18" s="1459"/>
      <c r="G18" s="1459"/>
      <c r="H18" s="1459"/>
      <c r="I18" s="1459"/>
      <c r="J18" s="1459"/>
      <c r="K18" s="1459"/>
    </row>
    <row r="19" spans="1:14">
      <c r="A19" s="1460" t="s">
        <v>606</v>
      </c>
      <c r="B19" s="1460" t="s">
        <v>606</v>
      </c>
      <c r="C19" s="1460" t="s">
        <v>606</v>
      </c>
      <c r="D19" s="1460" t="s">
        <v>606</v>
      </c>
      <c r="E19" s="1460" t="s">
        <v>606</v>
      </c>
      <c r="F19" s="1460" t="s">
        <v>606</v>
      </c>
      <c r="G19" s="1460" t="s">
        <v>606</v>
      </c>
      <c r="H19" s="1460" t="s">
        <v>606</v>
      </c>
      <c r="I19" s="1460" t="s">
        <v>606</v>
      </c>
      <c r="J19" s="1460" t="s">
        <v>606</v>
      </c>
      <c r="K19" s="1460" t="s">
        <v>606</v>
      </c>
      <c r="L19" s="1121"/>
      <c r="M19" s="1121"/>
      <c r="N19" s="1121"/>
    </row>
    <row r="20" spans="1:14">
      <c r="A20" s="1437" t="s">
        <v>607</v>
      </c>
      <c r="B20" s="1437"/>
      <c r="C20" s="1437"/>
      <c r="D20" s="1437"/>
      <c r="E20" s="1437"/>
      <c r="F20" s="1437"/>
      <c r="G20" s="1437"/>
      <c r="H20" s="1437"/>
      <c r="I20" s="1437"/>
      <c r="J20" s="1437"/>
      <c r="K20" s="1437"/>
    </row>
    <row r="21" spans="1:14">
      <c r="E21" s="1122"/>
      <c r="F21" s="1122"/>
      <c r="G21" s="1122"/>
      <c r="H21" s="1122"/>
      <c r="I21" s="1122"/>
      <c r="J21" s="1123"/>
      <c r="K21" s="1122"/>
    </row>
    <row r="22" spans="1:14">
      <c r="B22" s="1124"/>
      <c r="C22" s="1124"/>
      <c r="D22" s="1124"/>
      <c r="E22" s="1124"/>
      <c r="F22" s="1124"/>
      <c r="G22" s="1124"/>
      <c r="H22" s="1124"/>
      <c r="I22" s="1124"/>
      <c r="J22" s="1124"/>
      <c r="K22" s="1124"/>
    </row>
    <row r="23" spans="1:14">
      <c r="B23" s="1105">
        <v>7754915.5028395513</v>
      </c>
      <c r="C23" s="1105">
        <v>2752441.5616756701</v>
      </c>
      <c r="D23" s="1105">
        <v>10507357.064515222</v>
      </c>
      <c r="E23" s="1122">
        <v>7738932.5187582662</v>
      </c>
      <c r="F23" s="1122">
        <v>2692199.1116188727</v>
      </c>
      <c r="G23" s="1122">
        <v>10431131.63037714</v>
      </c>
      <c r="H23" s="1122">
        <v>15982.974081285485</v>
      </c>
      <c r="I23" s="1122">
        <v>60242.450056797657</v>
      </c>
      <c r="J23" s="1122">
        <v>76225.424138083137</v>
      </c>
      <c r="K23" s="1105">
        <v>3135405.3152338238</v>
      </c>
      <c r="L23" s="1105">
        <v>806625.36173462705</v>
      </c>
      <c r="M23" s="1105">
        <v>3942030.6769684507</v>
      </c>
    </row>
    <row r="24" spans="1:14">
      <c r="B24" s="1105">
        <v>6967272.4339096854</v>
      </c>
      <c r="C24" s="1105">
        <v>2524415.1845659092</v>
      </c>
      <c r="D24" s="1105">
        <v>9491687.6184755936</v>
      </c>
      <c r="E24" s="1105">
        <v>6919691.4636503346</v>
      </c>
      <c r="F24" s="1105">
        <v>2476506.2055194373</v>
      </c>
      <c r="G24" s="1105">
        <v>9396197.6691697724</v>
      </c>
      <c r="H24" s="1105">
        <v>47580.940259350784</v>
      </c>
      <c r="I24" s="1105">
        <v>47908.979046472232</v>
      </c>
      <c r="J24" s="1105">
        <v>95489.919305823016</v>
      </c>
      <c r="M24" s="1105">
        <v>3946256.9425985995</v>
      </c>
    </row>
    <row r="25" spans="1:14">
      <c r="B25" s="1105">
        <f>B23-B24</f>
        <v>787643.06892986596</v>
      </c>
      <c r="C25" s="1105">
        <f t="shared" ref="C25:M25" si="1">C23-C24</f>
        <v>228026.37710976088</v>
      </c>
      <c r="D25" s="1105">
        <f t="shared" si="1"/>
        <v>1015669.4460396282</v>
      </c>
      <c r="E25" s="1105">
        <f t="shared" si="1"/>
        <v>819241.05510793161</v>
      </c>
      <c r="F25" s="1105">
        <f t="shared" si="1"/>
        <v>215692.90609943541</v>
      </c>
      <c r="G25" s="1105">
        <f t="shared" si="1"/>
        <v>1034933.9612073675</v>
      </c>
      <c r="H25" s="1105">
        <f t="shared" si="1"/>
        <v>-31597.966178065297</v>
      </c>
      <c r="I25" s="1105">
        <f t="shared" si="1"/>
        <v>12333.471010325426</v>
      </c>
      <c r="J25" s="1105">
        <f t="shared" si="1"/>
        <v>-19264.495167739879</v>
      </c>
      <c r="K25" s="1105">
        <f t="shared" si="1"/>
        <v>3135405.3152338238</v>
      </c>
      <c r="L25" s="1105">
        <f t="shared" si="1"/>
        <v>806625.36173462705</v>
      </c>
      <c r="M25" s="1105">
        <f t="shared" si="1"/>
        <v>-4226.2656301488169</v>
      </c>
    </row>
  </sheetData>
  <mergeCells count="9">
    <mergeCell ref="A18:K18"/>
    <mergeCell ref="A19:K19"/>
    <mergeCell ref="A20:K20"/>
    <mergeCell ref="A1:K1"/>
    <mergeCell ref="A2:A3"/>
    <mergeCell ref="B2:D2"/>
    <mergeCell ref="E2:G2"/>
    <mergeCell ref="H2:J2"/>
    <mergeCell ref="K2:K3"/>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workbookViewId="0">
      <selection activeCell="C6" sqref="C6"/>
    </sheetView>
  </sheetViews>
  <sheetFormatPr defaultColWidth="8.85546875" defaultRowHeight="15"/>
  <cols>
    <col min="1" max="1" width="8.140625" style="1088" bestFit="1" customWidth="1"/>
    <col min="2" max="2" width="36.85546875" style="1088" bestFit="1" customWidth="1"/>
    <col min="3" max="3" width="10.28515625" style="1088" customWidth="1"/>
    <col min="4" max="4" width="16.85546875" style="1088" customWidth="1"/>
    <col min="5" max="5" width="14.5703125" style="1088" customWidth="1"/>
    <col min="6" max="6" width="14.28515625" style="1088" customWidth="1"/>
    <col min="7" max="7" width="15" style="1088" customWidth="1"/>
    <col min="8" max="8" width="19.85546875" style="1088" customWidth="1"/>
    <col min="9" max="9" width="16" style="1104" bestFit="1" customWidth="1"/>
    <col min="10" max="10" width="15.42578125" style="1104" bestFit="1" customWidth="1"/>
    <col min="11" max="11" width="19.5703125" style="1088" customWidth="1"/>
    <col min="12" max="12" width="26.42578125" style="1088" customWidth="1"/>
    <col min="13" max="13" width="26.28515625" style="1088" customWidth="1"/>
    <col min="14" max="14" width="20" style="1088" customWidth="1"/>
    <col min="15" max="16384" width="8.85546875" style="1088"/>
  </cols>
  <sheetData>
    <row r="1" spans="1:14" s="1071" customFormat="1">
      <c r="A1" s="1469" t="s">
        <v>97</v>
      </c>
      <c r="B1" s="1469"/>
      <c r="C1" s="1469"/>
      <c r="D1" s="1469"/>
      <c r="I1" s="1072"/>
      <c r="J1" s="1072"/>
    </row>
    <row r="2" spans="1:14" s="1071" customFormat="1">
      <c r="A2" s="1470" t="s">
        <v>608</v>
      </c>
      <c r="B2" s="1470" t="s">
        <v>609</v>
      </c>
      <c r="C2" s="1472" t="s">
        <v>4</v>
      </c>
      <c r="D2" s="1472"/>
      <c r="E2" s="1472"/>
      <c r="F2" s="1472"/>
      <c r="G2" s="1472"/>
      <c r="H2" s="1472"/>
      <c r="I2" s="1473" t="s">
        <v>1260</v>
      </c>
      <c r="J2" s="1474"/>
      <c r="K2" s="1474"/>
      <c r="L2" s="1474"/>
      <c r="M2" s="1474"/>
      <c r="N2" s="1474"/>
    </row>
    <row r="3" spans="1:14" s="1075" customFormat="1" ht="82.5" customHeight="1">
      <c r="A3" s="1471"/>
      <c r="B3" s="1470"/>
      <c r="C3" s="1073" t="s">
        <v>610</v>
      </c>
      <c r="D3" s="1073" t="s">
        <v>611</v>
      </c>
      <c r="E3" s="1073" t="s">
        <v>612</v>
      </c>
      <c r="F3" s="1073" t="s">
        <v>613</v>
      </c>
      <c r="G3" s="1073" t="s">
        <v>614</v>
      </c>
      <c r="H3" s="1073" t="s">
        <v>615</v>
      </c>
      <c r="I3" s="1074" t="s">
        <v>616</v>
      </c>
      <c r="J3" s="1074" t="s">
        <v>617</v>
      </c>
      <c r="K3" s="1074" t="s">
        <v>618</v>
      </c>
      <c r="L3" s="1074" t="s">
        <v>619</v>
      </c>
      <c r="M3" s="1074" t="s">
        <v>620</v>
      </c>
      <c r="N3" s="1074" t="s">
        <v>621</v>
      </c>
    </row>
    <row r="4" spans="1:14" s="1071" customFormat="1">
      <c r="A4" s="1076" t="s">
        <v>622</v>
      </c>
      <c r="B4" s="1077" t="s">
        <v>623</v>
      </c>
      <c r="C4" s="1078"/>
      <c r="D4" s="1078"/>
      <c r="E4" s="1076"/>
      <c r="F4" s="1076"/>
      <c r="G4" s="1076"/>
      <c r="H4" s="1079"/>
      <c r="I4" s="1080"/>
      <c r="J4" s="1080"/>
      <c r="K4" s="1081"/>
      <c r="L4" s="1082"/>
      <c r="M4" s="1082"/>
      <c r="N4" s="1082"/>
    </row>
    <row r="5" spans="1:14">
      <c r="A5" s="1077" t="s">
        <v>624</v>
      </c>
      <c r="B5" s="1077" t="s">
        <v>625</v>
      </c>
      <c r="C5" s="1083"/>
      <c r="D5" s="1083"/>
      <c r="E5" s="1083"/>
      <c r="F5" s="1083"/>
      <c r="G5" s="1083"/>
      <c r="H5" s="1084"/>
      <c r="I5" s="1085"/>
      <c r="J5" s="1085"/>
      <c r="K5" s="1086"/>
      <c r="L5" s="1087"/>
      <c r="M5" s="1087"/>
      <c r="N5" s="1087"/>
    </row>
    <row r="6" spans="1:14">
      <c r="A6" s="1089">
        <v>1</v>
      </c>
      <c r="B6" s="1090" t="s">
        <v>626</v>
      </c>
      <c r="C6" s="1091">
        <v>30</v>
      </c>
      <c r="D6" s="1091">
        <v>560319</v>
      </c>
      <c r="E6" s="1091">
        <v>4201907.4246813348</v>
      </c>
      <c r="F6" s="1091">
        <v>4173345.0834554369</v>
      </c>
      <c r="G6" s="1091">
        <v>28562.341225897551</v>
      </c>
      <c r="H6" s="1092">
        <v>103071.31598150404</v>
      </c>
      <c r="I6" s="1093">
        <v>32</v>
      </c>
      <c r="J6" s="1093">
        <v>628550</v>
      </c>
      <c r="K6" s="1093">
        <v>5352764.862291445</v>
      </c>
      <c r="L6" s="1093">
        <v>5367160.0002608728</v>
      </c>
      <c r="M6" s="1093">
        <v>-14395.137969428883</v>
      </c>
      <c r="N6" s="1093">
        <v>95625.577594057526</v>
      </c>
    </row>
    <row r="7" spans="1:14">
      <c r="A7" s="1089">
        <v>2</v>
      </c>
      <c r="B7" s="1090" t="s">
        <v>627</v>
      </c>
      <c r="C7" s="1091">
        <v>37</v>
      </c>
      <c r="D7" s="1091">
        <v>1753074</v>
      </c>
      <c r="E7" s="1091">
        <v>3072449.7830646699</v>
      </c>
      <c r="F7" s="1091">
        <v>3076026.2378710653</v>
      </c>
      <c r="G7" s="1091">
        <v>-3576.4648063941363</v>
      </c>
      <c r="H7" s="1092">
        <v>345903.46240886441</v>
      </c>
      <c r="I7" s="1093">
        <v>36</v>
      </c>
      <c r="J7" s="1093">
        <v>1773500</v>
      </c>
      <c r="K7" s="1093">
        <v>3566045.7404830102</v>
      </c>
      <c r="L7" s="1093">
        <v>3602648.6760360524</v>
      </c>
      <c r="M7" s="1093">
        <v>-36602.935553042371</v>
      </c>
      <c r="N7" s="1093">
        <v>332498.15909379802</v>
      </c>
    </row>
    <row r="8" spans="1:14">
      <c r="A8" s="1089">
        <v>3</v>
      </c>
      <c r="B8" s="1090" t="s">
        <v>628</v>
      </c>
      <c r="C8" s="1091">
        <v>27</v>
      </c>
      <c r="D8" s="1091">
        <v>618499</v>
      </c>
      <c r="E8" s="1091">
        <v>227791.56208275299</v>
      </c>
      <c r="F8" s="1091">
        <v>230311.59659730483</v>
      </c>
      <c r="G8" s="1091">
        <v>-2520.0445145517451</v>
      </c>
      <c r="H8" s="1092">
        <v>87948.449604039211</v>
      </c>
      <c r="I8" s="1093">
        <v>25</v>
      </c>
      <c r="J8" s="1093">
        <v>633103</v>
      </c>
      <c r="K8" s="1093">
        <v>190907.71900910576</v>
      </c>
      <c r="L8" s="1093">
        <v>204570.49116032402</v>
      </c>
      <c r="M8" s="1093">
        <v>-13662.762151218274</v>
      </c>
      <c r="N8" s="1093">
        <v>79122.507299187157</v>
      </c>
    </row>
    <row r="9" spans="1:14">
      <c r="A9" s="1089">
        <v>4</v>
      </c>
      <c r="B9" s="1090" t="s">
        <v>629</v>
      </c>
      <c r="C9" s="1091">
        <v>22</v>
      </c>
      <c r="D9" s="1091">
        <v>1054564</v>
      </c>
      <c r="E9" s="1091">
        <v>230949.95436529556</v>
      </c>
      <c r="F9" s="1091">
        <v>252797.16232514166</v>
      </c>
      <c r="G9" s="1091">
        <v>-21847.207959856121</v>
      </c>
      <c r="H9" s="1092">
        <v>112744.66239969572</v>
      </c>
      <c r="I9" s="1093">
        <v>21</v>
      </c>
      <c r="J9" s="1093">
        <v>940074</v>
      </c>
      <c r="K9" s="1093">
        <v>100879.17909098796</v>
      </c>
      <c r="L9" s="1093">
        <v>131983.91127217541</v>
      </c>
      <c r="M9" s="1093">
        <v>-31104.732181187461</v>
      </c>
      <c r="N9" s="1093">
        <v>86692.51844309023</v>
      </c>
    </row>
    <row r="10" spans="1:14">
      <c r="A10" s="1089">
        <v>5</v>
      </c>
      <c r="B10" s="1090" t="s">
        <v>630</v>
      </c>
      <c r="C10" s="1091">
        <v>20</v>
      </c>
      <c r="D10" s="1091">
        <v>416283</v>
      </c>
      <c r="E10" s="1091">
        <v>354414.07968220394</v>
      </c>
      <c r="F10" s="1091">
        <v>334432.72010430496</v>
      </c>
      <c r="G10" s="1091">
        <v>19981.359577899027</v>
      </c>
      <c r="H10" s="1092">
        <v>114219.14901750568</v>
      </c>
      <c r="I10" s="1093">
        <v>22</v>
      </c>
      <c r="J10" s="1093">
        <v>422082</v>
      </c>
      <c r="K10" s="1093">
        <v>282145.53479797504</v>
      </c>
      <c r="L10" s="1093">
        <v>294815.12021132524</v>
      </c>
      <c r="M10" s="1093">
        <v>-12669.585413350243</v>
      </c>
      <c r="N10" s="1093">
        <v>108468.11471696095</v>
      </c>
    </row>
    <row r="11" spans="1:14">
      <c r="A11" s="1089">
        <v>6</v>
      </c>
      <c r="B11" s="1090" t="s">
        <v>631</v>
      </c>
      <c r="C11" s="1091">
        <v>25</v>
      </c>
      <c r="D11" s="1091">
        <v>576126</v>
      </c>
      <c r="E11" s="1091">
        <v>70188.346711677645</v>
      </c>
      <c r="F11" s="1091">
        <v>100230.31417427406</v>
      </c>
      <c r="G11" s="1091">
        <v>-30041.967462596403</v>
      </c>
      <c r="H11" s="1092">
        <v>115856.34309135833</v>
      </c>
      <c r="I11" s="1093">
        <v>25</v>
      </c>
      <c r="J11" s="1093">
        <v>507214</v>
      </c>
      <c r="K11" s="1093">
        <v>38512.704063920595</v>
      </c>
      <c r="L11" s="1093">
        <v>67458.907989034167</v>
      </c>
      <c r="M11" s="1093">
        <v>-28946.203925113561</v>
      </c>
      <c r="N11" s="1093">
        <v>91238.61748163322</v>
      </c>
    </row>
    <row r="12" spans="1:14">
      <c r="A12" s="1089">
        <v>7</v>
      </c>
      <c r="B12" s="1090" t="s">
        <v>632</v>
      </c>
      <c r="C12" s="1091">
        <v>16</v>
      </c>
      <c r="D12" s="1091">
        <v>282861</v>
      </c>
      <c r="E12" s="1091">
        <v>14398.885574286516</v>
      </c>
      <c r="F12" s="1091">
        <v>12948.349754866334</v>
      </c>
      <c r="G12" s="1091">
        <v>1450.5358194201813</v>
      </c>
      <c r="H12" s="1092">
        <v>32983.462196013301</v>
      </c>
      <c r="I12" s="1093">
        <v>15</v>
      </c>
      <c r="J12" s="1093">
        <v>256052</v>
      </c>
      <c r="K12" s="1093">
        <v>5397.9319425445838</v>
      </c>
      <c r="L12" s="1093">
        <v>12548.427076231334</v>
      </c>
      <c r="M12" s="1093">
        <v>-7150.4951336867498</v>
      </c>
      <c r="N12" s="1093">
        <v>27090.571997161132</v>
      </c>
    </row>
    <row r="13" spans="1:14">
      <c r="A13" s="1089">
        <v>8</v>
      </c>
      <c r="B13" s="1090" t="s">
        <v>633</v>
      </c>
      <c r="C13" s="1091">
        <v>13</v>
      </c>
      <c r="D13" s="1091">
        <v>115666</v>
      </c>
      <c r="E13" s="1091">
        <v>7792.9038721176912</v>
      </c>
      <c r="F13" s="1091">
        <v>8580.8537209260012</v>
      </c>
      <c r="G13" s="1091">
        <v>-787.94984880830737</v>
      </c>
      <c r="H13" s="1092">
        <v>10054.516997055549</v>
      </c>
      <c r="I13" s="1093">
        <v>12</v>
      </c>
      <c r="J13" s="1093">
        <v>106926</v>
      </c>
      <c r="K13" s="1093">
        <v>1028.4465798136596</v>
      </c>
      <c r="L13" s="1093">
        <v>2497.0495023629996</v>
      </c>
      <c r="M13" s="1093">
        <v>-1468.6029225493405</v>
      </c>
      <c r="N13" s="1093">
        <v>8894.7166874069899</v>
      </c>
    </row>
    <row r="14" spans="1:14">
      <c r="A14" s="1089">
        <v>9</v>
      </c>
      <c r="B14" s="1090" t="s">
        <v>634</v>
      </c>
      <c r="C14" s="1091">
        <v>2</v>
      </c>
      <c r="D14" s="1091">
        <v>24559</v>
      </c>
      <c r="E14" s="1091">
        <v>298.41337168699988</v>
      </c>
      <c r="F14" s="1091">
        <v>412.40712025577812</v>
      </c>
      <c r="G14" s="1091">
        <v>-113.99374856877824</v>
      </c>
      <c r="H14" s="1092">
        <v>2523.489722334883</v>
      </c>
      <c r="I14" s="1093">
        <v>7</v>
      </c>
      <c r="J14" s="1093">
        <v>45546</v>
      </c>
      <c r="K14" s="1093">
        <v>6464.0203569379992</v>
      </c>
      <c r="L14" s="1093">
        <v>344.58269325799995</v>
      </c>
      <c r="M14" s="1093">
        <v>6119.4376636799998</v>
      </c>
      <c r="N14" s="1093">
        <v>8797.8703843278508</v>
      </c>
    </row>
    <row r="15" spans="1:14">
      <c r="A15" s="1089">
        <v>10</v>
      </c>
      <c r="B15" s="1090" t="s">
        <v>635</v>
      </c>
      <c r="C15" s="1091">
        <v>25</v>
      </c>
      <c r="D15" s="1091">
        <v>233672</v>
      </c>
      <c r="E15" s="1091">
        <v>13439.990881683874</v>
      </c>
      <c r="F15" s="1091">
        <v>15278.786411699244</v>
      </c>
      <c r="G15" s="1091">
        <v>-1838.7955300153717</v>
      </c>
      <c r="H15" s="1092">
        <v>25312.029601986666</v>
      </c>
      <c r="I15" s="1093">
        <v>22</v>
      </c>
      <c r="J15" s="1093">
        <v>229940</v>
      </c>
      <c r="K15" s="1093">
        <v>12161.118866902196</v>
      </c>
      <c r="L15" s="1093">
        <v>9249.2767458332346</v>
      </c>
      <c r="M15" s="1093">
        <v>2911.8421210689621</v>
      </c>
      <c r="N15" s="1093">
        <v>29286.885918869451</v>
      </c>
    </row>
    <row r="16" spans="1:14">
      <c r="A16" s="1089">
        <v>11</v>
      </c>
      <c r="B16" s="1090" t="s">
        <v>636</v>
      </c>
      <c r="C16" s="1091">
        <v>21</v>
      </c>
      <c r="D16" s="1091">
        <v>661554</v>
      </c>
      <c r="E16" s="1091">
        <v>62033.573030129861</v>
      </c>
      <c r="F16" s="1091">
        <v>99184.760399646562</v>
      </c>
      <c r="G16" s="1091">
        <v>-37151.18736951668</v>
      </c>
      <c r="H16" s="1092">
        <v>130073.36077217842</v>
      </c>
      <c r="I16" s="1093">
        <v>21</v>
      </c>
      <c r="J16" s="1093">
        <v>617379</v>
      </c>
      <c r="K16" s="1093">
        <v>47796.385788130188</v>
      </c>
      <c r="L16" s="1093">
        <v>51242.753615830719</v>
      </c>
      <c r="M16" s="1093">
        <v>-3446.3678277005242</v>
      </c>
      <c r="N16" s="1093">
        <v>130766.62072416114</v>
      </c>
    </row>
    <row r="17" spans="1:14">
      <c r="A17" s="1089">
        <v>12</v>
      </c>
      <c r="B17" s="1090" t="s">
        <v>637</v>
      </c>
      <c r="C17" s="1091">
        <v>15</v>
      </c>
      <c r="D17" s="1091">
        <v>271688</v>
      </c>
      <c r="E17" s="1091">
        <v>6476.1527500377806</v>
      </c>
      <c r="F17" s="1091">
        <v>5908.9684199269004</v>
      </c>
      <c r="G17" s="1091">
        <v>567.18433011088086</v>
      </c>
      <c r="H17" s="1092">
        <v>27772.365001717026</v>
      </c>
      <c r="I17" s="1093">
        <v>15</v>
      </c>
      <c r="J17" s="1093">
        <v>246438</v>
      </c>
      <c r="K17" s="1093">
        <v>3424.4904387257616</v>
      </c>
      <c r="L17" s="1093">
        <v>7565.9551438469998</v>
      </c>
      <c r="M17" s="1093">
        <v>-4141.4647051212378</v>
      </c>
      <c r="N17" s="1093">
        <v>24776.348005679924</v>
      </c>
    </row>
    <row r="18" spans="1:14">
      <c r="A18" s="1089">
        <v>13</v>
      </c>
      <c r="B18" s="1090" t="s">
        <v>638</v>
      </c>
      <c r="C18" s="1091">
        <v>22</v>
      </c>
      <c r="D18" s="1091">
        <v>331836</v>
      </c>
      <c r="E18" s="1091">
        <v>36998.113408362966</v>
      </c>
      <c r="F18" s="1091">
        <v>67480.335266352005</v>
      </c>
      <c r="G18" s="1091">
        <v>-30482.221857989021</v>
      </c>
      <c r="H18" s="1092">
        <v>93383.346848393194</v>
      </c>
      <c r="I18" s="1093">
        <v>23</v>
      </c>
      <c r="J18" s="1093">
        <v>297318</v>
      </c>
      <c r="K18" s="1093">
        <v>20570.616173302136</v>
      </c>
      <c r="L18" s="1093">
        <v>36775.999242177328</v>
      </c>
      <c r="M18" s="1093">
        <v>-16205.373068875198</v>
      </c>
      <c r="N18" s="1093">
        <v>80517.191714670727</v>
      </c>
    </row>
    <row r="19" spans="1:14">
      <c r="A19" s="1089">
        <v>14</v>
      </c>
      <c r="B19" s="1090" t="s">
        <v>639</v>
      </c>
      <c r="C19" s="1091">
        <v>21</v>
      </c>
      <c r="D19" s="1091">
        <v>178641</v>
      </c>
      <c r="E19" s="1091">
        <v>9992.7467763317309</v>
      </c>
      <c r="F19" s="1091">
        <v>11691.764096145602</v>
      </c>
      <c r="G19" s="1091">
        <v>-1699.0173198138693</v>
      </c>
      <c r="H19" s="1092">
        <v>15222.246259394407</v>
      </c>
      <c r="I19" s="1093">
        <v>22</v>
      </c>
      <c r="J19" s="1093">
        <v>176253</v>
      </c>
      <c r="K19" s="1093">
        <v>9298.3110224406755</v>
      </c>
      <c r="L19" s="1093">
        <v>3826.2817162470005</v>
      </c>
      <c r="M19" s="1093">
        <v>5472.0293061936745</v>
      </c>
      <c r="N19" s="1093">
        <v>21458.105252516165</v>
      </c>
    </row>
    <row r="20" spans="1:14">
      <c r="A20" s="1089">
        <v>15</v>
      </c>
      <c r="B20" s="1090" t="s">
        <v>640</v>
      </c>
      <c r="C20" s="1091">
        <v>4</v>
      </c>
      <c r="D20" s="1091">
        <v>44766</v>
      </c>
      <c r="E20" s="1091">
        <v>551.15718260699998</v>
      </c>
      <c r="F20" s="1091">
        <v>841.78870813699996</v>
      </c>
      <c r="G20" s="1091">
        <v>-290.63152552999998</v>
      </c>
      <c r="H20" s="1092">
        <v>1261.0202131107726</v>
      </c>
      <c r="I20" s="1093">
        <v>5</v>
      </c>
      <c r="J20" s="1093">
        <v>42565</v>
      </c>
      <c r="K20" s="1093">
        <v>3587.4686200759998</v>
      </c>
      <c r="L20" s="1093">
        <v>1163.9979791439998</v>
      </c>
      <c r="M20" s="1093">
        <v>2423.4706409320006</v>
      </c>
      <c r="N20" s="1093">
        <v>3759.8345648833301</v>
      </c>
    </row>
    <row r="21" spans="1:14">
      <c r="A21" s="1089">
        <v>16</v>
      </c>
      <c r="B21" s="1090" t="s">
        <v>641</v>
      </c>
      <c r="C21" s="1091">
        <v>12</v>
      </c>
      <c r="D21" s="1091">
        <v>262624</v>
      </c>
      <c r="E21" s="1091">
        <v>114951.39380688425</v>
      </c>
      <c r="F21" s="1091">
        <v>103517.67929646061</v>
      </c>
      <c r="G21" s="1091">
        <v>11433.714510423659</v>
      </c>
      <c r="H21" s="1092">
        <v>80631.805820900627</v>
      </c>
      <c r="I21" s="1093">
        <v>12</v>
      </c>
      <c r="J21" s="1093">
        <v>236780</v>
      </c>
      <c r="K21" s="1093">
        <v>31038.256777189523</v>
      </c>
      <c r="L21" s="1093">
        <v>61774.165945057008</v>
      </c>
      <c r="M21" s="1093">
        <v>-30735.909167867485</v>
      </c>
      <c r="N21" s="1093">
        <v>52988.71937442982</v>
      </c>
    </row>
    <row r="22" spans="1:14">
      <c r="A22" s="1089"/>
      <c r="B22" s="1094" t="s">
        <v>642</v>
      </c>
      <c r="C22" s="1095">
        <v>312</v>
      </c>
      <c r="D22" s="1095">
        <v>7386732</v>
      </c>
      <c r="E22" s="1095">
        <v>8424634.4812420644</v>
      </c>
      <c r="F22" s="1095">
        <v>8492988.8077219427</v>
      </c>
      <c r="G22" s="1095">
        <v>-68354.346479889136</v>
      </c>
      <c r="H22" s="1096">
        <v>1298961.0259360522</v>
      </c>
      <c r="I22" s="1097">
        <v>315</v>
      </c>
      <c r="J22" s="1097">
        <v>7159720</v>
      </c>
      <c r="K22" s="1097">
        <v>9672022.7863025088</v>
      </c>
      <c r="L22" s="1097">
        <v>9855625.596589772</v>
      </c>
      <c r="M22" s="1097">
        <v>-183602.79028726672</v>
      </c>
      <c r="N22" s="1097">
        <v>1181982.3592528335</v>
      </c>
    </row>
    <row r="23" spans="1:14">
      <c r="A23" s="1089"/>
      <c r="B23" s="1089"/>
      <c r="C23" s="1091"/>
      <c r="D23" s="1091"/>
      <c r="E23" s="1091"/>
      <c r="F23" s="1091"/>
      <c r="G23" s="1091"/>
      <c r="H23" s="1092"/>
      <c r="I23" s="1093"/>
      <c r="J23" s="1093"/>
      <c r="K23" s="1093"/>
      <c r="L23" s="1093"/>
      <c r="M23" s="1093"/>
      <c r="N23" s="1093"/>
    </row>
    <row r="24" spans="1:14">
      <c r="A24" s="1094" t="s">
        <v>643</v>
      </c>
      <c r="B24" s="1094" t="s">
        <v>644</v>
      </c>
      <c r="C24" s="1091"/>
      <c r="D24" s="1091"/>
      <c r="E24" s="1091"/>
      <c r="F24" s="1091"/>
      <c r="G24" s="1091"/>
      <c r="H24" s="1092"/>
      <c r="I24" s="1093"/>
      <c r="J24" s="1093"/>
      <c r="K24" s="1093"/>
      <c r="L24" s="1093"/>
      <c r="M24" s="1093"/>
      <c r="N24" s="1093"/>
    </row>
    <row r="25" spans="1:14">
      <c r="A25" s="1089">
        <v>17</v>
      </c>
      <c r="B25" s="1098" t="s">
        <v>645</v>
      </c>
      <c r="C25" s="1091">
        <v>14</v>
      </c>
      <c r="D25" s="1091">
        <v>3082531</v>
      </c>
      <c r="E25" s="1091">
        <v>34234.150921548069</v>
      </c>
      <c r="F25" s="1091">
        <v>6077.7933488830895</v>
      </c>
      <c r="G25" s="1091">
        <v>28156.357572664976</v>
      </c>
      <c r="H25" s="1092">
        <v>54932.244775610241</v>
      </c>
      <c r="I25" s="1093">
        <v>19</v>
      </c>
      <c r="J25" s="1093">
        <v>4142895</v>
      </c>
      <c r="K25" s="1093">
        <v>21519.140005183075</v>
      </c>
      <c r="L25" s="1093">
        <v>10098.917524522749</v>
      </c>
      <c r="M25" s="1093">
        <v>11420.222480660321</v>
      </c>
      <c r="N25" s="1093">
        <v>67337.876603806129</v>
      </c>
    </row>
    <row r="26" spans="1:14">
      <c r="A26" s="1089">
        <v>18</v>
      </c>
      <c r="B26" s="1098" t="s">
        <v>646</v>
      </c>
      <c r="C26" s="1091">
        <v>31</v>
      </c>
      <c r="D26" s="1091">
        <v>12444858</v>
      </c>
      <c r="E26" s="1091">
        <v>49719.837749833459</v>
      </c>
      <c r="F26" s="1091">
        <v>36201.414036532311</v>
      </c>
      <c r="G26" s="1091">
        <v>13518.423713301143</v>
      </c>
      <c r="H26" s="1092">
        <v>226190.65882378205</v>
      </c>
      <c r="I26" s="1093">
        <v>31</v>
      </c>
      <c r="J26" s="1093">
        <v>12973512</v>
      </c>
      <c r="K26" s="1093">
        <v>42152.912180270527</v>
      </c>
      <c r="L26" s="1093">
        <v>33779.994214414924</v>
      </c>
      <c r="M26" s="1093">
        <v>8372.907965855602</v>
      </c>
      <c r="N26" s="1093">
        <v>235760.09601405481</v>
      </c>
    </row>
    <row r="27" spans="1:14">
      <c r="A27" s="1089">
        <v>19</v>
      </c>
      <c r="B27" s="1098" t="s">
        <v>647</v>
      </c>
      <c r="C27" s="1091">
        <v>27</v>
      </c>
      <c r="D27" s="1091">
        <v>6729990</v>
      </c>
      <c r="E27" s="1091">
        <v>30934.796973458284</v>
      </c>
      <c r="F27" s="1091">
        <v>16200.486759823089</v>
      </c>
      <c r="G27" s="1091">
        <v>14734.310213635197</v>
      </c>
      <c r="H27" s="1092">
        <v>110143.11748357932</v>
      </c>
      <c r="I27" s="1093">
        <v>26</v>
      </c>
      <c r="J27" s="1093">
        <v>7809179</v>
      </c>
      <c r="K27" s="1093">
        <v>34326.094659291055</v>
      </c>
      <c r="L27" s="1093">
        <v>16104.601563731316</v>
      </c>
      <c r="M27" s="1093">
        <v>18221.483095559728</v>
      </c>
      <c r="N27" s="1093">
        <v>127841.82070488471</v>
      </c>
    </row>
    <row r="28" spans="1:14">
      <c r="A28" s="1089">
        <v>20</v>
      </c>
      <c r="B28" s="1098" t="s">
        <v>648</v>
      </c>
      <c r="C28" s="1091">
        <v>26</v>
      </c>
      <c r="D28" s="1091">
        <v>8705192</v>
      </c>
      <c r="E28" s="1091">
        <v>41520.378876213668</v>
      </c>
      <c r="F28" s="1091">
        <v>25211.56149834703</v>
      </c>
      <c r="G28" s="1091">
        <v>16308.817377866631</v>
      </c>
      <c r="H28" s="1092">
        <v>159928.03118272263</v>
      </c>
      <c r="I28" s="1093">
        <v>29</v>
      </c>
      <c r="J28" s="1093">
        <v>10612983</v>
      </c>
      <c r="K28" s="1093">
        <v>42320.481288447256</v>
      </c>
      <c r="L28" s="1093">
        <v>22114.805532520259</v>
      </c>
      <c r="M28" s="1093">
        <v>20205.675755927001</v>
      </c>
      <c r="N28" s="1093">
        <v>183255.529507359</v>
      </c>
    </row>
    <row r="29" spans="1:14">
      <c r="A29" s="1089">
        <v>21</v>
      </c>
      <c r="B29" s="1098" t="s">
        <v>649</v>
      </c>
      <c r="C29" s="1091">
        <v>24</v>
      </c>
      <c r="D29" s="1091">
        <v>7870459</v>
      </c>
      <c r="E29" s="1091">
        <v>32427.131644519468</v>
      </c>
      <c r="F29" s="1091">
        <v>22311.344772825243</v>
      </c>
      <c r="G29" s="1091">
        <v>10115.776871694225</v>
      </c>
      <c r="H29" s="1092">
        <v>106857.28950986583</v>
      </c>
      <c r="I29" s="1093">
        <v>24</v>
      </c>
      <c r="J29" s="1093">
        <v>10899311</v>
      </c>
      <c r="K29" s="1093">
        <v>38735.694523668237</v>
      </c>
      <c r="L29" s="1093">
        <v>16631.98256291396</v>
      </c>
      <c r="M29" s="1093">
        <v>22103.711960754281</v>
      </c>
      <c r="N29" s="1093">
        <v>133383.69082141953</v>
      </c>
    </row>
    <row r="30" spans="1:14">
      <c r="A30" s="1089">
        <v>22</v>
      </c>
      <c r="B30" s="1098" t="s">
        <v>650</v>
      </c>
      <c r="C30" s="1091">
        <v>8</v>
      </c>
      <c r="D30" s="1091">
        <v>567533</v>
      </c>
      <c r="E30" s="1091">
        <v>2425.8058784820996</v>
      </c>
      <c r="F30" s="1091">
        <v>1282.0876154619768</v>
      </c>
      <c r="G30" s="1091">
        <v>1143.7182630201225</v>
      </c>
      <c r="H30" s="1092">
        <v>9818.9431666311702</v>
      </c>
      <c r="I30" s="1093">
        <v>9</v>
      </c>
      <c r="J30" s="1093">
        <v>721832</v>
      </c>
      <c r="K30" s="1093">
        <v>5285.1062927850007</v>
      </c>
      <c r="L30" s="1093">
        <v>1393.0195891141429</v>
      </c>
      <c r="M30" s="1093">
        <v>3892.0867036708569</v>
      </c>
      <c r="N30" s="1093">
        <v>13994.081689709999</v>
      </c>
    </row>
    <row r="31" spans="1:14">
      <c r="A31" s="1089">
        <v>23</v>
      </c>
      <c r="B31" s="1098" t="s">
        <v>651</v>
      </c>
      <c r="C31" s="1091">
        <v>22</v>
      </c>
      <c r="D31" s="1091">
        <v>4022810</v>
      </c>
      <c r="E31" s="1091">
        <v>14699.177836843039</v>
      </c>
      <c r="F31" s="1091">
        <v>14726.708934778015</v>
      </c>
      <c r="G31" s="1091">
        <v>-27.53109793497724</v>
      </c>
      <c r="H31" s="1092">
        <v>78773.525217624163</v>
      </c>
      <c r="I31" s="1093">
        <v>22</v>
      </c>
      <c r="J31" s="1093">
        <v>4666901</v>
      </c>
      <c r="K31" s="1093">
        <v>16976.428693505957</v>
      </c>
      <c r="L31" s="1093">
        <v>9232.6591186750375</v>
      </c>
      <c r="M31" s="1093">
        <v>7743.7695748309234</v>
      </c>
      <c r="N31" s="1093">
        <v>90583.604408326428</v>
      </c>
    </row>
    <row r="32" spans="1:14">
      <c r="A32" s="1089">
        <v>24</v>
      </c>
      <c r="B32" s="1098" t="s">
        <v>652</v>
      </c>
      <c r="C32" s="1091">
        <v>26</v>
      </c>
      <c r="D32" s="1091">
        <v>5067076</v>
      </c>
      <c r="E32" s="1091">
        <v>32718.979333683419</v>
      </c>
      <c r="F32" s="1091">
        <v>16720.993325544572</v>
      </c>
      <c r="G32" s="1091">
        <v>15997.986008138845</v>
      </c>
      <c r="H32" s="1092">
        <v>96710.251465738533</v>
      </c>
      <c r="I32" s="1093">
        <v>26</v>
      </c>
      <c r="J32" s="1093">
        <v>5315932</v>
      </c>
      <c r="K32" s="1093">
        <v>22573.234181247492</v>
      </c>
      <c r="L32" s="1093">
        <v>16216.025434452511</v>
      </c>
      <c r="M32" s="1093">
        <v>6357.2087467949877</v>
      </c>
      <c r="N32" s="1093">
        <v>98672.560731540536</v>
      </c>
    </row>
    <row r="33" spans="1:14">
      <c r="A33" s="1089">
        <v>25</v>
      </c>
      <c r="B33" s="1098" t="s">
        <v>653</v>
      </c>
      <c r="C33" s="1091">
        <v>117</v>
      </c>
      <c r="D33" s="1091">
        <v>11894913</v>
      </c>
      <c r="E33" s="1091">
        <v>68251.8484984893</v>
      </c>
      <c r="F33" s="1091">
        <v>41123.357494312324</v>
      </c>
      <c r="G33" s="1091">
        <v>27128.491004176976</v>
      </c>
      <c r="H33" s="1092">
        <v>148830.47316170359</v>
      </c>
      <c r="I33" s="1093">
        <v>126</v>
      </c>
      <c r="J33" s="1093">
        <v>13175494</v>
      </c>
      <c r="K33" s="1093">
        <v>62574.245896082983</v>
      </c>
      <c r="L33" s="1093">
        <v>38843.237604702423</v>
      </c>
      <c r="M33" s="1093">
        <v>23730.998291380565</v>
      </c>
      <c r="N33" s="1093">
        <v>172819.47499282489</v>
      </c>
    </row>
    <row r="34" spans="1:14">
      <c r="A34" s="1089">
        <v>26</v>
      </c>
      <c r="B34" s="1098" t="s">
        <v>654</v>
      </c>
      <c r="C34" s="1091">
        <v>39</v>
      </c>
      <c r="D34" s="1091">
        <v>13896408</v>
      </c>
      <c r="E34" s="1091">
        <v>21134.928034322893</v>
      </c>
      <c r="F34" s="1091">
        <v>19683.303263182817</v>
      </c>
      <c r="G34" s="1091">
        <v>1451.6147711400743</v>
      </c>
      <c r="H34" s="1092">
        <v>147840.96646965598</v>
      </c>
      <c r="I34" s="1093">
        <v>43</v>
      </c>
      <c r="J34" s="1093">
        <v>15272141</v>
      </c>
      <c r="K34" s="1093">
        <v>23863.884966244008</v>
      </c>
      <c r="L34" s="1093">
        <v>16119.952795232</v>
      </c>
      <c r="M34" s="1093">
        <v>7743.9321710120021</v>
      </c>
      <c r="N34" s="1093">
        <v>151751.22093520593</v>
      </c>
    </row>
    <row r="35" spans="1:14">
      <c r="A35" s="1089">
        <v>27</v>
      </c>
      <c r="B35" s="1098" t="s">
        <v>655</v>
      </c>
      <c r="C35" s="1091">
        <v>31</v>
      </c>
      <c r="D35" s="1091">
        <v>11648458</v>
      </c>
      <c r="E35" s="1091">
        <v>72967.711090566401</v>
      </c>
      <c r="F35" s="1091">
        <v>37090.827973694999</v>
      </c>
      <c r="G35" s="1091">
        <v>35876.883116871395</v>
      </c>
      <c r="H35" s="1092">
        <v>225430.26889062874</v>
      </c>
      <c r="I35" s="1093">
        <v>35</v>
      </c>
      <c r="J35" s="1093">
        <v>12701619</v>
      </c>
      <c r="K35" s="1093">
        <v>51675.826467462641</v>
      </c>
      <c r="L35" s="1093">
        <v>34714.356255763785</v>
      </c>
      <c r="M35" s="1093">
        <v>16961.480211698869</v>
      </c>
      <c r="N35" s="1093">
        <v>241682.53989368497</v>
      </c>
    </row>
    <row r="36" spans="1:14">
      <c r="A36" s="1089"/>
      <c r="B36" s="1094" t="s">
        <v>656</v>
      </c>
      <c r="C36" s="1091">
        <v>365</v>
      </c>
      <c r="D36" s="1091">
        <v>85930228</v>
      </c>
      <c r="E36" s="1091">
        <v>401034.74683796015</v>
      </c>
      <c r="F36" s="1095">
        <v>236629.87902338547</v>
      </c>
      <c r="G36" s="1095">
        <v>164404.8478145746</v>
      </c>
      <c r="H36" s="1096">
        <v>1365455.7701475422</v>
      </c>
      <c r="I36" s="1097">
        <v>390</v>
      </c>
      <c r="J36" s="1097">
        <v>98291799</v>
      </c>
      <c r="K36" s="1097">
        <v>362003.04915418819</v>
      </c>
      <c r="L36" s="1097">
        <v>215249.55219604314</v>
      </c>
      <c r="M36" s="1097">
        <v>146753.47695814513</v>
      </c>
      <c r="N36" s="1097">
        <v>1517082.496302817</v>
      </c>
    </row>
    <row r="37" spans="1:14">
      <c r="A37" s="1089"/>
      <c r="B37" s="1089"/>
      <c r="C37" s="1091"/>
      <c r="D37" s="1091"/>
      <c r="E37" s="1091"/>
      <c r="F37" s="1091"/>
      <c r="G37" s="1091"/>
      <c r="H37" s="1092"/>
      <c r="I37" s="1093"/>
      <c r="J37" s="1093"/>
      <c r="K37" s="1093"/>
      <c r="L37" s="1093"/>
      <c r="M37" s="1093"/>
      <c r="N37" s="1093"/>
    </row>
    <row r="38" spans="1:14">
      <c r="A38" s="1094" t="s">
        <v>657</v>
      </c>
      <c r="B38" s="1094" t="s">
        <v>658</v>
      </c>
      <c r="C38" s="1091"/>
      <c r="D38" s="1091"/>
      <c r="E38" s="1091"/>
      <c r="F38" s="1091"/>
      <c r="G38" s="1091"/>
      <c r="H38" s="1092"/>
      <c r="I38" s="1093"/>
      <c r="J38" s="1093"/>
      <c r="K38" s="1093"/>
      <c r="L38" s="1093"/>
      <c r="M38" s="1093"/>
      <c r="N38" s="1093"/>
    </row>
    <row r="39" spans="1:14">
      <c r="A39" s="1089">
        <v>28</v>
      </c>
      <c r="B39" s="1098" t="s">
        <v>659</v>
      </c>
      <c r="C39" s="1091">
        <v>21</v>
      </c>
      <c r="D39" s="1091">
        <v>504505</v>
      </c>
      <c r="E39" s="1091">
        <v>9589.8836142312175</v>
      </c>
      <c r="F39" s="1091">
        <v>4959.6870710892872</v>
      </c>
      <c r="G39" s="1091">
        <v>4630.1965431419312</v>
      </c>
      <c r="H39" s="1092">
        <v>21073.643160429823</v>
      </c>
      <c r="I39" s="1093">
        <v>20</v>
      </c>
      <c r="J39" s="1093">
        <v>519049</v>
      </c>
      <c r="K39" s="1093">
        <v>5893.4522378113315</v>
      </c>
      <c r="L39" s="1093">
        <v>4682.4854404004673</v>
      </c>
      <c r="M39" s="1093">
        <v>1210.9667974108636</v>
      </c>
      <c r="N39" s="1093">
        <v>23170.168790564789</v>
      </c>
    </row>
    <row r="40" spans="1:14" ht="30">
      <c r="A40" s="1089">
        <v>29</v>
      </c>
      <c r="B40" s="1098" t="s">
        <v>660</v>
      </c>
      <c r="C40" s="1091">
        <v>32</v>
      </c>
      <c r="D40" s="1091">
        <v>5050651</v>
      </c>
      <c r="E40" s="1091">
        <v>31896.637188260123</v>
      </c>
      <c r="F40" s="1091">
        <v>28474.407153770164</v>
      </c>
      <c r="G40" s="1091">
        <v>3422.2300344899604</v>
      </c>
      <c r="H40" s="1092">
        <v>148518.68826714245</v>
      </c>
      <c r="I40" s="1093">
        <v>31</v>
      </c>
      <c r="J40" s="1093">
        <v>5317925</v>
      </c>
      <c r="K40" s="1093">
        <v>27905.750694770784</v>
      </c>
      <c r="L40" s="1093">
        <v>22180.446389824112</v>
      </c>
      <c r="M40" s="1093">
        <v>5725.3043049466687</v>
      </c>
      <c r="N40" s="1093">
        <v>153898.7044268187</v>
      </c>
    </row>
    <row r="41" spans="1:14" ht="30">
      <c r="A41" s="1089">
        <v>30</v>
      </c>
      <c r="B41" s="1098" t="s">
        <v>661</v>
      </c>
      <c r="C41" s="1091">
        <v>25</v>
      </c>
      <c r="D41" s="1091">
        <v>4245466</v>
      </c>
      <c r="E41" s="1091">
        <v>83995.978104833819</v>
      </c>
      <c r="F41" s="1091">
        <v>26998.661940039332</v>
      </c>
      <c r="G41" s="1091">
        <v>56997.316164804455</v>
      </c>
      <c r="H41" s="1092">
        <v>178862.66073650969</v>
      </c>
      <c r="I41" s="1093">
        <v>28</v>
      </c>
      <c r="J41" s="1093">
        <v>4447644</v>
      </c>
      <c r="K41" s="1093">
        <v>40436.645187431444</v>
      </c>
      <c r="L41" s="1093">
        <v>35982.693384562306</v>
      </c>
      <c r="M41" s="1093">
        <v>4453.9418028691334</v>
      </c>
      <c r="N41" s="1093">
        <v>191809.77256638228</v>
      </c>
    </row>
    <row r="42" spans="1:14">
      <c r="A42" s="1089">
        <v>31</v>
      </c>
      <c r="B42" s="1098" t="s">
        <v>662</v>
      </c>
      <c r="C42" s="1091">
        <v>10</v>
      </c>
      <c r="D42" s="1091">
        <v>795488</v>
      </c>
      <c r="E42" s="1091">
        <v>5798.7655610184038</v>
      </c>
      <c r="F42" s="1091">
        <v>4300.5207990082235</v>
      </c>
      <c r="G42" s="1091">
        <v>1498.24476201018</v>
      </c>
      <c r="H42" s="1092">
        <v>19582.47600212496</v>
      </c>
      <c r="I42" s="1093">
        <v>11</v>
      </c>
      <c r="J42" s="1093">
        <v>1053181</v>
      </c>
      <c r="K42" s="1093">
        <v>9792.4710444504053</v>
      </c>
      <c r="L42" s="1093">
        <v>3722.1267252800994</v>
      </c>
      <c r="M42" s="1093">
        <v>6070.3443191703063</v>
      </c>
      <c r="N42" s="1093">
        <v>26590.894701261201</v>
      </c>
    </row>
    <row r="43" spans="1:14">
      <c r="A43" s="1089">
        <v>32</v>
      </c>
      <c r="B43" s="1098" t="s">
        <v>663</v>
      </c>
      <c r="C43" s="1091">
        <v>25</v>
      </c>
      <c r="D43" s="1091">
        <v>499685</v>
      </c>
      <c r="E43" s="1091">
        <v>122159.11909202491</v>
      </c>
      <c r="F43" s="1091">
        <v>99403.090747462425</v>
      </c>
      <c r="G43" s="1091">
        <v>22756.038344562501</v>
      </c>
      <c r="H43" s="1092">
        <v>95216.570856424194</v>
      </c>
      <c r="I43" s="1093">
        <v>26</v>
      </c>
      <c r="J43" s="1093">
        <v>445949</v>
      </c>
      <c r="K43" s="1093">
        <v>67917.909911513052</v>
      </c>
      <c r="L43" s="1093">
        <v>103089.24938139509</v>
      </c>
      <c r="M43" s="1093">
        <v>-35171.339469882027</v>
      </c>
      <c r="N43" s="1093">
        <v>67435.218766291378</v>
      </c>
    </row>
    <row r="44" spans="1:14">
      <c r="A44" s="1089">
        <v>33</v>
      </c>
      <c r="B44" s="1098" t="s">
        <v>664</v>
      </c>
      <c r="C44" s="1091">
        <v>22</v>
      </c>
      <c r="D44" s="1091">
        <v>354715</v>
      </c>
      <c r="E44" s="1091">
        <v>13126.478304623159</v>
      </c>
      <c r="F44" s="1091">
        <v>7210.2249563141413</v>
      </c>
      <c r="G44" s="1091">
        <v>5916.2533483090247</v>
      </c>
      <c r="H44" s="1092">
        <v>16664.064130478466</v>
      </c>
      <c r="I44" s="1093">
        <v>22</v>
      </c>
      <c r="J44" s="1093">
        <v>361815</v>
      </c>
      <c r="K44" s="1093">
        <v>6228.4511783412499</v>
      </c>
      <c r="L44" s="1093">
        <v>7330.7829701679848</v>
      </c>
      <c r="M44" s="1093">
        <v>-1102.3317918267364</v>
      </c>
      <c r="N44" s="1093">
        <v>16012.080288873052</v>
      </c>
    </row>
    <row r="45" spans="1:14">
      <c r="A45" s="1089"/>
      <c r="B45" s="1094" t="s">
        <v>665</v>
      </c>
      <c r="C45" s="1095">
        <v>135</v>
      </c>
      <c r="D45" s="1095">
        <v>11450510</v>
      </c>
      <c r="E45" s="1095">
        <v>266566.86186499166</v>
      </c>
      <c r="F45" s="1095">
        <v>171346.59266768355</v>
      </c>
      <c r="G45" s="1095">
        <v>95220.279197318057</v>
      </c>
      <c r="H45" s="1096">
        <v>479918.10315310961</v>
      </c>
      <c r="I45" s="1097">
        <v>138</v>
      </c>
      <c r="J45" s="1097">
        <v>12145563</v>
      </c>
      <c r="K45" s="1097">
        <v>158174.68025431826</v>
      </c>
      <c r="L45" s="1097">
        <v>176987.78429163006</v>
      </c>
      <c r="M45" s="1097">
        <v>-18813.114037311789</v>
      </c>
      <c r="N45" s="1097">
        <v>478916.8395401914</v>
      </c>
    </row>
    <row r="46" spans="1:14">
      <c r="A46" s="1089"/>
      <c r="B46" s="1089"/>
      <c r="C46" s="1091"/>
      <c r="D46" s="1091"/>
      <c r="E46" s="1091"/>
      <c r="F46" s="1091"/>
      <c r="G46" s="1091"/>
      <c r="H46" s="1092"/>
      <c r="I46" s="1093"/>
      <c r="J46" s="1093"/>
      <c r="K46" s="1093"/>
      <c r="L46" s="1093"/>
      <c r="M46" s="1093"/>
      <c r="N46" s="1093"/>
    </row>
    <row r="47" spans="1:14">
      <c r="A47" s="1094" t="s">
        <v>666</v>
      </c>
      <c r="B47" s="1094" t="s">
        <v>667</v>
      </c>
      <c r="C47" s="1091"/>
      <c r="D47" s="1091"/>
      <c r="E47" s="1091"/>
      <c r="F47" s="1091"/>
      <c r="G47" s="1091"/>
      <c r="H47" s="1092"/>
      <c r="I47" s="1093"/>
      <c r="J47" s="1093"/>
      <c r="K47" s="1093"/>
      <c r="L47" s="1093"/>
      <c r="M47" s="1093"/>
      <c r="N47" s="1093"/>
    </row>
    <row r="48" spans="1:14">
      <c r="A48" s="1089">
        <v>34</v>
      </c>
      <c r="B48" s="1098" t="s">
        <v>668</v>
      </c>
      <c r="C48" s="1091">
        <v>25</v>
      </c>
      <c r="D48" s="1091">
        <v>2684311</v>
      </c>
      <c r="E48" s="1091">
        <v>2338.6553341359968</v>
      </c>
      <c r="F48" s="1091">
        <v>1581.2515796068587</v>
      </c>
      <c r="G48" s="1091">
        <v>757.40375452913838</v>
      </c>
      <c r="H48" s="1092">
        <v>16405.532726651512</v>
      </c>
      <c r="I48" s="1093">
        <v>26</v>
      </c>
      <c r="J48" s="1093">
        <v>2759419</v>
      </c>
      <c r="K48" s="1093">
        <v>2473.5466249619976</v>
      </c>
      <c r="L48" s="1093">
        <v>1363.6953938804279</v>
      </c>
      <c r="M48" s="1093">
        <v>1109.8512310815699</v>
      </c>
      <c r="N48" s="1093">
        <v>17993.420616157466</v>
      </c>
    </row>
    <row r="49" spans="1:14">
      <c r="A49" s="1089">
        <v>35</v>
      </c>
      <c r="B49" s="1098" t="s">
        <v>669</v>
      </c>
      <c r="C49" s="1091">
        <v>10</v>
      </c>
      <c r="D49" s="1091">
        <v>2894434</v>
      </c>
      <c r="E49" s="1091">
        <v>1061.2741119560001</v>
      </c>
      <c r="F49" s="1091">
        <v>554.14229801200008</v>
      </c>
      <c r="G49" s="1091">
        <v>507.13181394399993</v>
      </c>
      <c r="H49" s="1092">
        <v>13131.235289600159</v>
      </c>
      <c r="I49" s="1093">
        <v>10</v>
      </c>
      <c r="J49" s="1093">
        <v>2927533</v>
      </c>
      <c r="K49" s="1093">
        <v>1239.4034867959999</v>
      </c>
      <c r="L49" s="1093">
        <v>513.16803753499994</v>
      </c>
      <c r="M49" s="1093">
        <v>726.2354492610001</v>
      </c>
      <c r="N49" s="1093">
        <v>14340.103015886823</v>
      </c>
    </row>
    <row r="50" spans="1:14">
      <c r="A50" s="1089"/>
      <c r="B50" s="1094" t="s">
        <v>670</v>
      </c>
      <c r="C50" s="1095">
        <v>35</v>
      </c>
      <c r="D50" s="1095">
        <v>5578745</v>
      </c>
      <c r="E50" s="1095">
        <v>3399.9294460919969</v>
      </c>
      <c r="F50" s="1095">
        <v>2135.3938776188588</v>
      </c>
      <c r="G50" s="1095">
        <v>1264.5355684731383</v>
      </c>
      <c r="H50" s="1096">
        <v>29536.76801625167</v>
      </c>
      <c r="I50" s="1097">
        <v>36</v>
      </c>
      <c r="J50" s="1097">
        <v>5686952</v>
      </c>
      <c r="K50" s="1097">
        <v>3712.9501117579975</v>
      </c>
      <c r="L50" s="1097">
        <v>1876.8634314154278</v>
      </c>
      <c r="M50" s="1097">
        <v>1836.0866803425702</v>
      </c>
      <c r="N50" s="1097">
        <v>32333.523632044289</v>
      </c>
    </row>
    <row r="51" spans="1:14">
      <c r="A51" s="1089"/>
      <c r="B51" s="1089"/>
      <c r="C51" s="1091"/>
      <c r="D51" s="1091"/>
      <c r="E51" s="1091"/>
      <c r="F51" s="1091"/>
      <c r="G51" s="1091"/>
      <c r="H51" s="1092"/>
      <c r="I51" s="1093"/>
      <c r="J51" s="1093"/>
      <c r="K51" s="1093"/>
      <c r="L51" s="1093"/>
      <c r="M51" s="1093"/>
      <c r="N51" s="1093"/>
    </row>
    <row r="52" spans="1:14">
      <c r="A52" s="1094" t="s">
        <v>671</v>
      </c>
      <c r="B52" s="1094" t="s">
        <v>672</v>
      </c>
      <c r="C52" s="1091"/>
      <c r="D52" s="1091"/>
      <c r="E52" s="1091"/>
      <c r="F52" s="1091"/>
      <c r="G52" s="1091"/>
      <c r="H52" s="1092"/>
      <c r="I52" s="1093"/>
      <c r="J52" s="1093"/>
      <c r="K52" s="1093"/>
      <c r="L52" s="1093"/>
      <c r="M52" s="1093"/>
      <c r="N52" s="1093"/>
    </row>
    <row r="53" spans="1:14">
      <c r="A53" s="1089">
        <v>36</v>
      </c>
      <c r="B53" s="1090" t="s">
        <v>673</v>
      </c>
      <c r="C53" s="1091">
        <v>93</v>
      </c>
      <c r="D53" s="1091">
        <v>2469089</v>
      </c>
      <c r="E53" s="1091">
        <v>55917.401733357532</v>
      </c>
      <c r="F53" s="1091">
        <v>11147.099271620327</v>
      </c>
      <c r="G53" s="1091">
        <v>44770.312461737201</v>
      </c>
      <c r="H53" s="1092">
        <v>68675.73366935263</v>
      </c>
      <c r="I53" s="1093">
        <v>177</v>
      </c>
      <c r="J53" s="1093">
        <v>3853245</v>
      </c>
      <c r="K53" s="1093">
        <v>126510.72184629049</v>
      </c>
      <c r="L53" s="1093">
        <v>30840.110324300746</v>
      </c>
      <c r="M53" s="1093">
        <v>95670.611521989747</v>
      </c>
      <c r="N53" s="1093">
        <v>167517.16588063308</v>
      </c>
    </row>
    <row r="54" spans="1:14">
      <c r="A54" s="1089">
        <v>37</v>
      </c>
      <c r="B54" s="1090" t="s">
        <v>674</v>
      </c>
      <c r="C54" s="1091">
        <v>11</v>
      </c>
      <c r="D54" s="1091">
        <v>4241840</v>
      </c>
      <c r="E54" s="1091">
        <v>4975.8459720599994</v>
      </c>
      <c r="F54" s="1091">
        <v>2435.230779175452</v>
      </c>
      <c r="G54" s="1091">
        <v>2540.6151928845475</v>
      </c>
      <c r="H54" s="1092">
        <v>19280.88890840497</v>
      </c>
      <c r="I54" s="1093">
        <v>12</v>
      </c>
      <c r="J54" s="1093">
        <v>4699537</v>
      </c>
      <c r="K54" s="1093">
        <v>3792.21891972</v>
      </c>
      <c r="L54" s="1093">
        <v>3139.4111293602045</v>
      </c>
      <c r="M54" s="1093">
        <v>652.80779035979594</v>
      </c>
      <c r="N54" s="1093">
        <v>22736.984189592513</v>
      </c>
    </row>
    <row r="55" spans="1:14">
      <c r="A55" s="1089">
        <v>38</v>
      </c>
      <c r="B55" s="1090" t="s">
        <v>675</v>
      </c>
      <c r="C55" s="1091">
        <v>124</v>
      </c>
      <c r="D55" s="1091">
        <v>10541730</v>
      </c>
      <c r="E55" s="1091">
        <v>139616.10560208157</v>
      </c>
      <c r="F55" s="1091">
        <v>58766.734531716036</v>
      </c>
      <c r="G55" s="1091">
        <v>80849.371070365567</v>
      </c>
      <c r="H55" s="1092">
        <v>411362.40884253057</v>
      </c>
      <c r="I55" s="1093">
        <v>160</v>
      </c>
      <c r="J55" s="1093">
        <v>12064198</v>
      </c>
      <c r="K55" s="1093">
        <v>156161.84138254498</v>
      </c>
      <c r="L55" s="1093">
        <v>96635.449423974147</v>
      </c>
      <c r="M55" s="1093">
        <v>59526.391958570835</v>
      </c>
      <c r="N55" s="1093">
        <v>484277.17251127213</v>
      </c>
    </row>
    <row r="56" spans="1:14">
      <c r="A56" s="1089">
        <v>39</v>
      </c>
      <c r="B56" s="1090" t="s">
        <v>676</v>
      </c>
      <c r="C56" s="1091">
        <v>45</v>
      </c>
      <c r="D56" s="1091">
        <v>1254895</v>
      </c>
      <c r="E56" s="1091">
        <v>15035.833834453095</v>
      </c>
      <c r="F56" s="1091">
        <v>4361.9372485021986</v>
      </c>
      <c r="G56" s="1091">
        <v>10673.896585950893</v>
      </c>
      <c r="H56" s="1092">
        <v>22609.185769324682</v>
      </c>
      <c r="I56" s="1093">
        <v>50</v>
      </c>
      <c r="J56" s="1093">
        <v>1302024</v>
      </c>
      <c r="K56" s="1093">
        <v>6626.5078150629506</v>
      </c>
      <c r="L56" s="1093">
        <v>4987.7511846434072</v>
      </c>
      <c r="M56" s="1093">
        <v>1638.7566304195445</v>
      </c>
      <c r="N56" s="1093">
        <v>22991.146873769336</v>
      </c>
    </row>
    <row r="57" spans="1:14">
      <c r="A57" s="1089"/>
      <c r="B57" s="1094" t="s">
        <v>677</v>
      </c>
      <c r="C57" s="1095">
        <v>273</v>
      </c>
      <c r="D57" s="1095">
        <v>18507554</v>
      </c>
      <c r="E57" s="1095">
        <v>215545.18714195222</v>
      </c>
      <c r="F57" s="1095">
        <v>76711.001831014015</v>
      </c>
      <c r="G57" s="1095">
        <v>138834.1953109382</v>
      </c>
      <c r="H57" s="1096">
        <v>521928.2171896128</v>
      </c>
      <c r="I57" s="1097">
        <v>399</v>
      </c>
      <c r="J57" s="1097">
        <v>21919004</v>
      </c>
      <c r="K57" s="1097">
        <v>293091.28996361844</v>
      </c>
      <c r="L57" s="1097">
        <v>135602.72206227851</v>
      </c>
      <c r="M57" s="1097">
        <v>157488.56790133993</v>
      </c>
      <c r="N57" s="1097">
        <v>697522.46945526707</v>
      </c>
    </row>
    <row r="58" spans="1:14">
      <c r="A58" s="1089"/>
      <c r="B58" s="1089"/>
      <c r="C58" s="1091"/>
      <c r="D58" s="1091"/>
      <c r="E58" s="1091"/>
      <c r="F58" s="1091"/>
      <c r="G58" s="1091"/>
      <c r="H58" s="1092"/>
      <c r="I58" s="1093"/>
      <c r="J58" s="1093"/>
      <c r="K58" s="1093"/>
      <c r="L58" s="1093"/>
      <c r="M58" s="1093"/>
      <c r="N58" s="1093"/>
    </row>
    <row r="59" spans="1:14">
      <c r="A59" s="1089"/>
      <c r="B59" s="1094" t="s">
        <v>678</v>
      </c>
      <c r="C59" s="1095">
        <v>1120</v>
      </c>
      <c r="D59" s="1095">
        <v>128853769</v>
      </c>
      <c r="E59" s="1095">
        <v>9311181.2065330613</v>
      </c>
      <c r="F59" s="1095">
        <v>8979811.6751216445</v>
      </c>
      <c r="G59" s="1095">
        <v>331369.51141141483</v>
      </c>
      <c r="H59" s="1096">
        <v>3695799.8844425688</v>
      </c>
      <c r="I59" s="1097">
        <v>1278</v>
      </c>
      <c r="J59" s="1097">
        <v>145203038</v>
      </c>
      <c r="K59" s="1097">
        <v>10489004.755786391</v>
      </c>
      <c r="L59" s="1097">
        <v>10385342.518571138</v>
      </c>
      <c r="M59" s="1097">
        <v>103662.22721524912</v>
      </c>
      <c r="N59" s="1097">
        <v>3907837.688183154</v>
      </c>
    </row>
    <row r="60" spans="1:14">
      <c r="A60" s="1089"/>
      <c r="B60" s="1089"/>
      <c r="C60" s="1091"/>
      <c r="D60" s="1091"/>
      <c r="E60" s="1091"/>
      <c r="F60" s="1091"/>
      <c r="G60" s="1091"/>
      <c r="H60" s="1092"/>
      <c r="I60" s="1093"/>
      <c r="J60" s="1093"/>
      <c r="K60" s="1093"/>
      <c r="L60" s="1093"/>
      <c r="M60" s="1093"/>
      <c r="N60" s="1093"/>
    </row>
    <row r="61" spans="1:14" s="1071" customFormat="1">
      <c r="A61" s="1099" t="s">
        <v>679</v>
      </c>
      <c r="B61" s="1094" t="s">
        <v>680</v>
      </c>
      <c r="C61" s="1091"/>
      <c r="D61" s="1091"/>
      <c r="E61" s="1091"/>
      <c r="F61" s="1091"/>
      <c r="G61" s="1091"/>
      <c r="H61" s="1092"/>
      <c r="I61" s="1093"/>
      <c r="J61" s="1093"/>
      <c r="K61" s="1093"/>
      <c r="L61" s="1093"/>
      <c r="M61" s="1093"/>
      <c r="N61" s="1093"/>
    </row>
    <row r="62" spans="1:14">
      <c r="A62" s="1089" t="s">
        <v>624</v>
      </c>
      <c r="B62" s="1090" t="s">
        <v>625</v>
      </c>
      <c r="C62" s="1091"/>
      <c r="D62" s="1091"/>
      <c r="E62" s="1091"/>
      <c r="F62" s="1091"/>
      <c r="G62" s="1091"/>
      <c r="H62" s="1092"/>
      <c r="I62" s="1093"/>
      <c r="J62" s="1093"/>
      <c r="K62" s="1093"/>
      <c r="L62" s="1093"/>
      <c r="M62" s="1093"/>
      <c r="N62" s="1093"/>
    </row>
    <row r="63" spans="1:14">
      <c r="A63" s="1089" t="s">
        <v>681</v>
      </c>
      <c r="B63" s="1090" t="s">
        <v>682</v>
      </c>
      <c r="C63" s="1091">
        <v>296</v>
      </c>
      <c r="D63" s="1091">
        <v>190581</v>
      </c>
      <c r="E63" s="1091">
        <v>5765.9153788780004</v>
      </c>
      <c r="F63" s="1091">
        <v>78410.630944673991</v>
      </c>
      <c r="G63" s="1091">
        <v>-72644.715565795996</v>
      </c>
      <c r="H63" s="1092">
        <v>48381.267040985796</v>
      </c>
      <c r="I63" s="1093">
        <v>122</v>
      </c>
      <c r="J63" s="1093">
        <v>154962</v>
      </c>
      <c r="K63" s="1093">
        <v>16356.239336405999</v>
      </c>
      <c r="L63" s="1093">
        <v>40994.642724734993</v>
      </c>
      <c r="M63" s="1093">
        <v>-24638.403388329003</v>
      </c>
      <c r="N63" s="1093">
        <v>24372.459116144026</v>
      </c>
    </row>
    <row r="64" spans="1:14">
      <c r="A64" s="1089" t="s">
        <v>683</v>
      </c>
      <c r="B64" s="1090" t="s">
        <v>684</v>
      </c>
      <c r="C64" s="1091">
        <v>13</v>
      </c>
      <c r="D64" s="1091">
        <v>30736</v>
      </c>
      <c r="E64" s="1091">
        <v>0</v>
      </c>
      <c r="F64" s="1091">
        <v>1070.6066423470008</v>
      </c>
      <c r="G64" s="1091">
        <v>-1070.6066423470008</v>
      </c>
      <c r="H64" s="1092">
        <v>1619.3185228184675</v>
      </c>
      <c r="I64" s="1093">
        <v>7</v>
      </c>
      <c r="J64" s="1093">
        <v>12655</v>
      </c>
      <c r="K64" s="1093">
        <v>0</v>
      </c>
      <c r="L64" s="1093">
        <v>996.48226731</v>
      </c>
      <c r="M64" s="1093">
        <v>-996.48226731</v>
      </c>
      <c r="N64" s="1093">
        <v>639.55723914085513</v>
      </c>
    </row>
    <row r="65" spans="1:14">
      <c r="A65" s="1089" t="s">
        <v>685</v>
      </c>
      <c r="B65" s="1090" t="s">
        <v>686</v>
      </c>
      <c r="C65" s="1091">
        <v>8</v>
      </c>
      <c r="D65" s="1091">
        <v>80</v>
      </c>
      <c r="E65" s="1091">
        <v>0</v>
      </c>
      <c r="F65" s="1091">
        <v>319.00415644900005</v>
      </c>
      <c r="G65" s="1091">
        <v>-319.00415644899999</v>
      </c>
      <c r="H65" s="1092">
        <v>2002.7042547329415</v>
      </c>
      <c r="I65" s="1093">
        <v>7</v>
      </c>
      <c r="J65" s="1093">
        <v>52</v>
      </c>
      <c r="K65" s="1093">
        <v>0</v>
      </c>
      <c r="L65" s="1093">
        <v>170.58246101400005</v>
      </c>
      <c r="M65" s="1093">
        <v>-170.58246101399999</v>
      </c>
      <c r="N65" s="1093">
        <v>1981.9769284441027</v>
      </c>
    </row>
    <row r="66" spans="1:14">
      <c r="A66" s="1089" t="s">
        <v>687</v>
      </c>
      <c r="B66" s="1090" t="s">
        <v>688</v>
      </c>
      <c r="C66" s="1091">
        <v>1</v>
      </c>
      <c r="D66" s="1091">
        <v>717</v>
      </c>
      <c r="E66" s="1091">
        <v>0</v>
      </c>
      <c r="F66" s="1091">
        <v>681.48556368900017</v>
      </c>
      <c r="G66" s="1091">
        <v>-681.48556368900017</v>
      </c>
      <c r="H66" s="1092">
        <v>60.144167316599997</v>
      </c>
      <c r="I66" s="1093">
        <v>0</v>
      </c>
      <c r="J66" s="1093">
        <v>0</v>
      </c>
      <c r="K66" s="1093">
        <v>0</v>
      </c>
      <c r="L66" s="1093">
        <v>60.595893031000003</v>
      </c>
      <c r="M66" s="1093">
        <v>-60.595893031000003</v>
      </c>
      <c r="N66" s="1093">
        <v>0</v>
      </c>
    </row>
    <row r="67" spans="1:14">
      <c r="A67" s="1089"/>
      <c r="B67" s="1094" t="s">
        <v>689</v>
      </c>
      <c r="C67" s="1095">
        <v>318</v>
      </c>
      <c r="D67" s="1095">
        <v>222114</v>
      </c>
      <c r="E67" s="1095">
        <v>5765.9153788780004</v>
      </c>
      <c r="F67" s="1095">
        <v>80481.727307158988</v>
      </c>
      <c r="G67" s="1095">
        <v>-74715.811928280993</v>
      </c>
      <c r="H67" s="1096">
        <v>52063.433985853801</v>
      </c>
      <c r="I67" s="1097">
        <v>136</v>
      </c>
      <c r="J67" s="1097">
        <v>167669</v>
      </c>
      <c r="K67" s="1097">
        <v>16356.239336405999</v>
      </c>
      <c r="L67" s="1097">
        <v>42222.30334608999</v>
      </c>
      <c r="M67" s="1097">
        <v>-25866.064009684003</v>
      </c>
      <c r="N67" s="1097">
        <v>26993.993283728985</v>
      </c>
    </row>
    <row r="68" spans="1:14">
      <c r="A68" s="1089"/>
      <c r="B68" s="1089"/>
      <c r="C68" s="1091"/>
      <c r="D68" s="1091"/>
      <c r="E68" s="1091"/>
      <c r="F68" s="1091"/>
      <c r="G68" s="1091"/>
      <c r="H68" s="1092"/>
      <c r="I68" s="1093"/>
      <c r="J68" s="1093"/>
      <c r="K68" s="1093"/>
      <c r="L68" s="1093"/>
      <c r="M68" s="1093"/>
      <c r="N68" s="1093"/>
    </row>
    <row r="69" spans="1:14">
      <c r="A69" s="1089" t="s">
        <v>643</v>
      </c>
      <c r="B69" s="1090" t="s">
        <v>644</v>
      </c>
      <c r="C69" s="1091"/>
      <c r="D69" s="1091"/>
      <c r="E69" s="1091"/>
      <c r="F69" s="1091"/>
      <c r="G69" s="1091"/>
      <c r="H69" s="1092"/>
      <c r="I69" s="1093"/>
      <c r="J69" s="1093"/>
      <c r="K69" s="1093"/>
      <c r="L69" s="1093"/>
      <c r="M69" s="1093"/>
      <c r="N69" s="1093"/>
    </row>
    <row r="70" spans="1:14">
      <c r="A70" s="1089" t="s">
        <v>681</v>
      </c>
      <c r="B70" s="1090" t="s">
        <v>654</v>
      </c>
      <c r="C70" s="1091">
        <v>19</v>
      </c>
      <c r="D70" s="1091">
        <v>313073</v>
      </c>
      <c r="E70" s="1091">
        <v>0</v>
      </c>
      <c r="F70" s="1091">
        <v>1091.6316456019999</v>
      </c>
      <c r="G70" s="1091">
        <v>-1091.6316456019999</v>
      </c>
      <c r="H70" s="1092">
        <v>3752.6828580150691</v>
      </c>
      <c r="I70" s="1093">
        <v>19</v>
      </c>
      <c r="J70" s="1093">
        <v>297534</v>
      </c>
      <c r="K70" s="1093">
        <v>0</v>
      </c>
      <c r="L70" s="1093">
        <v>299.52162491199999</v>
      </c>
      <c r="M70" s="1093">
        <v>-299.52162491199999</v>
      </c>
      <c r="N70" s="1093">
        <v>3395.008137813566</v>
      </c>
    </row>
    <row r="71" spans="1:14">
      <c r="A71" s="1089" t="s">
        <v>683</v>
      </c>
      <c r="B71" s="1090" t="s">
        <v>35</v>
      </c>
      <c r="C71" s="1091">
        <v>17</v>
      </c>
      <c r="D71" s="1091">
        <v>112646</v>
      </c>
      <c r="E71" s="1091">
        <v>0</v>
      </c>
      <c r="F71" s="1091">
        <v>9218.9669312039987</v>
      </c>
      <c r="G71" s="1091">
        <v>-9218.9669312039987</v>
      </c>
      <c r="H71" s="1092">
        <v>4520.0516546157169</v>
      </c>
      <c r="I71" s="1093">
        <v>10</v>
      </c>
      <c r="J71" s="1093">
        <v>59513</v>
      </c>
      <c r="K71" s="1093">
        <v>0.01</v>
      </c>
      <c r="L71" s="1093">
        <v>1678.6478171939998</v>
      </c>
      <c r="M71" s="1093">
        <v>-1678.637817194</v>
      </c>
      <c r="N71" s="1093">
        <v>2804.6924697668583</v>
      </c>
    </row>
    <row r="72" spans="1:14">
      <c r="A72" s="1089"/>
      <c r="B72" s="1094" t="s">
        <v>689</v>
      </c>
      <c r="C72" s="1095">
        <v>36</v>
      </c>
      <c r="D72" s="1095">
        <v>425719</v>
      </c>
      <c r="E72" s="1095">
        <v>0</v>
      </c>
      <c r="F72" s="1095">
        <v>10310.598576805998</v>
      </c>
      <c r="G72" s="1095">
        <v>-10310.598576805998</v>
      </c>
      <c r="H72" s="1096">
        <v>8272.7345126307864</v>
      </c>
      <c r="I72" s="1097">
        <v>29</v>
      </c>
      <c r="J72" s="1097">
        <v>357047</v>
      </c>
      <c r="K72" s="1097">
        <v>0.01</v>
      </c>
      <c r="L72" s="1097">
        <v>1978.1694421059997</v>
      </c>
      <c r="M72" s="1097">
        <v>-1978.1594421059999</v>
      </c>
      <c r="N72" s="1097">
        <v>6199.7006075804238</v>
      </c>
    </row>
    <row r="73" spans="1:14">
      <c r="A73" s="1089"/>
      <c r="B73" s="1089"/>
      <c r="C73" s="1091"/>
      <c r="D73" s="1091"/>
      <c r="E73" s="1091"/>
      <c r="F73" s="1091"/>
      <c r="G73" s="1091"/>
      <c r="H73" s="1092"/>
      <c r="I73" s="1093"/>
      <c r="J73" s="1093"/>
      <c r="K73" s="1093"/>
      <c r="L73" s="1093"/>
      <c r="M73" s="1093"/>
      <c r="N73" s="1093"/>
    </row>
    <row r="74" spans="1:14">
      <c r="A74" s="1089" t="s">
        <v>657</v>
      </c>
      <c r="B74" s="1090" t="s">
        <v>672</v>
      </c>
      <c r="C74" s="1095">
        <v>0</v>
      </c>
      <c r="D74" s="1095">
        <v>0</v>
      </c>
      <c r="E74" s="1095">
        <v>0</v>
      </c>
      <c r="F74" s="1095">
        <v>0</v>
      </c>
      <c r="G74" s="1095">
        <v>0</v>
      </c>
      <c r="H74" s="1095">
        <v>0</v>
      </c>
      <c r="I74" s="1097">
        <v>0</v>
      </c>
      <c r="J74" s="1097">
        <v>0</v>
      </c>
      <c r="K74" s="1097">
        <v>0</v>
      </c>
      <c r="L74" s="1097">
        <v>0</v>
      </c>
      <c r="M74" s="1097">
        <v>0</v>
      </c>
      <c r="N74" s="1097">
        <v>0</v>
      </c>
    </row>
    <row r="75" spans="1:14">
      <c r="A75" s="1089"/>
      <c r="B75" s="1089"/>
      <c r="C75" s="1091"/>
      <c r="D75" s="1091"/>
      <c r="E75" s="1091"/>
      <c r="F75" s="1091"/>
      <c r="G75" s="1091"/>
      <c r="H75" s="1092"/>
      <c r="I75" s="1093"/>
      <c r="J75" s="1093"/>
      <c r="K75" s="1093"/>
      <c r="L75" s="1093"/>
      <c r="M75" s="1093"/>
      <c r="N75" s="1093"/>
    </row>
    <row r="76" spans="1:14">
      <c r="A76" s="1089"/>
      <c r="B76" s="1094" t="s">
        <v>690</v>
      </c>
      <c r="C76" s="1095">
        <v>354</v>
      </c>
      <c r="D76" s="1095">
        <v>647833</v>
      </c>
      <c r="E76" s="1095">
        <v>5765.9153788780004</v>
      </c>
      <c r="F76" s="1095">
        <v>90792.325883964979</v>
      </c>
      <c r="G76" s="1095">
        <v>-85026.410505086998</v>
      </c>
      <c r="H76" s="1096">
        <v>60336.168498484585</v>
      </c>
      <c r="I76" s="1097">
        <v>165</v>
      </c>
      <c r="J76" s="1097">
        <v>524716</v>
      </c>
      <c r="K76" s="1097">
        <v>16356.249336405999</v>
      </c>
      <c r="L76" s="1097">
        <v>44200.472788195992</v>
      </c>
      <c r="M76" s="1097">
        <v>-27844.223451790003</v>
      </c>
      <c r="N76" s="1097">
        <v>33193.693891309405</v>
      </c>
    </row>
    <row r="77" spans="1:14">
      <c r="A77" s="1089"/>
      <c r="B77" s="1089"/>
      <c r="C77" s="1091"/>
      <c r="D77" s="1091"/>
      <c r="E77" s="1091"/>
      <c r="F77" s="1091"/>
      <c r="G77" s="1091"/>
      <c r="H77" s="1092"/>
      <c r="I77" s="1093"/>
      <c r="J77" s="1093"/>
      <c r="K77" s="1093"/>
      <c r="L77" s="1093"/>
      <c r="M77" s="1093"/>
      <c r="N77" s="1093"/>
    </row>
    <row r="78" spans="1:14" s="1071" customFormat="1">
      <c r="A78" s="1099" t="s">
        <v>691</v>
      </c>
      <c r="B78" s="1094" t="s">
        <v>692</v>
      </c>
      <c r="C78" s="1091"/>
      <c r="D78" s="1091"/>
      <c r="E78" s="1091"/>
      <c r="F78" s="1091"/>
      <c r="G78" s="1091"/>
      <c r="H78" s="1092"/>
      <c r="I78" s="1093"/>
      <c r="J78" s="1093"/>
      <c r="K78" s="1093"/>
      <c r="L78" s="1093"/>
      <c r="M78" s="1093"/>
      <c r="N78" s="1093"/>
    </row>
    <row r="79" spans="1:14">
      <c r="A79" s="1089" t="s">
        <v>624</v>
      </c>
      <c r="B79" s="1090" t="s">
        <v>625</v>
      </c>
      <c r="C79" s="1091">
        <v>21</v>
      </c>
      <c r="D79" s="1091">
        <v>3050</v>
      </c>
      <c r="E79" s="1091">
        <v>557.42785747599987</v>
      </c>
      <c r="F79" s="1091">
        <v>170.97632586</v>
      </c>
      <c r="G79" s="1091">
        <v>386.45153161599995</v>
      </c>
      <c r="H79" s="1092">
        <v>546.54031349898298</v>
      </c>
      <c r="I79" s="1100">
        <v>12</v>
      </c>
      <c r="J79" s="1100">
        <v>2846</v>
      </c>
      <c r="K79" s="1100">
        <v>1996.0593924269999</v>
      </c>
      <c r="L79" s="1100">
        <v>1588.6390178029999</v>
      </c>
      <c r="M79" s="1100">
        <v>407.42037462400003</v>
      </c>
      <c r="N79" s="1100">
        <v>999.29489398878309</v>
      </c>
    </row>
    <row r="80" spans="1:14">
      <c r="A80" s="1089"/>
      <c r="B80" s="1089"/>
      <c r="C80" s="1091"/>
      <c r="D80" s="1091"/>
      <c r="E80" s="1091"/>
      <c r="F80" s="1091"/>
      <c r="G80" s="1091"/>
      <c r="H80" s="1092"/>
      <c r="I80" s="1093"/>
      <c r="J80" s="1093"/>
      <c r="K80" s="1093"/>
      <c r="L80" s="1093"/>
      <c r="M80" s="1093"/>
      <c r="N80" s="1093"/>
    </row>
    <row r="81" spans="1:14">
      <c r="A81" s="1089" t="s">
        <v>643</v>
      </c>
      <c r="B81" s="1090" t="s">
        <v>693</v>
      </c>
      <c r="C81" s="1091">
        <v>0</v>
      </c>
      <c r="D81" s="1091">
        <v>0</v>
      </c>
      <c r="E81" s="1091">
        <v>0</v>
      </c>
      <c r="F81" s="1091">
        <v>0</v>
      </c>
      <c r="G81" s="1091">
        <v>0</v>
      </c>
      <c r="H81" s="1092">
        <v>0</v>
      </c>
      <c r="I81" s="1100">
        <v>0</v>
      </c>
      <c r="J81" s="1100">
        <v>0</v>
      </c>
      <c r="K81" s="1100">
        <v>0</v>
      </c>
      <c r="L81" s="1100">
        <v>0</v>
      </c>
      <c r="M81" s="1100">
        <v>0</v>
      </c>
      <c r="N81" s="1100">
        <v>0</v>
      </c>
    </row>
    <row r="82" spans="1:14">
      <c r="A82" s="1089"/>
      <c r="B82" s="1089"/>
      <c r="C82" s="1091"/>
      <c r="D82" s="1091"/>
      <c r="E82" s="1091"/>
      <c r="F82" s="1091"/>
      <c r="G82" s="1091"/>
      <c r="H82" s="1092"/>
      <c r="I82" s="1093"/>
      <c r="J82" s="1093"/>
      <c r="K82" s="1093"/>
      <c r="L82" s="1093"/>
      <c r="M82" s="1093"/>
      <c r="N82" s="1093"/>
    </row>
    <row r="83" spans="1:14">
      <c r="A83" s="1089" t="s">
        <v>657</v>
      </c>
      <c r="B83" s="1090" t="s">
        <v>672</v>
      </c>
      <c r="C83" s="1091">
        <v>0</v>
      </c>
      <c r="D83" s="1091">
        <v>0</v>
      </c>
      <c r="E83" s="1091">
        <v>0</v>
      </c>
      <c r="F83" s="1091">
        <v>0</v>
      </c>
      <c r="G83" s="1091">
        <v>0</v>
      </c>
      <c r="H83" s="1092">
        <v>0</v>
      </c>
      <c r="I83" s="1100">
        <v>0</v>
      </c>
      <c r="J83" s="1100">
        <v>0</v>
      </c>
      <c r="K83" s="1100">
        <v>0</v>
      </c>
      <c r="L83" s="1100">
        <v>0</v>
      </c>
      <c r="M83" s="1100">
        <v>0</v>
      </c>
      <c r="N83" s="1100">
        <v>0</v>
      </c>
    </row>
    <row r="84" spans="1:14">
      <c r="A84" s="1089"/>
      <c r="B84" s="1089"/>
      <c r="C84" s="1091"/>
      <c r="D84" s="1091"/>
      <c r="E84" s="1091"/>
      <c r="F84" s="1091"/>
      <c r="G84" s="1091"/>
      <c r="H84" s="1092"/>
      <c r="I84" s="1093"/>
      <c r="J84" s="1093"/>
      <c r="K84" s="1093"/>
      <c r="L84" s="1093"/>
      <c r="M84" s="1093"/>
      <c r="N84" s="1093"/>
    </row>
    <row r="85" spans="1:14">
      <c r="A85" s="1089"/>
      <c r="B85" s="1094" t="s">
        <v>694</v>
      </c>
      <c r="C85" s="1095">
        <v>21</v>
      </c>
      <c r="D85" s="1095">
        <v>3050</v>
      </c>
      <c r="E85" s="1095">
        <v>557.42785747599987</v>
      </c>
      <c r="F85" s="1095">
        <v>170.97632586</v>
      </c>
      <c r="G85" s="1095">
        <v>386.45153161599995</v>
      </c>
      <c r="H85" s="1096">
        <v>546.54031349898298</v>
      </c>
      <c r="I85" s="1097">
        <v>12</v>
      </c>
      <c r="J85" s="1097">
        <v>2846</v>
      </c>
      <c r="K85" s="1097">
        <v>1996.0593924269999</v>
      </c>
      <c r="L85" s="1097">
        <v>1588.6390178029999</v>
      </c>
      <c r="M85" s="1097">
        <v>407.42037462400003</v>
      </c>
      <c r="N85" s="1097">
        <v>999.29489398878309</v>
      </c>
    </row>
    <row r="86" spans="1:14">
      <c r="A86" s="1089"/>
      <c r="B86" s="1089"/>
      <c r="C86" s="1091"/>
      <c r="D86" s="1091"/>
      <c r="E86" s="1091"/>
      <c r="F86" s="1091"/>
      <c r="G86" s="1091"/>
      <c r="H86" s="1092"/>
      <c r="I86" s="1093"/>
      <c r="J86" s="1093"/>
      <c r="K86" s="1093"/>
      <c r="L86" s="1093"/>
      <c r="M86" s="1093"/>
      <c r="N86" s="1093"/>
    </row>
    <row r="87" spans="1:14" s="1071" customFormat="1">
      <c r="A87" s="1101"/>
      <c r="B87" s="1101" t="s">
        <v>695</v>
      </c>
      <c r="C87" s="1095">
        <v>1495</v>
      </c>
      <c r="D87" s="1095">
        <v>129504652</v>
      </c>
      <c r="E87" s="1095">
        <v>9317504.5497694146</v>
      </c>
      <c r="F87" s="1095">
        <v>9070774.9773314688</v>
      </c>
      <c r="G87" s="1095">
        <v>246729.55243794381</v>
      </c>
      <c r="H87" s="1096">
        <v>3756682.5932545522</v>
      </c>
      <c r="I87" s="1097">
        <v>1455</v>
      </c>
      <c r="J87" s="1097">
        <v>145730600</v>
      </c>
      <c r="K87" s="1097">
        <v>10507357.064515224</v>
      </c>
      <c r="L87" s="1097">
        <v>10431131.630377138</v>
      </c>
      <c r="M87" s="1097">
        <v>76225.424138083123</v>
      </c>
      <c r="N87" s="1097">
        <v>3942030.6769684521</v>
      </c>
    </row>
    <row r="88" spans="1:14">
      <c r="A88" s="1089"/>
      <c r="B88" s="1089"/>
      <c r="C88" s="1091"/>
      <c r="D88" s="1091"/>
      <c r="E88" s="1091"/>
      <c r="F88" s="1091"/>
      <c r="G88" s="1091"/>
      <c r="H88" s="1092"/>
      <c r="I88" s="1093"/>
      <c r="J88" s="1093"/>
      <c r="K88" s="1093"/>
      <c r="L88" s="1093"/>
      <c r="M88" s="1093"/>
      <c r="N88" s="1093"/>
    </row>
    <row r="89" spans="1:14">
      <c r="A89" s="1089"/>
      <c r="B89" s="1090" t="s">
        <v>696</v>
      </c>
      <c r="C89" s="1091">
        <v>70</v>
      </c>
      <c r="D89" s="1091">
        <v>1728324</v>
      </c>
      <c r="E89" s="1091">
        <v>24667.283520271565</v>
      </c>
      <c r="F89" s="1091">
        <v>7679.4980029634962</v>
      </c>
      <c r="G89" s="1091">
        <v>16987.785517308072</v>
      </c>
      <c r="H89" s="1092">
        <v>48361.512732723459</v>
      </c>
      <c r="I89" s="1100">
        <v>76</v>
      </c>
      <c r="J89" s="1100">
        <v>1862743</v>
      </c>
      <c r="K89" s="1100">
        <v>27340.004726792326</v>
      </c>
      <c r="L89" s="1100">
        <v>12378.133984675942</v>
      </c>
      <c r="M89" s="1100">
        <v>14961.870742116382</v>
      </c>
      <c r="N89" s="1100">
        <v>66590.390996126443</v>
      </c>
    </row>
    <row r="90" spans="1:14">
      <c r="A90" s="1102" t="s">
        <v>27</v>
      </c>
      <c r="B90" s="1102"/>
      <c r="C90" s="1103"/>
      <c r="D90" s="1103"/>
      <c r="E90" s="1103"/>
      <c r="F90" s="1103"/>
      <c r="G90" s="1103"/>
      <c r="H90" s="1103"/>
    </row>
    <row r="91" spans="1:14">
      <c r="A91" s="1466" t="s">
        <v>697</v>
      </c>
      <c r="B91" s="1466"/>
      <c r="C91" s="1466"/>
      <c r="D91" s="1466"/>
      <c r="E91" s="1103"/>
      <c r="F91" s="1103"/>
      <c r="G91" s="1103"/>
      <c r="H91" s="1103"/>
    </row>
    <row r="92" spans="1:14">
      <c r="A92" s="1467"/>
      <c r="B92" s="1467"/>
    </row>
    <row r="93" spans="1:14">
      <c r="A93" s="1467" t="s">
        <v>698</v>
      </c>
      <c r="B93" s="1468"/>
      <c r="C93" s="1468"/>
      <c r="D93" s="1468"/>
      <c r="E93" s="1468"/>
      <c r="F93" s="1468"/>
      <c r="G93" s="1468"/>
      <c r="I93" s="1088"/>
      <c r="J93" s="1088"/>
    </row>
    <row r="94" spans="1:14">
      <c r="A94" s="1467" t="s">
        <v>607</v>
      </c>
      <c r="B94" s="1467"/>
    </row>
    <row r="98" spans="3:10">
      <c r="C98" s="1104"/>
    </row>
    <row r="99" spans="3:10">
      <c r="C99" s="1104"/>
    </row>
    <row r="100" spans="3:10">
      <c r="C100" s="1104"/>
      <c r="I100" s="1088"/>
      <c r="J100" s="1088"/>
    </row>
  </sheetData>
  <mergeCells count="9">
    <mergeCell ref="I2:N2"/>
    <mergeCell ref="A91:D91"/>
    <mergeCell ref="A92:B92"/>
    <mergeCell ref="A93:G93"/>
    <mergeCell ref="A94:B94"/>
    <mergeCell ref="A1:D1"/>
    <mergeCell ref="A2:A3"/>
    <mergeCell ref="B2:B3"/>
    <mergeCell ref="C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
  <sheetViews>
    <sheetView tabSelected="1" topLeftCell="A64" workbookViewId="0">
      <selection activeCell="G47" sqref="G47"/>
    </sheetView>
  </sheetViews>
  <sheetFormatPr defaultRowHeight="15"/>
  <cols>
    <col min="1" max="1" width="24.7109375" customWidth="1"/>
    <col min="2" max="2" width="13.28515625" bestFit="1" customWidth="1"/>
    <col min="3" max="3" width="20.140625" bestFit="1" customWidth="1"/>
    <col min="4" max="4" width="12.85546875" bestFit="1" customWidth="1"/>
    <col min="5" max="5" width="20.140625" bestFit="1" customWidth="1"/>
    <col min="6" max="6" width="12.85546875" bestFit="1" customWidth="1"/>
    <col min="7" max="7" width="20.140625" bestFit="1" customWidth="1"/>
    <col min="8" max="8" width="12.85546875" bestFit="1" customWidth="1"/>
    <col min="9" max="9" width="19.5703125" customWidth="1"/>
    <col min="10" max="10" width="12.85546875" bestFit="1" customWidth="1"/>
    <col min="11" max="11" width="20.140625" bestFit="1" customWidth="1"/>
    <col min="12" max="12" width="12.85546875" bestFit="1" customWidth="1"/>
    <col min="13" max="13" width="20.140625" bestFit="1" customWidth="1"/>
    <col min="14" max="14" width="12.85546875" bestFit="1" customWidth="1"/>
    <col min="15" max="15" width="20.140625" bestFit="1" customWidth="1"/>
    <col min="16" max="16" width="12.85546875" bestFit="1" customWidth="1"/>
    <col min="17" max="17" width="20.140625" bestFit="1" customWidth="1"/>
  </cols>
  <sheetData>
    <row r="1" spans="1:13">
      <c r="A1" s="1259" t="s">
        <v>1147</v>
      </c>
      <c r="B1" s="1259"/>
      <c r="C1" s="1259"/>
      <c r="D1" s="1259"/>
      <c r="E1" s="802"/>
    </row>
    <row r="2" spans="1:13">
      <c r="A2" s="1260" t="s">
        <v>1148</v>
      </c>
      <c r="B2" s="1261" t="s">
        <v>1149</v>
      </c>
      <c r="C2" s="1261"/>
      <c r="D2" s="802"/>
      <c r="E2" s="802"/>
    </row>
    <row r="3" spans="1:13">
      <c r="A3" s="1260"/>
      <c r="B3" s="803" t="s">
        <v>1150</v>
      </c>
      <c r="C3" s="803" t="s">
        <v>1151</v>
      </c>
      <c r="D3" s="802"/>
      <c r="E3" s="802"/>
    </row>
    <row r="4" spans="1:13">
      <c r="A4" s="1262" t="s">
        <v>1152</v>
      </c>
      <c r="B4" s="1263"/>
      <c r="C4" s="1264"/>
      <c r="D4" s="802"/>
      <c r="E4" s="802"/>
    </row>
    <row r="5" spans="1:13">
      <c r="A5" s="804" t="s">
        <v>1153</v>
      </c>
      <c r="B5" s="805">
        <v>39</v>
      </c>
      <c r="C5" s="805">
        <v>52439.74</v>
      </c>
      <c r="D5" s="806"/>
      <c r="E5" s="807"/>
      <c r="F5" s="807"/>
      <c r="G5" s="808"/>
      <c r="H5" s="808"/>
      <c r="I5" s="408"/>
      <c r="J5" s="806"/>
      <c r="K5" s="806"/>
    </row>
    <row r="6" spans="1:13">
      <c r="A6" s="809" t="s">
        <v>1154</v>
      </c>
      <c r="B6" s="805">
        <v>32</v>
      </c>
      <c r="C6" s="805">
        <v>38079.870000000003</v>
      </c>
      <c r="E6" s="807"/>
      <c r="F6" s="807"/>
      <c r="G6" s="808"/>
      <c r="H6" s="808"/>
      <c r="I6" s="408"/>
      <c r="J6" s="806"/>
      <c r="K6" s="806"/>
    </row>
    <row r="7" spans="1:13" ht="30">
      <c r="A7" s="809" t="s">
        <v>1155</v>
      </c>
      <c r="B7" s="805">
        <v>29</v>
      </c>
      <c r="C7" s="805">
        <v>14360.34</v>
      </c>
      <c r="E7" s="807"/>
      <c r="F7" s="807"/>
      <c r="G7" s="808"/>
      <c r="H7" s="808"/>
      <c r="I7" s="408"/>
      <c r="J7" s="806"/>
      <c r="K7" s="806"/>
    </row>
    <row r="8" spans="1:13">
      <c r="A8" s="804" t="s">
        <v>1156</v>
      </c>
      <c r="B8" s="810">
        <v>125</v>
      </c>
      <c r="C8" s="805">
        <v>2332.66</v>
      </c>
      <c r="D8" s="806"/>
      <c r="E8" s="811"/>
      <c r="F8" s="807"/>
      <c r="G8" s="808"/>
      <c r="H8" s="808"/>
      <c r="I8" s="408"/>
      <c r="J8" s="806"/>
      <c r="K8" s="806"/>
    </row>
    <row r="9" spans="1:13">
      <c r="A9" s="809" t="s">
        <v>1154</v>
      </c>
      <c r="B9" s="810">
        <v>17</v>
      </c>
      <c r="C9" s="805">
        <v>230.33</v>
      </c>
      <c r="E9" s="812"/>
      <c r="F9" s="807"/>
      <c r="G9" s="808"/>
      <c r="H9" s="808"/>
      <c r="I9" s="408"/>
      <c r="J9" s="806"/>
      <c r="K9" s="806"/>
    </row>
    <row r="10" spans="1:13" ht="30">
      <c r="A10" s="809" t="s">
        <v>1155</v>
      </c>
      <c r="B10" s="810">
        <v>124</v>
      </c>
      <c r="C10" s="805">
        <v>2102.38</v>
      </c>
      <c r="E10" s="812"/>
      <c r="F10" s="807"/>
      <c r="G10" s="808"/>
      <c r="H10" s="808"/>
      <c r="I10" s="408"/>
      <c r="J10" s="806"/>
      <c r="K10" s="806"/>
    </row>
    <row r="11" spans="1:13">
      <c r="A11" s="804" t="s">
        <v>1157</v>
      </c>
      <c r="B11" s="805">
        <v>164</v>
      </c>
      <c r="C11" s="805">
        <v>54772.399999999994</v>
      </c>
      <c r="D11" s="806"/>
      <c r="E11" s="807"/>
      <c r="F11" s="807"/>
      <c r="G11" s="808"/>
      <c r="H11" s="808"/>
      <c r="I11" s="408"/>
      <c r="J11" s="806"/>
      <c r="K11" s="806"/>
    </row>
    <row r="12" spans="1:13">
      <c r="A12" s="809" t="s">
        <v>1158</v>
      </c>
      <c r="B12" s="805">
        <v>49</v>
      </c>
      <c r="C12" s="805">
        <v>38310.200000000004</v>
      </c>
      <c r="E12" s="807"/>
      <c r="F12" s="807"/>
      <c r="G12" s="808"/>
      <c r="H12" s="808"/>
      <c r="I12" s="408"/>
      <c r="J12" s="806"/>
      <c r="K12" s="806"/>
    </row>
    <row r="13" spans="1:13" ht="30">
      <c r="A13" s="809" t="s">
        <v>1159</v>
      </c>
      <c r="B13" s="805">
        <v>153</v>
      </c>
      <c r="C13" s="805">
        <v>16462.72</v>
      </c>
      <c r="D13" s="806"/>
      <c r="E13" s="807"/>
      <c r="F13" s="807"/>
      <c r="G13" s="808"/>
      <c r="H13" s="808"/>
      <c r="I13" s="408"/>
      <c r="J13" s="806"/>
      <c r="K13" s="806"/>
    </row>
    <row r="14" spans="1:13" ht="30">
      <c r="A14" s="804" t="s">
        <v>1160</v>
      </c>
      <c r="B14" s="805">
        <v>1</v>
      </c>
      <c r="C14" s="805">
        <v>4300</v>
      </c>
      <c r="D14" s="806"/>
      <c r="E14" s="807"/>
      <c r="F14" s="807"/>
      <c r="G14" s="808"/>
      <c r="H14" s="808"/>
      <c r="I14" s="408"/>
      <c r="J14" s="806"/>
      <c r="K14" s="806"/>
    </row>
    <row r="15" spans="1:13">
      <c r="A15" s="809" t="s">
        <v>1154</v>
      </c>
      <c r="B15" s="805">
        <v>0</v>
      </c>
      <c r="C15" s="805">
        <v>0</v>
      </c>
      <c r="E15" s="807"/>
      <c r="F15" s="807"/>
      <c r="G15" s="808"/>
      <c r="H15" s="808"/>
      <c r="I15" s="408"/>
      <c r="J15" s="806"/>
      <c r="K15" s="806"/>
    </row>
    <row r="16" spans="1:13" ht="30">
      <c r="A16" s="809" t="s">
        <v>1155</v>
      </c>
      <c r="B16" s="805">
        <v>1</v>
      </c>
      <c r="C16" s="805">
        <v>4300</v>
      </c>
      <c r="E16" s="807"/>
      <c r="F16" s="807"/>
      <c r="G16" s="808"/>
      <c r="H16" s="808"/>
      <c r="I16" s="758"/>
      <c r="J16" s="813"/>
      <c r="K16" s="813"/>
      <c r="L16" s="754"/>
      <c r="M16" s="754"/>
    </row>
    <row r="17" spans="1:13" ht="30">
      <c r="A17" s="804" t="s">
        <v>1161</v>
      </c>
      <c r="B17" s="805">
        <v>0</v>
      </c>
      <c r="C17" s="805">
        <v>0</v>
      </c>
      <c r="E17" s="807"/>
      <c r="F17" s="807"/>
      <c r="G17" s="808"/>
      <c r="H17" s="808"/>
      <c r="I17" s="758"/>
      <c r="J17" s="813"/>
      <c r="K17" s="813"/>
      <c r="L17" s="754"/>
      <c r="M17" s="754"/>
    </row>
    <row r="18" spans="1:13">
      <c r="A18" s="809" t="s">
        <v>1154</v>
      </c>
      <c r="B18" s="805">
        <v>0</v>
      </c>
      <c r="C18" s="805">
        <v>0</v>
      </c>
      <c r="E18" s="807"/>
      <c r="F18" s="807"/>
      <c r="G18" s="808"/>
      <c r="H18" s="808"/>
      <c r="I18" s="758"/>
      <c r="J18" s="813"/>
      <c r="K18" s="813"/>
      <c r="L18" s="754"/>
      <c r="M18" s="754"/>
    </row>
    <row r="19" spans="1:13" ht="30">
      <c r="A19" s="809" t="s">
        <v>1155</v>
      </c>
      <c r="B19" s="805">
        <v>0</v>
      </c>
      <c r="C19" s="805">
        <v>0</v>
      </c>
      <c r="E19" s="807"/>
      <c r="F19" s="807"/>
      <c r="G19" s="808"/>
      <c r="H19" s="808"/>
      <c r="I19" s="758"/>
      <c r="J19" s="813"/>
      <c r="K19" s="813"/>
      <c r="L19" s="754"/>
      <c r="M19" s="754"/>
    </row>
    <row r="20" spans="1:13">
      <c r="A20" s="804" t="s">
        <v>1162</v>
      </c>
      <c r="B20" s="805">
        <v>1</v>
      </c>
      <c r="C20" s="805">
        <v>4300</v>
      </c>
      <c r="D20" s="806"/>
      <c r="E20" s="807"/>
      <c r="F20" s="807"/>
      <c r="G20" s="808"/>
      <c r="H20" s="808"/>
      <c r="I20" s="758"/>
      <c r="J20" s="813"/>
      <c r="K20" s="813"/>
      <c r="L20" s="754"/>
      <c r="M20" s="754"/>
    </row>
    <row r="21" spans="1:13">
      <c r="A21" s="809" t="s">
        <v>1154</v>
      </c>
      <c r="B21" s="805">
        <v>0</v>
      </c>
      <c r="C21" s="805">
        <v>0</v>
      </c>
      <c r="E21" s="807"/>
      <c r="F21" s="807"/>
      <c r="G21" s="808"/>
      <c r="H21" s="808"/>
      <c r="I21" s="758"/>
      <c r="J21" s="813"/>
      <c r="K21" s="813"/>
      <c r="L21" s="754"/>
      <c r="M21" s="754"/>
    </row>
    <row r="22" spans="1:13" ht="30">
      <c r="A22" s="809" t="s">
        <v>1155</v>
      </c>
      <c r="B22" s="805">
        <v>1</v>
      </c>
      <c r="C22" s="805">
        <v>4300</v>
      </c>
      <c r="E22" s="807"/>
      <c r="F22" s="807"/>
      <c r="G22" s="808"/>
      <c r="H22" s="808"/>
      <c r="I22" s="758"/>
      <c r="J22" s="813"/>
      <c r="K22" s="813"/>
      <c r="L22" s="754"/>
      <c r="M22" s="754"/>
    </row>
    <row r="23" spans="1:13" ht="30">
      <c r="A23" s="804" t="s">
        <v>1163</v>
      </c>
      <c r="B23" s="805">
        <v>165</v>
      </c>
      <c r="C23" s="805">
        <v>59072.399999999994</v>
      </c>
      <c r="D23" s="806"/>
      <c r="E23" s="807"/>
      <c r="F23" s="807"/>
      <c r="G23" s="808"/>
      <c r="H23" s="808"/>
      <c r="I23" s="758"/>
      <c r="J23" s="813"/>
      <c r="K23" s="813"/>
      <c r="L23" s="754"/>
      <c r="M23" s="754"/>
    </row>
    <row r="24" spans="1:13">
      <c r="A24" s="809" t="s">
        <v>1158</v>
      </c>
      <c r="B24" s="805">
        <v>49</v>
      </c>
      <c r="C24" s="805">
        <v>38310.200000000004</v>
      </c>
      <c r="E24" s="807"/>
      <c r="F24" s="807"/>
      <c r="G24" s="808"/>
      <c r="H24" s="808"/>
      <c r="I24" s="758"/>
      <c r="J24" s="813"/>
      <c r="K24" s="813"/>
      <c r="L24" s="754"/>
      <c r="M24" s="754"/>
    </row>
    <row r="25" spans="1:13" ht="30">
      <c r="A25" s="814" t="s">
        <v>1159</v>
      </c>
      <c r="B25" s="805">
        <v>154</v>
      </c>
      <c r="C25" s="805">
        <v>20762.72</v>
      </c>
      <c r="E25" s="807"/>
      <c r="F25" s="807"/>
      <c r="G25" s="808"/>
      <c r="H25" s="808"/>
      <c r="I25" s="758"/>
      <c r="J25" s="813"/>
      <c r="K25" s="813"/>
      <c r="L25" s="754"/>
      <c r="M25" s="754"/>
    </row>
    <row r="26" spans="1:13">
      <c r="A26" s="815" t="s">
        <v>1164</v>
      </c>
      <c r="B26" s="805">
        <v>73</v>
      </c>
      <c r="C26" s="805">
        <v>6750.94</v>
      </c>
      <c r="D26" s="806"/>
      <c r="E26" s="807"/>
      <c r="F26" s="807"/>
      <c r="G26" s="808"/>
      <c r="H26" s="808"/>
      <c r="I26" s="758"/>
      <c r="J26" s="813"/>
      <c r="K26" s="813"/>
      <c r="L26" s="813"/>
      <c r="M26" s="813"/>
    </row>
    <row r="27" spans="1:13">
      <c r="A27" s="816" t="s">
        <v>1165</v>
      </c>
      <c r="B27" s="805">
        <v>66</v>
      </c>
      <c r="C27" s="805">
        <v>6663.69</v>
      </c>
      <c r="E27" s="807"/>
      <c r="F27" s="807"/>
      <c r="G27" s="808"/>
      <c r="H27" s="808"/>
      <c r="I27" s="758"/>
      <c r="J27" s="813"/>
      <c r="K27" s="813"/>
      <c r="L27" s="813"/>
      <c r="M27" s="813"/>
    </row>
    <row r="28" spans="1:13">
      <c r="A28" s="816" t="s">
        <v>1166</v>
      </c>
      <c r="B28" s="805">
        <v>7</v>
      </c>
      <c r="C28" s="805">
        <v>87.25</v>
      </c>
      <c r="E28" s="807"/>
      <c r="F28" s="807"/>
      <c r="G28" s="808"/>
      <c r="H28" s="808"/>
      <c r="I28" s="758"/>
      <c r="J28" s="813"/>
      <c r="K28" s="813"/>
      <c r="L28" s="813"/>
      <c r="M28" s="813"/>
    </row>
    <row r="29" spans="1:13">
      <c r="A29" s="815" t="s">
        <v>1167</v>
      </c>
      <c r="B29" s="805">
        <v>454</v>
      </c>
      <c r="C29" s="805">
        <v>83831.81</v>
      </c>
      <c r="D29" s="806"/>
      <c r="E29" s="807"/>
      <c r="F29" s="807"/>
      <c r="G29" s="808"/>
      <c r="H29" s="808"/>
      <c r="I29" s="758"/>
      <c r="J29" s="813"/>
      <c r="K29" s="813"/>
      <c r="L29" s="813"/>
      <c r="M29" s="813"/>
    </row>
    <row r="30" spans="1:13">
      <c r="A30" s="816" t="s">
        <v>1165</v>
      </c>
      <c r="B30" s="805">
        <v>409</v>
      </c>
      <c r="C30" s="805">
        <v>83333.63</v>
      </c>
      <c r="D30" s="806"/>
      <c r="E30" s="807"/>
      <c r="F30" s="807"/>
      <c r="G30" s="808"/>
      <c r="H30" s="808"/>
      <c r="I30" s="758"/>
      <c r="J30" s="813"/>
      <c r="K30" s="813"/>
      <c r="L30" s="813"/>
      <c r="M30" s="813"/>
    </row>
    <row r="31" spans="1:13">
      <c r="A31" s="816" t="s">
        <v>1166</v>
      </c>
      <c r="B31" s="805">
        <v>45</v>
      </c>
      <c r="C31" s="805">
        <v>498.18</v>
      </c>
      <c r="E31" s="807"/>
      <c r="F31" s="807"/>
      <c r="G31" s="808"/>
      <c r="H31" s="808"/>
      <c r="I31" s="758"/>
      <c r="J31" s="813"/>
      <c r="K31" s="813"/>
      <c r="L31" s="813"/>
      <c r="M31" s="813"/>
    </row>
    <row r="32" spans="1:13">
      <c r="A32" s="815" t="s">
        <v>1168</v>
      </c>
      <c r="B32" s="805">
        <v>11</v>
      </c>
      <c r="C32" s="805">
        <v>8211.93</v>
      </c>
      <c r="D32" s="806"/>
      <c r="E32" s="807"/>
      <c r="F32" s="807"/>
      <c r="G32" s="808"/>
      <c r="H32" s="808"/>
      <c r="I32" s="758"/>
      <c r="J32" s="813"/>
      <c r="K32" s="813"/>
      <c r="L32" s="813"/>
      <c r="M32" s="813"/>
    </row>
    <row r="33" spans="1:13">
      <c r="A33" s="816" t="s">
        <v>1165</v>
      </c>
      <c r="B33" s="805">
        <v>11</v>
      </c>
      <c r="C33" s="805">
        <v>8211.93</v>
      </c>
      <c r="E33" s="807"/>
      <c r="F33" s="807"/>
      <c r="G33" s="808"/>
      <c r="H33" s="808"/>
      <c r="I33" s="758"/>
      <c r="J33" s="813"/>
      <c r="K33" s="813"/>
      <c r="L33" s="813"/>
      <c r="M33" s="813"/>
    </row>
    <row r="34" spans="1:13">
      <c r="A34" s="816" t="s">
        <v>1166</v>
      </c>
      <c r="B34" s="805">
        <v>0</v>
      </c>
      <c r="C34" s="805">
        <v>0</v>
      </c>
      <c r="E34" s="807"/>
      <c r="F34" s="807"/>
      <c r="G34" s="808"/>
      <c r="H34" s="808"/>
      <c r="I34" s="758"/>
      <c r="J34" s="813"/>
      <c r="K34" s="813"/>
      <c r="L34" s="813"/>
      <c r="M34" s="813"/>
    </row>
    <row r="35" spans="1:13" ht="30">
      <c r="A35" s="804" t="s">
        <v>1169</v>
      </c>
      <c r="B35" s="805">
        <v>17</v>
      </c>
      <c r="C35" s="805">
        <v>12692.74</v>
      </c>
      <c r="D35" s="806"/>
      <c r="E35" s="807"/>
      <c r="F35" s="807"/>
      <c r="G35" s="808"/>
      <c r="H35" s="808"/>
      <c r="I35" s="758"/>
      <c r="J35" s="813"/>
      <c r="K35" s="813"/>
      <c r="L35" s="813"/>
      <c r="M35" s="813"/>
    </row>
    <row r="36" spans="1:13">
      <c r="A36" s="809" t="s">
        <v>1170</v>
      </c>
      <c r="B36" s="805">
        <v>17</v>
      </c>
      <c r="C36" s="805">
        <v>12692.74</v>
      </c>
      <c r="E36" s="807"/>
      <c r="F36" s="807"/>
      <c r="G36" s="808"/>
      <c r="H36" s="808"/>
      <c r="I36" s="758"/>
      <c r="J36" s="813"/>
      <c r="K36" s="813"/>
      <c r="L36" s="813"/>
      <c r="M36" s="813"/>
    </row>
    <row r="37" spans="1:13">
      <c r="A37" s="809" t="s">
        <v>1171</v>
      </c>
      <c r="B37" s="805">
        <v>0</v>
      </c>
      <c r="C37" s="805">
        <v>0</v>
      </c>
      <c r="E37" s="807"/>
      <c r="F37" s="807"/>
      <c r="G37" s="808"/>
      <c r="H37" s="808"/>
      <c r="I37" s="758"/>
      <c r="J37" s="813"/>
      <c r="K37" s="813"/>
      <c r="L37" s="813"/>
      <c r="M37" s="813"/>
    </row>
    <row r="38" spans="1:13" ht="30">
      <c r="A38" s="804" t="s">
        <v>1172</v>
      </c>
      <c r="B38" s="805">
        <v>0</v>
      </c>
      <c r="C38" s="805">
        <v>0</v>
      </c>
      <c r="E38" s="807"/>
      <c r="F38" s="807"/>
      <c r="G38" s="808"/>
      <c r="H38" s="808"/>
      <c r="I38" s="758"/>
      <c r="J38" s="813"/>
      <c r="K38" s="813"/>
      <c r="L38" s="813"/>
      <c r="M38" s="813"/>
    </row>
    <row r="39" spans="1:13">
      <c r="A39" s="809" t="s">
        <v>1154</v>
      </c>
      <c r="B39" s="805">
        <v>0</v>
      </c>
      <c r="C39" s="805">
        <v>0</v>
      </c>
      <c r="E39" s="807"/>
      <c r="F39" s="807"/>
      <c r="G39" s="808"/>
      <c r="H39" s="808"/>
      <c r="I39" s="758"/>
      <c r="J39" s="813"/>
      <c r="K39" s="813"/>
      <c r="L39" s="813"/>
      <c r="M39" s="813"/>
    </row>
    <row r="40" spans="1:13" ht="30">
      <c r="A40" s="809" t="s">
        <v>1155</v>
      </c>
      <c r="B40" s="805">
        <v>0</v>
      </c>
      <c r="C40" s="805">
        <v>0</v>
      </c>
      <c r="E40" s="807"/>
      <c r="F40" s="807"/>
      <c r="G40" s="808"/>
      <c r="H40" s="808"/>
      <c r="I40" s="758"/>
      <c r="J40" s="813"/>
      <c r="K40" s="813"/>
      <c r="L40" s="813"/>
      <c r="M40" s="813"/>
    </row>
    <row r="41" spans="1:13">
      <c r="A41" s="804" t="s">
        <v>1173</v>
      </c>
      <c r="B41" s="817">
        <v>703</v>
      </c>
      <c r="C41" s="967">
        <v>170559.81999999998</v>
      </c>
      <c r="D41" s="773"/>
      <c r="E41" s="965"/>
      <c r="F41" s="818"/>
      <c r="G41" s="808"/>
      <c r="H41" s="808"/>
      <c r="I41" s="758"/>
      <c r="J41" s="813"/>
      <c r="K41" s="813"/>
      <c r="L41" s="813"/>
      <c r="M41" s="813"/>
    </row>
    <row r="42" spans="1:13" ht="30">
      <c r="A42" s="809" t="s">
        <v>1174</v>
      </c>
      <c r="B42" s="819">
        <v>67</v>
      </c>
      <c r="C42" s="926">
        <v>54549.873915600001</v>
      </c>
      <c r="D42" s="820"/>
      <c r="E42" s="966"/>
      <c r="F42" s="821"/>
      <c r="G42" s="808"/>
      <c r="H42" s="808"/>
      <c r="I42" s="758"/>
      <c r="J42" s="813"/>
      <c r="K42" s="813"/>
      <c r="L42" s="813"/>
      <c r="M42" s="813"/>
    </row>
    <row r="43" spans="1:13" ht="45">
      <c r="A43" s="809" t="s">
        <v>1175</v>
      </c>
      <c r="B43" s="819">
        <v>691</v>
      </c>
      <c r="C43" s="926">
        <v>116010.4660844</v>
      </c>
      <c r="D43" s="820"/>
      <c r="E43" s="966"/>
      <c r="F43" s="821"/>
      <c r="G43" s="808"/>
      <c r="H43" s="808"/>
      <c r="I43" s="758"/>
      <c r="J43" s="813"/>
      <c r="K43" s="813"/>
      <c r="L43" s="813"/>
      <c r="M43" s="813"/>
    </row>
    <row r="44" spans="1:13">
      <c r="A44" s="1265" t="s">
        <v>1176</v>
      </c>
      <c r="B44" s="1266"/>
      <c r="C44" s="1266"/>
      <c r="D44" s="802"/>
      <c r="E44" s="408"/>
      <c r="F44" s="408"/>
      <c r="G44" s="808"/>
      <c r="H44" s="808"/>
      <c r="I44" s="758"/>
      <c r="J44" s="813"/>
      <c r="K44" s="813"/>
      <c r="L44" s="813"/>
      <c r="M44" s="813"/>
    </row>
    <row r="45" spans="1:13" ht="60">
      <c r="A45" s="815" t="s">
        <v>1177</v>
      </c>
      <c r="B45" s="822">
        <v>1524</v>
      </c>
      <c r="C45" s="822">
        <v>754467.1</v>
      </c>
      <c r="E45" s="807"/>
      <c r="F45" s="823"/>
      <c r="G45" s="808"/>
      <c r="H45" s="808"/>
      <c r="I45" s="758"/>
      <c r="J45" s="813"/>
      <c r="K45" s="813"/>
      <c r="L45" s="813"/>
      <c r="M45" s="813"/>
    </row>
    <row r="46" spans="1:13" ht="30">
      <c r="A46" s="809" t="s">
        <v>1178</v>
      </c>
      <c r="B46" s="822">
        <v>862</v>
      </c>
      <c r="C46" s="822">
        <v>713596</v>
      </c>
      <c r="E46" s="807"/>
      <c r="F46" s="823"/>
      <c r="G46" s="808"/>
      <c r="H46" s="808"/>
      <c r="I46" s="758"/>
      <c r="J46" s="813"/>
      <c r="K46" s="813"/>
      <c r="L46" s="813"/>
      <c r="M46" s="813"/>
    </row>
    <row r="47" spans="1:13" ht="45">
      <c r="A47" s="804" t="s">
        <v>1179</v>
      </c>
      <c r="B47" s="822">
        <v>35</v>
      </c>
      <c r="C47" s="822">
        <v>9461.7099999999991</v>
      </c>
      <c r="E47" s="807"/>
      <c r="F47" s="823"/>
      <c r="G47" s="808"/>
      <c r="H47" s="808"/>
      <c r="I47" s="758"/>
      <c r="J47" s="813"/>
      <c r="K47" s="813"/>
      <c r="L47" s="813"/>
      <c r="M47" s="813"/>
    </row>
    <row r="48" spans="1:13" ht="30">
      <c r="A48" s="804" t="s">
        <v>1180</v>
      </c>
      <c r="B48" s="824">
        <v>1559</v>
      </c>
      <c r="C48" s="824">
        <v>763928.80999999994</v>
      </c>
      <c r="D48" s="807"/>
      <c r="E48" s="807"/>
      <c r="F48" s="807"/>
      <c r="G48" s="808"/>
      <c r="H48" s="808"/>
      <c r="I48" s="758"/>
      <c r="J48" s="813"/>
      <c r="K48" s="813"/>
      <c r="L48" s="813"/>
      <c r="M48" s="813"/>
    </row>
    <row r="49" spans="1:13">
      <c r="A49" s="1267" t="s">
        <v>1181</v>
      </c>
      <c r="B49" s="1268"/>
      <c r="C49" s="1269"/>
      <c r="D49" s="802"/>
      <c r="E49" s="825"/>
      <c r="F49" s="825"/>
      <c r="G49" s="808"/>
      <c r="H49" s="808"/>
      <c r="I49" s="758"/>
      <c r="J49" s="813"/>
      <c r="K49" s="813"/>
      <c r="L49" s="813"/>
      <c r="M49" s="813"/>
    </row>
    <row r="50" spans="1:13" ht="30">
      <c r="A50" s="826" t="s">
        <v>1182</v>
      </c>
      <c r="B50" s="827">
        <v>0</v>
      </c>
      <c r="C50" s="827">
        <v>0</v>
      </c>
      <c r="D50" s="828"/>
      <c r="E50" s="825"/>
      <c r="F50" s="825"/>
      <c r="G50" s="808"/>
      <c r="H50" s="808"/>
      <c r="I50" s="758"/>
      <c r="J50" s="813"/>
      <c r="K50" s="813"/>
      <c r="L50" s="813"/>
      <c r="M50" s="813"/>
    </row>
    <row r="51" spans="1:13">
      <c r="A51" s="829" t="s">
        <v>1183</v>
      </c>
      <c r="B51" s="827">
        <v>0</v>
      </c>
      <c r="C51" s="827">
        <v>0</v>
      </c>
      <c r="D51" s="828"/>
      <c r="E51" s="825"/>
      <c r="F51" s="825"/>
      <c r="G51" s="808"/>
      <c r="H51" s="808"/>
      <c r="I51" s="758"/>
      <c r="J51" s="813"/>
      <c r="K51" s="813"/>
      <c r="L51" s="813"/>
      <c r="M51" s="813"/>
    </row>
    <row r="52" spans="1:13">
      <c r="A52" s="829" t="s">
        <v>1184</v>
      </c>
      <c r="B52" s="827">
        <v>0</v>
      </c>
      <c r="C52" s="827">
        <v>0</v>
      </c>
      <c r="D52" s="828"/>
      <c r="E52" s="825"/>
      <c r="F52" s="825"/>
      <c r="G52" s="808"/>
      <c r="H52" s="808"/>
      <c r="I52" s="758"/>
      <c r="J52" s="813"/>
      <c r="K52" s="813"/>
      <c r="L52" s="813"/>
      <c r="M52" s="813"/>
    </row>
    <row r="53" spans="1:13" ht="30">
      <c r="A53" s="826" t="s">
        <v>1185</v>
      </c>
      <c r="B53" s="827">
        <v>2</v>
      </c>
      <c r="C53" s="827">
        <v>20244.669999999998</v>
      </c>
      <c r="D53" s="828"/>
      <c r="E53" s="825"/>
      <c r="F53" s="825"/>
      <c r="G53" s="808"/>
      <c r="H53" s="808"/>
      <c r="I53" s="758"/>
      <c r="J53" s="813"/>
      <c r="K53" s="813"/>
      <c r="L53" s="813"/>
      <c r="M53" s="813"/>
    </row>
    <row r="54" spans="1:13">
      <c r="A54" s="829" t="s">
        <v>1186</v>
      </c>
      <c r="B54" s="827">
        <v>2</v>
      </c>
      <c r="C54" s="827">
        <v>20244.669999999998</v>
      </c>
      <c r="D54" s="828"/>
      <c r="E54" s="825"/>
      <c r="F54" s="825"/>
      <c r="G54" s="808"/>
      <c r="H54" s="808"/>
      <c r="I54" s="758"/>
      <c r="J54" s="813"/>
      <c r="K54" s="813"/>
      <c r="L54" s="813"/>
      <c r="M54" s="813"/>
    </row>
    <row r="55" spans="1:13">
      <c r="A55" s="829" t="s">
        <v>1187</v>
      </c>
      <c r="B55" s="827">
        <v>0</v>
      </c>
      <c r="C55" s="827">
        <v>0</v>
      </c>
      <c r="D55" s="828"/>
      <c r="E55" s="825"/>
      <c r="F55" s="825"/>
      <c r="G55" s="808"/>
      <c r="H55" s="808"/>
      <c r="I55" s="758"/>
      <c r="J55" s="813"/>
      <c r="K55" s="813"/>
      <c r="L55" s="813"/>
      <c r="M55" s="813"/>
    </row>
    <row r="56" spans="1:13" ht="45">
      <c r="A56" s="826" t="s">
        <v>1188</v>
      </c>
      <c r="B56" s="827">
        <v>2</v>
      </c>
      <c r="C56" s="827">
        <v>20244.669999999998</v>
      </c>
      <c r="D56" s="828"/>
      <c r="E56" s="825"/>
      <c r="F56" s="825"/>
      <c r="G56" s="808"/>
      <c r="H56" s="808"/>
      <c r="I56" s="758"/>
      <c r="J56" s="813"/>
      <c r="K56" s="813"/>
      <c r="L56" s="813"/>
      <c r="M56" s="813"/>
    </row>
    <row r="57" spans="1:13">
      <c r="A57" s="829" t="s">
        <v>1189</v>
      </c>
      <c r="B57" s="827">
        <v>2</v>
      </c>
      <c r="C57" s="827">
        <v>20244.669999999998</v>
      </c>
      <c r="D57" s="830"/>
      <c r="E57" s="825"/>
      <c r="F57" s="825"/>
      <c r="G57" s="808"/>
      <c r="H57" s="808"/>
      <c r="I57" s="758"/>
      <c r="J57" s="813"/>
      <c r="K57" s="813"/>
      <c r="L57" s="813"/>
      <c r="M57" s="813"/>
    </row>
    <row r="58" spans="1:13">
      <c r="A58" s="829" t="s">
        <v>1190</v>
      </c>
      <c r="B58" s="827">
        <v>0</v>
      </c>
      <c r="C58" s="827">
        <v>0</v>
      </c>
      <c r="D58" s="830"/>
      <c r="E58" s="825"/>
      <c r="F58" s="825"/>
      <c r="G58" s="808"/>
      <c r="H58" s="808"/>
      <c r="I58" s="758"/>
      <c r="J58" s="813"/>
      <c r="K58" s="813"/>
      <c r="L58" s="813"/>
      <c r="M58" s="813"/>
    </row>
    <row r="59" spans="1:13">
      <c r="A59" s="1270" t="s">
        <v>549</v>
      </c>
      <c r="B59" s="1271"/>
      <c r="C59" s="1271"/>
      <c r="D59" s="828"/>
      <c r="E59" s="828"/>
      <c r="G59" s="754"/>
      <c r="H59" s="754"/>
      <c r="I59" s="754"/>
      <c r="J59" s="813"/>
      <c r="K59" s="813"/>
      <c r="L59" s="813"/>
      <c r="M59" s="813"/>
    </row>
    <row r="60" spans="1:13">
      <c r="A60" s="1272" t="s">
        <v>1191</v>
      </c>
      <c r="B60" s="1272"/>
      <c r="C60" s="802"/>
      <c r="D60" s="802"/>
      <c r="E60" s="802"/>
      <c r="G60" s="754"/>
      <c r="H60" s="754"/>
      <c r="I60" s="754"/>
      <c r="J60" s="813"/>
      <c r="K60" s="813"/>
      <c r="L60" s="813"/>
      <c r="M60" s="813"/>
    </row>
    <row r="61" spans="1:13">
      <c r="A61" s="1272" t="s">
        <v>1192</v>
      </c>
      <c r="B61" s="1272"/>
      <c r="C61" s="1272"/>
      <c r="D61" s="1272"/>
      <c r="E61" s="1272"/>
      <c r="F61" s="1272"/>
      <c r="G61" s="754"/>
      <c r="H61" s="754"/>
      <c r="I61" s="754"/>
      <c r="J61" s="813"/>
      <c r="K61" s="813"/>
      <c r="L61" s="813"/>
      <c r="M61" s="813"/>
    </row>
    <row r="62" spans="1:13">
      <c r="A62" s="1272" t="s">
        <v>1193</v>
      </c>
      <c r="B62" s="1272"/>
      <c r="C62" s="802"/>
      <c r="D62" s="802"/>
      <c r="E62" s="802"/>
      <c r="G62" s="754"/>
      <c r="H62" s="754"/>
      <c r="I62" s="754"/>
      <c r="J62" s="813"/>
      <c r="K62" s="813"/>
      <c r="L62" s="813"/>
      <c r="M62" s="813"/>
    </row>
    <row r="63" spans="1:13">
      <c r="A63" s="1272" t="s">
        <v>1194</v>
      </c>
      <c r="B63" s="1272"/>
      <c r="C63" s="1272"/>
      <c r="D63" s="1272"/>
      <c r="E63" s="1272"/>
      <c r="G63" s="754"/>
      <c r="H63" s="754"/>
      <c r="I63" s="754"/>
      <c r="J63" s="813"/>
      <c r="K63" s="813"/>
      <c r="L63" s="813"/>
      <c r="M63" s="813"/>
    </row>
    <row r="65" spans="1:28">
      <c r="A65" s="1258" t="s">
        <v>1195</v>
      </c>
      <c r="B65" s="1258"/>
      <c r="C65" s="1258"/>
      <c r="D65" s="1258"/>
      <c r="E65" s="1258"/>
      <c r="F65" s="1258"/>
      <c r="G65" s="1258"/>
      <c r="H65" s="1258"/>
      <c r="I65" s="1258"/>
      <c r="J65" s="1258"/>
      <c r="K65" s="1258"/>
      <c r="L65" s="1258"/>
      <c r="M65" s="1258"/>
      <c r="N65" s="1258"/>
      <c r="O65" s="1258"/>
      <c r="P65" s="1258"/>
      <c r="Q65" s="802"/>
    </row>
    <row r="66" spans="1:28">
      <c r="A66" s="1279" t="s">
        <v>3</v>
      </c>
      <c r="B66" s="1282" t="s">
        <v>1196</v>
      </c>
      <c r="C66" s="1283"/>
      <c r="D66" s="1286" t="s">
        <v>1197</v>
      </c>
      <c r="E66" s="1287"/>
      <c r="F66" s="1287"/>
      <c r="G66" s="1288"/>
      <c r="H66" s="1286" t="s">
        <v>1198</v>
      </c>
      <c r="I66" s="1287"/>
      <c r="J66" s="1287"/>
      <c r="K66" s="1288"/>
      <c r="L66" s="1286" t="s">
        <v>1199</v>
      </c>
      <c r="M66" s="1287"/>
      <c r="N66" s="1287"/>
      <c r="O66" s="1287"/>
      <c r="P66" s="1289"/>
      <c r="Q66" s="1283"/>
    </row>
    <row r="67" spans="1:28">
      <c r="A67" s="1280"/>
      <c r="B67" s="1280"/>
      <c r="C67" s="1284"/>
      <c r="D67" s="1279" t="s">
        <v>1200</v>
      </c>
      <c r="E67" s="1283"/>
      <c r="F67" s="1279" t="s">
        <v>1070</v>
      </c>
      <c r="G67" s="1283"/>
      <c r="H67" s="1279" t="s">
        <v>14</v>
      </c>
      <c r="I67" s="1283"/>
      <c r="J67" s="1279" t="s">
        <v>1201</v>
      </c>
      <c r="K67" s="1283"/>
      <c r="L67" s="1286" t="s">
        <v>1202</v>
      </c>
      <c r="M67" s="1287"/>
      <c r="N67" s="1287"/>
      <c r="O67" s="1287"/>
      <c r="P67" s="1273" t="s">
        <v>15</v>
      </c>
      <c r="Q67" s="1273"/>
    </row>
    <row r="68" spans="1:28">
      <c r="A68" s="1280"/>
      <c r="B68" s="1281"/>
      <c r="C68" s="1285"/>
      <c r="D68" s="1281"/>
      <c r="E68" s="1285"/>
      <c r="F68" s="1281"/>
      <c r="G68" s="1285"/>
      <c r="H68" s="1281"/>
      <c r="I68" s="1285"/>
      <c r="J68" s="1281"/>
      <c r="K68" s="1285"/>
      <c r="L68" s="1274" t="s">
        <v>1203</v>
      </c>
      <c r="M68" s="1275"/>
      <c r="N68" s="1274" t="s">
        <v>1204</v>
      </c>
      <c r="O68" s="1276"/>
      <c r="P68" s="1273"/>
      <c r="Q68" s="1273"/>
    </row>
    <row r="69" spans="1:28">
      <c r="A69" s="1281"/>
      <c r="B69" s="831" t="s">
        <v>16</v>
      </c>
      <c r="C69" s="831" t="s">
        <v>17</v>
      </c>
      <c r="D69" s="831" t="s">
        <v>16</v>
      </c>
      <c r="E69" s="831" t="s">
        <v>17</v>
      </c>
      <c r="F69" s="831" t="s">
        <v>16</v>
      </c>
      <c r="G69" s="831" t="s">
        <v>17</v>
      </c>
      <c r="H69" s="831" t="s">
        <v>16</v>
      </c>
      <c r="I69" s="831" t="s">
        <v>17</v>
      </c>
      <c r="J69" s="831" t="s">
        <v>16</v>
      </c>
      <c r="K69" s="831" t="s">
        <v>17</v>
      </c>
      <c r="L69" s="831" t="s">
        <v>16</v>
      </c>
      <c r="M69" s="831" t="s">
        <v>17</v>
      </c>
      <c r="N69" s="831" t="s">
        <v>16</v>
      </c>
      <c r="O69" s="832" t="s">
        <v>17</v>
      </c>
      <c r="P69" s="831" t="s">
        <v>16</v>
      </c>
      <c r="Q69" s="831" t="s">
        <v>17</v>
      </c>
    </row>
    <row r="70" spans="1:28">
      <c r="A70" s="833" t="s">
        <v>4</v>
      </c>
      <c r="B70" s="834">
        <v>192</v>
      </c>
      <c r="C70" s="834">
        <v>150483.74456672004</v>
      </c>
      <c r="D70" s="835">
        <v>121</v>
      </c>
      <c r="E70" s="836">
        <v>112567.8304093</v>
      </c>
      <c r="F70" s="835">
        <v>43</v>
      </c>
      <c r="G70" s="836">
        <v>26326.764157419999</v>
      </c>
      <c r="H70" s="835">
        <v>44</v>
      </c>
      <c r="I70" s="836">
        <v>26341.766550315002</v>
      </c>
      <c r="J70" s="835">
        <v>120</v>
      </c>
      <c r="K70" s="836">
        <v>112552.79175450001</v>
      </c>
      <c r="L70" s="835">
        <v>9</v>
      </c>
      <c r="M70" s="836">
        <v>126.64999999999999</v>
      </c>
      <c r="N70" s="835">
        <v>155</v>
      </c>
      <c r="O70" s="837">
        <v>138767.90830481498</v>
      </c>
      <c r="P70" s="834">
        <v>28</v>
      </c>
      <c r="Q70" s="836">
        <v>11589.15</v>
      </c>
      <c r="S70" s="838"/>
      <c r="T70" s="838"/>
      <c r="U70" s="838"/>
      <c r="V70" s="838"/>
      <c r="W70" s="838"/>
      <c r="X70" s="839"/>
      <c r="Z70" s="839"/>
      <c r="AB70" s="839"/>
    </row>
    <row r="71" spans="1:28">
      <c r="A71" s="833" t="s">
        <v>5</v>
      </c>
      <c r="B71" s="834">
        <f>SUM(B72:B83)</f>
        <v>276</v>
      </c>
      <c r="C71" s="834">
        <f t="shared" ref="C71:Q71" si="0">SUM(C72:C83)</f>
        <v>75232.301425099999</v>
      </c>
      <c r="D71" s="834">
        <f t="shared" si="0"/>
        <v>165</v>
      </c>
      <c r="E71" s="834">
        <f t="shared" si="0"/>
        <v>59072.769000000008</v>
      </c>
      <c r="F71" s="834">
        <f t="shared" si="0"/>
        <v>73</v>
      </c>
      <c r="G71" s="834">
        <f t="shared" si="0"/>
        <v>6750.8224250999992</v>
      </c>
      <c r="H71" s="834">
        <f t="shared" si="0"/>
        <v>74</v>
      </c>
      <c r="I71" s="834">
        <f t="shared" si="0"/>
        <v>11050.822425099999</v>
      </c>
      <c r="J71" s="834">
        <f t="shared" si="0"/>
        <v>164</v>
      </c>
      <c r="K71" s="834">
        <f t="shared" si="0"/>
        <v>54772.769000000008</v>
      </c>
      <c r="L71" s="834">
        <f t="shared" si="0"/>
        <v>28</v>
      </c>
      <c r="M71" s="834">
        <f t="shared" si="0"/>
        <v>616.35800000000006</v>
      </c>
      <c r="N71" s="834">
        <f t="shared" si="0"/>
        <v>210</v>
      </c>
      <c r="O71" s="834">
        <f t="shared" si="0"/>
        <v>65206.850840699997</v>
      </c>
      <c r="P71" s="834">
        <f t="shared" si="0"/>
        <v>38</v>
      </c>
      <c r="Q71" s="834">
        <f t="shared" si="0"/>
        <v>9408.6999999999989</v>
      </c>
      <c r="R71" s="838"/>
      <c r="S71" s="838"/>
      <c r="T71" s="838"/>
      <c r="U71" s="838"/>
      <c r="V71" s="838"/>
      <c r="W71" s="838"/>
      <c r="X71" s="839"/>
      <c r="Z71" s="839"/>
      <c r="AB71" s="839"/>
    </row>
    <row r="72" spans="1:28">
      <c r="A72" s="840">
        <v>44652</v>
      </c>
      <c r="B72" s="841">
        <v>21</v>
      </c>
      <c r="C72" s="841">
        <v>6300.42</v>
      </c>
      <c r="D72" s="841">
        <v>10</v>
      </c>
      <c r="E72" s="841">
        <v>4819.24</v>
      </c>
      <c r="F72" s="842">
        <v>5</v>
      </c>
      <c r="G72" s="841">
        <v>138.18</v>
      </c>
      <c r="H72" s="841">
        <v>6</v>
      </c>
      <c r="I72" s="841">
        <v>4438.18</v>
      </c>
      <c r="J72" s="842">
        <v>9</v>
      </c>
      <c r="K72" s="841">
        <v>519.24</v>
      </c>
      <c r="L72" s="842">
        <v>1</v>
      </c>
      <c r="M72" s="841">
        <v>1.71</v>
      </c>
      <c r="N72" s="842">
        <v>14</v>
      </c>
      <c r="O72" s="843">
        <v>4955.71</v>
      </c>
      <c r="P72" s="844">
        <v>6</v>
      </c>
      <c r="Q72" s="845">
        <v>1343</v>
      </c>
      <c r="S72" s="838"/>
      <c r="T72" s="838"/>
      <c r="U72" s="838"/>
      <c r="V72" s="838"/>
      <c r="W72" s="838"/>
      <c r="X72" s="839"/>
      <c r="Z72" s="839"/>
      <c r="AB72" s="839"/>
    </row>
    <row r="73" spans="1:28">
      <c r="A73" s="846">
        <v>44682</v>
      </c>
      <c r="B73" s="841">
        <v>21</v>
      </c>
      <c r="C73" s="841">
        <v>32658.129999999997</v>
      </c>
      <c r="D73" s="842">
        <v>14</v>
      </c>
      <c r="E73" s="841">
        <v>31387.51</v>
      </c>
      <c r="F73" s="842">
        <v>5</v>
      </c>
      <c r="G73" s="841">
        <v>931.62</v>
      </c>
      <c r="H73" s="842">
        <v>5</v>
      </c>
      <c r="I73" s="841">
        <v>931.62</v>
      </c>
      <c r="J73" s="842">
        <v>14</v>
      </c>
      <c r="K73" s="841">
        <v>31387.51</v>
      </c>
      <c r="L73" s="842">
        <v>0</v>
      </c>
      <c r="M73" s="841">
        <v>0</v>
      </c>
      <c r="N73" s="842">
        <v>19</v>
      </c>
      <c r="O73" s="843">
        <v>32319.127780599993</v>
      </c>
      <c r="P73" s="844">
        <v>2</v>
      </c>
      <c r="Q73" s="845">
        <v>339</v>
      </c>
      <c r="S73" s="838"/>
      <c r="T73" s="838"/>
      <c r="U73" s="838"/>
      <c r="V73" s="838"/>
      <c r="W73" s="838"/>
      <c r="X73" s="839"/>
      <c r="Z73" s="839"/>
      <c r="AB73" s="839"/>
    </row>
    <row r="74" spans="1:28">
      <c r="A74" s="846" t="s">
        <v>8</v>
      </c>
      <c r="B74" s="841">
        <v>15</v>
      </c>
      <c r="C74" s="841">
        <v>2310.84</v>
      </c>
      <c r="D74" s="842">
        <v>8</v>
      </c>
      <c r="E74" s="841">
        <v>1343.54</v>
      </c>
      <c r="F74" s="842">
        <v>4</v>
      </c>
      <c r="G74" s="841">
        <v>125.3</v>
      </c>
      <c r="H74" s="842">
        <v>4</v>
      </c>
      <c r="I74" s="841">
        <v>125.3</v>
      </c>
      <c r="J74" s="842">
        <v>8</v>
      </c>
      <c r="K74" s="841">
        <v>1343.54</v>
      </c>
      <c r="L74" s="847">
        <v>1</v>
      </c>
      <c r="M74" s="847">
        <v>48.86</v>
      </c>
      <c r="N74" s="842">
        <v>11</v>
      </c>
      <c r="O74" s="848">
        <v>1419.98</v>
      </c>
      <c r="P74" s="844">
        <v>3</v>
      </c>
      <c r="Q74" s="845">
        <v>842</v>
      </c>
      <c r="S74" s="838"/>
      <c r="T74" s="838"/>
      <c r="U74" s="838"/>
      <c r="V74" s="838"/>
      <c r="W74" s="838"/>
      <c r="X74" s="839"/>
      <c r="Z74" s="839"/>
      <c r="AB74" s="839"/>
    </row>
    <row r="75" spans="1:28">
      <c r="A75" s="840">
        <v>44743</v>
      </c>
      <c r="B75" s="849">
        <v>15</v>
      </c>
      <c r="C75" s="849">
        <v>578.76</v>
      </c>
      <c r="D75" s="850">
        <v>11</v>
      </c>
      <c r="E75" s="849">
        <v>221.65</v>
      </c>
      <c r="F75" s="842">
        <v>3</v>
      </c>
      <c r="G75" s="841">
        <v>59.11</v>
      </c>
      <c r="H75" s="842">
        <v>3</v>
      </c>
      <c r="I75" s="849">
        <v>59.11</v>
      </c>
      <c r="J75" s="850">
        <v>11</v>
      </c>
      <c r="K75" s="849">
        <v>221.65</v>
      </c>
      <c r="L75" s="851">
        <v>12</v>
      </c>
      <c r="M75" s="851">
        <v>269.64</v>
      </c>
      <c r="N75" s="850">
        <v>2</v>
      </c>
      <c r="O75" s="852">
        <v>11.12</v>
      </c>
      <c r="P75" s="853">
        <v>1</v>
      </c>
      <c r="Q75" s="854">
        <v>298</v>
      </c>
      <c r="S75" s="838"/>
      <c r="T75" s="838"/>
      <c r="U75" s="838"/>
      <c r="V75" s="838"/>
      <c r="W75" s="838"/>
      <c r="X75" s="839"/>
      <c r="Z75" s="839"/>
      <c r="AB75" s="839"/>
    </row>
    <row r="76" spans="1:28">
      <c r="A76" s="840">
        <v>44774</v>
      </c>
      <c r="B76" s="849">
        <v>9</v>
      </c>
      <c r="C76" s="849">
        <v>1225.07</v>
      </c>
      <c r="D76" s="855">
        <v>5</v>
      </c>
      <c r="E76" s="856">
        <v>874.51</v>
      </c>
      <c r="F76" s="855">
        <v>3</v>
      </c>
      <c r="G76" s="856">
        <v>70.540000000000006</v>
      </c>
      <c r="H76" s="857">
        <v>3</v>
      </c>
      <c r="I76" s="858">
        <v>70.540000000000006</v>
      </c>
      <c r="J76" s="857">
        <v>5</v>
      </c>
      <c r="K76" s="858">
        <v>874.51</v>
      </c>
      <c r="L76" s="857">
        <v>3</v>
      </c>
      <c r="M76" s="859">
        <v>30.99</v>
      </c>
      <c r="N76" s="857">
        <v>5</v>
      </c>
      <c r="O76" s="859">
        <v>914.06</v>
      </c>
      <c r="P76" s="860">
        <v>1</v>
      </c>
      <c r="Q76" s="860">
        <v>280.02</v>
      </c>
      <c r="R76" s="861"/>
      <c r="S76" s="838"/>
      <c r="T76" s="838"/>
      <c r="U76" s="838"/>
      <c r="V76" s="838"/>
      <c r="W76" s="838"/>
      <c r="X76" s="839"/>
      <c r="Z76" s="839"/>
      <c r="AB76" s="839"/>
    </row>
    <row r="77" spans="1:28">
      <c r="A77" s="840">
        <v>44805</v>
      </c>
      <c r="B77" s="841">
        <v>33</v>
      </c>
      <c r="C77" s="841">
        <v>3314.400000000001</v>
      </c>
      <c r="D77" s="842">
        <v>22</v>
      </c>
      <c r="E77" s="841">
        <v>2414.1100000000006</v>
      </c>
      <c r="F77" s="842">
        <v>8</v>
      </c>
      <c r="G77" s="841">
        <v>298.31000000000017</v>
      </c>
      <c r="H77" s="842">
        <v>8</v>
      </c>
      <c r="I77" s="841">
        <v>298.31000000000017</v>
      </c>
      <c r="J77" s="842">
        <v>22</v>
      </c>
      <c r="K77" s="841">
        <v>2414.1100000000006</v>
      </c>
      <c r="L77" s="842">
        <v>3</v>
      </c>
      <c r="M77" s="841">
        <v>115.02</v>
      </c>
      <c r="N77" s="842">
        <v>27</v>
      </c>
      <c r="O77" s="843">
        <v>2597.0176350000002</v>
      </c>
      <c r="P77" s="844">
        <v>3</v>
      </c>
      <c r="Q77" s="845">
        <v>601.98</v>
      </c>
      <c r="S77" s="838"/>
      <c r="T77" s="838"/>
      <c r="U77" s="838"/>
      <c r="V77" s="838"/>
      <c r="W77" s="838"/>
      <c r="X77" s="839"/>
      <c r="Z77" s="839"/>
      <c r="AB77" s="839"/>
    </row>
    <row r="78" spans="1:28">
      <c r="A78" s="840">
        <v>44835</v>
      </c>
      <c r="B78" s="841">
        <v>28</v>
      </c>
      <c r="C78" s="841">
        <v>3471.1954250999997</v>
      </c>
      <c r="D78" s="842">
        <v>20</v>
      </c>
      <c r="E78" s="841">
        <v>1256.8499999999997</v>
      </c>
      <c r="F78" s="842">
        <v>5</v>
      </c>
      <c r="G78" s="841">
        <v>162.00542509999997</v>
      </c>
      <c r="H78" s="842">
        <v>5</v>
      </c>
      <c r="I78" s="841">
        <v>162.00542509999997</v>
      </c>
      <c r="J78" s="842">
        <v>20</v>
      </c>
      <c r="K78" s="841">
        <v>1256.8499999999997</v>
      </c>
      <c r="L78" s="842">
        <v>0</v>
      </c>
      <c r="M78" s="841">
        <v>0</v>
      </c>
      <c r="N78" s="842">
        <v>25</v>
      </c>
      <c r="O78" s="843">
        <v>1418.8554250999996</v>
      </c>
      <c r="P78" s="844">
        <v>3</v>
      </c>
      <c r="Q78" s="845">
        <v>2052.34</v>
      </c>
      <c r="S78" s="838"/>
      <c r="T78" s="838"/>
      <c r="U78" s="838"/>
      <c r="V78" s="838"/>
      <c r="W78" s="838"/>
      <c r="X78" s="839"/>
      <c r="Z78" s="839"/>
      <c r="AB78" s="839"/>
    </row>
    <row r="79" spans="1:28" ht="15.75">
      <c r="A79" s="846">
        <v>44866</v>
      </c>
      <c r="B79" s="841">
        <v>22</v>
      </c>
      <c r="C79" s="841">
        <v>12596.25</v>
      </c>
      <c r="D79" s="862">
        <v>15</v>
      </c>
      <c r="E79" s="863">
        <v>10077.719999999999</v>
      </c>
      <c r="F79" s="863">
        <v>4</v>
      </c>
      <c r="G79" s="863">
        <v>1651.32</v>
      </c>
      <c r="H79" s="863">
        <v>4</v>
      </c>
      <c r="I79" s="863">
        <v>1651.32</v>
      </c>
      <c r="J79" s="862">
        <v>15</v>
      </c>
      <c r="K79" s="863">
        <v>10077.719999999999</v>
      </c>
      <c r="L79" s="842">
        <v>0</v>
      </c>
      <c r="M79" s="841">
        <v>0</v>
      </c>
      <c r="N79" s="863">
        <v>19</v>
      </c>
      <c r="O79" s="863">
        <v>11729.04</v>
      </c>
      <c r="P79" s="842">
        <v>3</v>
      </c>
      <c r="Q79" s="864">
        <v>867.21</v>
      </c>
      <c r="S79" s="838"/>
      <c r="T79" s="838"/>
      <c r="U79" s="838"/>
      <c r="V79" s="838"/>
      <c r="W79" s="838"/>
      <c r="X79" s="839"/>
      <c r="Z79" s="839"/>
      <c r="AB79" s="839"/>
    </row>
    <row r="80" spans="1:28">
      <c r="A80" s="1209" t="s">
        <v>544</v>
      </c>
      <c r="B80" s="1207">
        <v>23</v>
      </c>
      <c r="C80" s="1207">
        <v>5484.08</v>
      </c>
      <c r="D80" s="1210">
        <v>18</v>
      </c>
      <c r="E80" s="1211">
        <v>5119.18</v>
      </c>
      <c r="F80" s="1211">
        <v>3</v>
      </c>
      <c r="G80" s="1211">
        <v>115.99</v>
      </c>
      <c r="H80" s="1211">
        <v>3</v>
      </c>
      <c r="I80" s="1211">
        <v>115.99</v>
      </c>
      <c r="J80" s="1210">
        <v>18</v>
      </c>
      <c r="K80" s="1211">
        <v>5119.18</v>
      </c>
      <c r="L80" s="1208">
        <v>1</v>
      </c>
      <c r="M80" s="1207">
        <v>24.46</v>
      </c>
      <c r="N80" s="1211">
        <v>20</v>
      </c>
      <c r="O80" s="1211">
        <v>5210.72</v>
      </c>
      <c r="P80" s="1208">
        <v>2</v>
      </c>
      <c r="Q80" s="1212">
        <v>248.89999999999998</v>
      </c>
      <c r="S80" s="838"/>
      <c r="T80" s="838"/>
      <c r="U80" s="838"/>
      <c r="V80" s="838"/>
      <c r="W80" s="838"/>
      <c r="X80" s="839"/>
      <c r="Z80" s="839"/>
      <c r="AB80" s="839"/>
    </row>
    <row r="81" spans="1:19">
      <c r="A81" s="865" t="s">
        <v>547</v>
      </c>
      <c r="B81" s="866">
        <f t="shared" ref="B81:C83" si="1">D81+F81+P81</f>
        <v>28</v>
      </c>
      <c r="C81" s="866">
        <f t="shared" si="1"/>
        <v>2984.8544000000002</v>
      </c>
      <c r="D81" s="867">
        <v>12</v>
      </c>
      <c r="E81" s="868">
        <v>477.95699999999999</v>
      </c>
      <c r="F81" s="868">
        <v>9</v>
      </c>
      <c r="G81" s="868">
        <v>643.86800000000005</v>
      </c>
      <c r="H81" s="868">
        <v>9</v>
      </c>
      <c r="I81" s="868">
        <v>643.86800000000005</v>
      </c>
      <c r="J81" s="867">
        <v>12</v>
      </c>
      <c r="K81" s="868">
        <v>477.95699999999999</v>
      </c>
      <c r="L81" s="868">
        <v>3</v>
      </c>
      <c r="M81" s="868">
        <v>50.387999999999998</v>
      </c>
      <c r="N81" s="868">
        <v>18</v>
      </c>
      <c r="O81" s="868">
        <v>1071.4380000000001</v>
      </c>
      <c r="P81" s="869">
        <v>7</v>
      </c>
      <c r="Q81" s="870">
        <v>1863.0293999999999</v>
      </c>
    </row>
    <row r="82" spans="1:19">
      <c r="A82" s="865" t="s">
        <v>546</v>
      </c>
      <c r="B82" s="866">
        <f t="shared" si="1"/>
        <v>21</v>
      </c>
      <c r="C82" s="866">
        <f t="shared" si="1"/>
        <v>757.81159999999841</v>
      </c>
      <c r="D82" s="866">
        <v>7</v>
      </c>
      <c r="E82" s="866">
        <v>84.932000000000002</v>
      </c>
      <c r="F82" s="866">
        <v>10</v>
      </c>
      <c r="G82" s="866">
        <v>485.089</v>
      </c>
      <c r="H82" s="866">
        <v>10</v>
      </c>
      <c r="I82" s="866">
        <v>485.089</v>
      </c>
      <c r="J82" s="866">
        <v>7</v>
      </c>
      <c r="K82" s="866">
        <v>84.932000000000002</v>
      </c>
      <c r="L82" s="866">
        <v>1</v>
      </c>
      <c r="M82" s="866">
        <v>23.19</v>
      </c>
      <c r="N82" s="866">
        <v>16</v>
      </c>
      <c r="O82" s="866">
        <v>546.822</v>
      </c>
      <c r="P82" s="869">
        <v>4</v>
      </c>
      <c r="Q82" s="870">
        <v>187.79059999999845</v>
      </c>
    </row>
    <row r="83" spans="1:19">
      <c r="A83" s="865" t="s">
        <v>548</v>
      </c>
      <c r="B83" s="866">
        <f t="shared" si="1"/>
        <v>40</v>
      </c>
      <c r="C83" s="866">
        <f t="shared" si="1"/>
        <v>3550.4900000000002</v>
      </c>
      <c r="D83" s="866">
        <v>23</v>
      </c>
      <c r="E83" s="866">
        <v>995.57</v>
      </c>
      <c r="F83" s="866">
        <v>14</v>
      </c>
      <c r="G83" s="866">
        <v>2069.4900000000002</v>
      </c>
      <c r="H83" s="866">
        <v>14</v>
      </c>
      <c r="I83" s="866">
        <v>2069.4900000000002</v>
      </c>
      <c r="J83" s="866">
        <v>23</v>
      </c>
      <c r="K83" s="866">
        <v>995.57</v>
      </c>
      <c r="L83" s="866">
        <v>3</v>
      </c>
      <c r="M83" s="866">
        <v>52.099999999999994</v>
      </c>
      <c r="N83" s="866">
        <v>34</v>
      </c>
      <c r="O83" s="866">
        <v>3012.96</v>
      </c>
      <c r="P83" s="869">
        <v>3</v>
      </c>
      <c r="Q83" s="870">
        <v>485.43</v>
      </c>
    </row>
    <row r="84" spans="1:19">
      <c r="A84" s="1277" t="s">
        <v>1205</v>
      </c>
      <c r="B84" s="1278"/>
      <c r="C84" s="1278"/>
      <c r="D84" s="1278"/>
      <c r="E84" s="1278"/>
      <c r="F84" s="1278"/>
      <c r="G84" s="1278"/>
      <c r="H84" s="1278"/>
      <c r="I84" s="1278"/>
      <c r="J84" s="1278"/>
      <c r="K84" s="1278"/>
      <c r="L84" s="1278"/>
      <c r="M84" s="1278"/>
      <c r="N84" s="1278"/>
      <c r="O84" s="1278"/>
      <c r="P84" s="1278"/>
      <c r="Q84" s="1278"/>
    </row>
    <row r="85" spans="1:19" ht="15.75">
      <c r="A85" s="871" t="s">
        <v>1206</v>
      </c>
      <c r="B85" s="871"/>
      <c r="C85" s="871"/>
      <c r="D85" s="872"/>
      <c r="E85" s="872"/>
      <c r="F85" s="872"/>
      <c r="G85" s="872"/>
      <c r="H85" s="872"/>
      <c r="I85" s="872"/>
      <c r="J85" s="872"/>
      <c r="K85" s="872"/>
      <c r="L85" s="872"/>
      <c r="M85" s="873"/>
      <c r="N85" s="873"/>
      <c r="O85" s="874"/>
      <c r="P85" s="872"/>
      <c r="Q85" s="872"/>
    </row>
    <row r="86" spans="1:19">
      <c r="A86" s="871" t="s">
        <v>1207</v>
      </c>
      <c r="B86" s="871"/>
      <c r="C86" s="871"/>
      <c r="D86" s="871"/>
      <c r="E86" s="871"/>
      <c r="F86" s="871"/>
      <c r="G86" s="875"/>
      <c r="H86" s="875"/>
      <c r="I86" s="876"/>
      <c r="J86" s="871"/>
      <c r="K86" s="871"/>
      <c r="L86" s="871"/>
      <c r="M86" s="871"/>
      <c r="N86" s="871"/>
      <c r="O86" s="877"/>
      <c r="P86" s="877"/>
      <c r="Q86" s="871"/>
    </row>
    <row r="87" spans="1:19">
      <c r="A87" s="871" t="s">
        <v>1208</v>
      </c>
      <c r="B87" s="871"/>
      <c r="C87" s="871"/>
      <c r="D87" s="871"/>
      <c r="E87" s="871"/>
      <c r="F87" s="871"/>
      <c r="G87" s="871"/>
      <c r="H87" s="871"/>
      <c r="I87" s="877"/>
      <c r="J87" s="877"/>
      <c r="K87" s="871"/>
      <c r="L87" s="871"/>
      <c r="M87" s="872"/>
      <c r="N87" s="871"/>
      <c r="O87" s="872"/>
      <c r="P87" s="877"/>
      <c r="Q87" s="871"/>
      <c r="R87" s="838"/>
      <c r="S87" s="838"/>
    </row>
    <row r="88" spans="1:19">
      <c r="A88" s="1258" t="s">
        <v>549</v>
      </c>
      <c r="B88" s="1258"/>
      <c r="C88" s="878"/>
      <c r="D88" s="878"/>
      <c r="E88" s="878"/>
      <c r="F88" s="878"/>
      <c r="G88" s="878"/>
      <c r="H88" s="878"/>
      <c r="I88" s="878"/>
      <c r="J88" s="878"/>
      <c r="K88" s="878"/>
      <c r="L88" s="878"/>
      <c r="M88" s="878"/>
      <c r="N88" s="878"/>
      <c r="O88" s="878"/>
      <c r="P88" s="878"/>
      <c r="Q88" s="878"/>
    </row>
    <row r="89" spans="1:19">
      <c r="A89" s="878" t="s">
        <v>607</v>
      </c>
      <c r="B89" s="878"/>
      <c r="C89" s="878"/>
      <c r="D89" s="878"/>
      <c r="E89" s="878"/>
      <c r="F89" s="878"/>
      <c r="G89" s="878"/>
      <c r="H89" s="878"/>
      <c r="I89" s="878"/>
      <c r="M89" s="878"/>
      <c r="N89" s="878"/>
      <c r="O89" s="878"/>
      <c r="P89" s="878"/>
      <c r="Q89" s="878"/>
    </row>
    <row r="90" spans="1:19">
      <c r="B90" s="838"/>
      <c r="C90" s="838"/>
      <c r="D90" s="838"/>
      <c r="E90" s="838"/>
      <c r="F90" s="838"/>
      <c r="G90" s="838"/>
      <c r="H90" s="838"/>
      <c r="I90" s="838"/>
      <c r="J90" s="838"/>
      <c r="K90" s="838"/>
      <c r="L90" s="838"/>
      <c r="M90" s="838"/>
      <c r="N90" s="838"/>
      <c r="O90" s="838"/>
      <c r="P90" s="838"/>
      <c r="Q90" s="838"/>
    </row>
    <row r="91" spans="1:19">
      <c r="B91" s="838"/>
      <c r="C91" s="838"/>
      <c r="D91" s="838"/>
      <c r="E91" s="838"/>
      <c r="F91" s="838"/>
      <c r="G91" s="838"/>
      <c r="H91" s="838"/>
      <c r="I91" s="838"/>
      <c r="J91" s="838"/>
      <c r="K91" s="838"/>
      <c r="L91" s="838"/>
      <c r="M91" s="838"/>
      <c r="N91" s="838"/>
      <c r="O91" s="838"/>
      <c r="P91" s="838"/>
      <c r="Q91" s="838"/>
    </row>
    <row r="97" spans="14:16">
      <c r="N97" s="873"/>
      <c r="O97" s="873"/>
      <c r="P97" s="879"/>
    </row>
  </sheetData>
  <mergeCells count="27">
    <mergeCell ref="P67:Q68"/>
    <mergeCell ref="L68:M68"/>
    <mergeCell ref="N68:O68"/>
    <mergeCell ref="A84:Q84"/>
    <mergeCell ref="A88:B88"/>
    <mergeCell ref="A66:A69"/>
    <mergeCell ref="B66:C68"/>
    <mergeCell ref="D66:G66"/>
    <mergeCell ref="H66:K66"/>
    <mergeCell ref="L66:Q66"/>
    <mergeCell ref="D67:E68"/>
    <mergeCell ref="F67:G68"/>
    <mergeCell ref="H67:I68"/>
    <mergeCell ref="J67:K68"/>
    <mergeCell ref="L67:O67"/>
    <mergeCell ref="A65:P65"/>
    <mergeCell ref="A1:D1"/>
    <mergeCell ref="A2:A3"/>
    <mergeCell ref="B2:C2"/>
    <mergeCell ref="A4:C4"/>
    <mergeCell ref="A44:C44"/>
    <mergeCell ref="A49:C49"/>
    <mergeCell ref="A59:C59"/>
    <mergeCell ref="A60:B60"/>
    <mergeCell ref="A61:F61"/>
    <mergeCell ref="A62:B62"/>
    <mergeCell ref="A63:E63"/>
  </mergeCells>
  <conditionalFormatting sqref="J5:K1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selection activeCell="M10" sqref="M10"/>
    </sheetView>
  </sheetViews>
  <sheetFormatPr defaultColWidth="9.140625" defaultRowHeight="15"/>
  <cols>
    <col min="1" max="1" width="14.42578125" style="411" bestFit="1" customWidth="1"/>
    <col min="2" max="3" width="12.85546875" style="411" bestFit="1" customWidth="1"/>
    <col min="4" max="4" width="11.85546875" style="411" bestFit="1" customWidth="1"/>
    <col min="5" max="6" width="12.85546875" style="411" bestFit="1" customWidth="1"/>
    <col min="7" max="7" width="11.85546875" style="411" bestFit="1" customWidth="1"/>
    <col min="8" max="9" width="12.85546875" style="411" bestFit="1" customWidth="1"/>
    <col min="10" max="10" width="16.140625" style="411" bestFit="1" customWidth="1"/>
    <col min="11" max="11" width="4.5703125" style="411" bestFit="1" customWidth="1"/>
    <col min="12" max="16384" width="9.140625" style="411"/>
  </cols>
  <sheetData>
    <row r="1" spans="1:18">
      <c r="A1" s="1476" t="s">
        <v>699</v>
      </c>
      <c r="B1" s="1477"/>
      <c r="C1" s="1477"/>
      <c r="D1" s="1477"/>
      <c r="E1" s="1477"/>
      <c r="F1" s="1477"/>
      <c r="G1" s="1477"/>
      <c r="H1" s="1477"/>
      <c r="I1" s="1477"/>
      <c r="J1" s="1055"/>
    </row>
    <row r="2" spans="1:18" s="1056" customFormat="1">
      <c r="A2" s="1478" t="s">
        <v>3</v>
      </c>
      <c r="B2" s="1479" t="s">
        <v>525</v>
      </c>
      <c r="C2" s="1479"/>
      <c r="D2" s="1479"/>
      <c r="E2" s="1479" t="s">
        <v>15</v>
      </c>
      <c r="F2" s="1479"/>
      <c r="G2" s="1479"/>
      <c r="H2" s="1479" t="s">
        <v>0</v>
      </c>
      <c r="I2" s="1479"/>
      <c r="J2" s="1479"/>
      <c r="K2" s="411"/>
      <c r="L2" s="411"/>
      <c r="M2" s="411"/>
      <c r="N2" s="411"/>
      <c r="O2" s="411"/>
      <c r="P2" s="411"/>
      <c r="Q2" s="411"/>
      <c r="R2" s="411"/>
    </row>
    <row r="3" spans="1:18" s="1056" customFormat="1" ht="45">
      <c r="A3" s="1478"/>
      <c r="B3" s="1057" t="s">
        <v>700</v>
      </c>
      <c r="C3" s="1057" t="s">
        <v>701</v>
      </c>
      <c r="D3" s="1057" t="s">
        <v>702</v>
      </c>
      <c r="E3" s="1057" t="s">
        <v>700</v>
      </c>
      <c r="F3" s="1057" t="s">
        <v>701</v>
      </c>
      <c r="G3" s="1057" t="s">
        <v>702</v>
      </c>
      <c r="H3" s="1057" t="s">
        <v>700</v>
      </c>
      <c r="I3" s="1057" t="s">
        <v>701</v>
      </c>
      <c r="J3" s="1057" t="s">
        <v>702</v>
      </c>
      <c r="K3" s="411"/>
      <c r="L3" s="411"/>
      <c r="M3" s="411"/>
      <c r="N3" s="411"/>
      <c r="O3" s="411"/>
      <c r="P3" s="411"/>
      <c r="Q3" s="411"/>
      <c r="R3" s="411"/>
    </row>
    <row r="4" spans="1:18" s="1061" customFormat="1">
      <c r="A4" s="1058" t="s">
        <v>4</v>
      </c>
      <c r="B4" s="1059">
        <v>1255851.96</v>
      </c>
      <c r="C4" s="1059">
        <v>1075950.3499999999</v>
      </c>
      <c r="D4" s="1059">
        <v>179901.61</v>
      </c>
      <c r="E4" s="1059">
        <v>1631109</v>
      </c>
      <c r="F4" s="1059">
        <v>1532902.5200000003</v>
      </c>
      <c r="G4" s="1060">
        <v>98206.48000000001</v>
      </c>
      <c r="H4" s="1059">
        <v>2886960.9599999995</v>
      </c>
      <c r="I4" s="1059">
        <v>2608852.8699999996</v>
      </c>
      <c r="J4" s="1059">
        <v>278108.09000000003</v>
      </c>
      <c r="K4" s="411"/>
      <c r="L4" s="411"/>
      <c r="M4" s="411"/>
      <c r="N4" s="411"/>
      <c r="O4" s="411"/>
      <c r="P4" s="411"/>
      <c r="Q4" s="411"/>
      <c r="R4" s="411"/>
    </row>
    <row r="5" spans="1:18" s="1061" customFormat="1">
      <c r="A5" s="1058" t="s">
        <v>1260</v>
      </c>
      <c r="B5" s="1060">
        <f>SUM(B6:B17)</f>
        <v>1248991.0899999999</v>
      </c>
      <c r="C5" s="1060">
        <f t="shared" ref="C5:J5" si="0">SUM(C6:C17)</f>
        <v>1066936.5499999998</v>
      </c>
      <c r="D5" s="1060">
        <f t="shared" si="0"/>
        <v>182054.54</v>
      </c>
      <c r="E5" s="1060">
        <f t="shared" si="0"/>
        <v>1582997.0100000002</v>
      </c>
      <c r="F5" s="1060">
        <f t="shared" si="0"/>
        <v>1640885.9999999998</v>
      </c>
      <c r="G5" s="1060">
        <f t="shared" si="0"/>
        <v>-57888.990000000005</v>
      </c>
      <c r="H5" s="1060">
        <f t="shared" si="0"/>
        <v>2831988.0999999996</v>
      </c>
      <c r="I5" s="1060">
        <f t="shared" si="0"/>
        <v>2707822.5499999993</v>
      </c>
      <c r="J5" s="1060">
        <f t="shared" si="0"/>
        <v>124165.55000000002</v>
      </c>
      <c r="K5" s="411"/>
      <c r="L5" s="411"/>
      <c r="M5" s="411"/>
      <c r="N5" s="411"/>
      <c r="O5" s="411"/>
      <c r="P5" s="411"/>
      <c r="Q5" s="411"/>
      <c r="R5" s="411"/>
    </row>
    <row r="6" spans="1:18" s="1056" customFormat="1">
      <c r="A6" s="1062">
        <v>44652</v>
      </c>
      <c r="B6" s="1063">
        <v>109219.15</v>
      </c>
      <c r="C6" s="1063">
        <v>86847.98</v>
      </c>
      <c r="D6" s="1063">
        <v>22371.17</v>
      </c>
      <c r="E6" s="1063">
        <v>96276.66</v>
      </c>
      <c r="F6" s="1063">
        <v>89451.53</v>
      </c>
      <c r="G6" s="1063">
        <v>6825.13</v>
      </c>
      <c r="H6" s="1063">
        <f>B6+E6</f>
        <v>205495.81</v>
      </c>
      <c r="I6" s="1063">
        <f t="shared" ref="I6:J10" si="1">C6+F6</f>
        <v>176299.51</v>
      </c>
      <c r="J6" s="1063">
        <f t="shared" si="1"/>
        <v>29196.3</v>
      </c>
      <c r="K6" s="411"/>
      <c r="L6" s="411"/>
      <c r="M6" s="411"/>
      <c r="N6" s="411"/>
      <c r="O6" s="411"/>
      <c r="P6" s="411"/>
      <c r="Q6" s="411"/>
      <c r="R6" s="411"/>
    </row>
    <row r="7" spans="1:18" s="1056" customFormat="1">
      <c r="A7" s="1062">
        <v>44682</v>
      </c>
      <c r="B7" s="1063">
        <v>143134.79</v>
      </c>
      <c r="C7" s="1063">
        <v>105335.82</v>
      </c>
      <c r="D7" s="1063">
        <v>37798.97</v>
      </c>
      <c r="E7" s="1063">
        <v>153238.22</v>
      </c>
      <c r="F7" s="1063">
        <v>170507.47</v>
      </c>
      <c r="G7" s="1063">
        <v>-17269.25</v>
      </c>
      <c r="H7" s="1063">
        <f>B7+E7</f>
        <v>296373.01</v>
      </c>
      <c r="I7" s="1063">
        <f t="shared" si="1"/>
        <v>275843.29000000004</v>
      </c>
      <c r="J7" s="1063">
        <f t="shared" si="1"/>
        <v>20529.72</v>
      </c>
      <c r="K7" s="411"/>
      <c r="L7" s="411"/>
      <c r="M7" s="411"/>
      <c r="N7" s="411"/>
      <c r="O7" s="411"/>
      <c r="P7" s="411"/>
      <c r="Q7" s="411"/>
      <c r="R7" s="411"/>
    </row>
    <row r="8" spans="1:18" s="1056" customFormat="1">
      <c r="A8" s="1062">
        <v>44713</v>
      </c>
      <c r="B8" s="1063">
        <v>96719.25</v>
      </c>
      <c r="C8" s="1063">
        <v>74668.44</v>
      </c>
      <c r="D8" s="1063">
        <v>22050.81</v>
      </c>
      <c r="E8" s="1063">
        <v>116220.75</v>
      </c>
      <c r="F8" s="1063">
        <v>124902.16</v>
      </c>
      <c r="G8" s="1063">
        <v>-8681.41</v>
      </c>
      <c r="H8" s="1063">
        <f>B8+E8</f>
        <v>212940</v>
      </c>
      <c r="I8" s="1063">
        <f t="shared" si="1"/>
        <v>199570.6</v>
      </c>
      <c r="J8" s="1063">
        <f t="shared" si="1"/>
        <v>13369.400000000001</v>
      </c>
      <c r="K8" s="411"/>
      <c r="L8" s="411"/>
      <c r="M8" s="411"/>
      <c r="N8" s="411"/>
      <c r="O8" s="411"/>
      <c r="P8" s="411"/>
      <c r="Q8" s="411"/>
      <c r="R8" s="411"/>
    </row>
    <row r="9" spans="1:18" s="1056" customFormat="1">
      <c r="A9" s="1062">
        <v>44743</v>
      </c>
      <c r="B9" s="1063">
        <v>91677.5</v>
      </c>
      <c r="C9" s="1063">
        <v>86965.119999999995</v>
      </c>
      <c r="D9" s="1063">
        <v>4712.38</v>
      </c>
      <c r="E9" s="1063">
        <v>117346.64</v>
      </c>
      <c r="F9" s="1063">
        <v>112886.79</v>
      </c>
      <c r="G9" s="1063">
        <v>4459.8500000000004</v>
      </c>
      <c r="H9" s="1063">
        <f>B9+E9</f>
        <v>209024.14</v>
      </c>
      <c r="I9" s="1063">
        <f t="shared" si="1"/>
        <v>199851.90999999997</v>
      </c>
      <c r="J9" s="1063">
        <f t="shared" si="1"/>
        <v>9172.23</v>
      </c>
      <c r="K9" s="411"/>
      <c r="L9" s="411"/>
      <c r="M9" s="411"/>
      <c r="N9" s="411"/>
      <c r="O9" s="411"/>
      <c r="P9" s="411"/>
      <c r="Q9" s="411"/>
      <c r="R9" s="411"/>
    </row>
    <row r="10" spans="1:18" s="1056" customFormat="1">
      <c r="A10" s="1062">
        <v>44774</v>
      </c>
      <c r="B10" s="1063">
        <v>90595.39</v>
      </c>
      <c r="C10" s="1063">
        <v>91716.17</v>
      </c>
      <c r="D10" s="1063">
        <v>-1120.78</v>
      </c>
      <c r="E10" s="1063">
        <v>145972.48000000001</v>
      </c>
      <c r="F10" s="1063">
        <v>140212.24</v>
      </c>
      <c r="G10" s="1063">
        <v>5760.24</v>
      </c>
      <c r="H10" s="1063">
        <f>B10+E10</f>
        <v>236567.87</v>
      </c>
      <c r="I10" s="1063">
        <f t="shared" si="1"/>
        <v>231928.40999999997</v>
      </c>
      <c r="J10" s="1063">
        <f t="shared" si="1"/>
        <v>4639.46</v>
      </c>
      <c r="K10" s="411"/>
      <c r="L10" s="411"/>
      <c r="M10" s="411"/>
      <c r="N10" s="411"/>
      <c r="O10" s="411"/>
      <c r="P10" s="411"/>
      <c r="Q10" s="411"/>
      <c r="R10" s="411"/>
    </row>
    <row r="11" spans="1:18" s="1056" customFormat="1">
      <c r="A11" s="1062">
        <v>44805</v>
      </c>
      <c r="B11" s="1063">
        <v>123727.17</v>
      </c>
      <c r="C11" s="1063">
        <v>105125.43</v>
      </c>
      <c r="D11" s="1063">
        <v>18601.740000000002</v>
      </c>
      <c r="E11" s="1063">
        <v>141319.51999999999</v>
      </c>
      <c r="F11" s="1063">
        <v>161704.51</v>
      </c>
      <c r="G11" s="1063">
        <v>-20384.990000000002</v>
      </c>
      <c r="H11" s="1063">
        <f>E11+B11</f>
        <v>265046.69</v>
      </c>
      <c r="I11" s="1063">
        <f>F11+C11</f>
        <v>266829.94</v>
      </c>
      <c r="J11" s="1063">
        <f>G11+D11</f>
        <v>-1783.25</v>
      </c>
      <c r="K11" s="411"/>
      <c r="L11" s="411"/>
      <c r="M11" s="411"/>
      <c r="N11" s="411"/>
      <c r="O11" s="411"/>
      <c r="P11" s="411"/>
      <c r="Q11" s="411"/>
      <c r="R11" s="411"/>
    </row>
    <row r="12" spans="1:18" s="1056" customFormat="1">
      <c r="A12" s="1062">
        <v>44835</v>
      </c>
      <c r="B12" s="1063">
        <v>77347.08</v>
      </c>
      <c r="C12" s="1063">
        <v>71029.45</v>
      </c>
      <c r="D12" s="1063">
        <v>6317.63</v>
      </c>
      <c r="E12" s="1063">
        <v>94631.07</v>
      </c>
      <c r="F12" s="1063">
        <v>103954.96</v>
      </c>
      <c r="G12" s="1063">
        <v>-9323.89</v>
      </c>
      <c r="H12" s="1063">
        <f t="shared" ref="H12:J14" si="2">B12+E12</f>
        <v>171978.15000000002</v>
      </c>
      <c r="I12" s="1063">
        <f t="shared" si="2"/>
        <v>174984.41</v>
      </c>
      <c r="J12" s="1063">
        <f t="shared" si="2"/>
        <v>-3006.2599999999993</v>
      </c>
      <c r="K12" s="411"/>
      <c r="L12" s="411"/>
      <c r="M12" s="411"/>
      <c r="N12" s="411"/>
      <c r="O12" s="411"/>
      <c r="P12" s="411"/>
      <c r="Q12" s="411"/>
      <c r="R12" s="411"/>
    </row>
    <row r="13" spans="1:18" s="1056" customFormat="1">
      <c r="A13" s="1062">
        <v>44866</v>
      </c>
      <c r="B13" s="1063">
        <v>96133.65</v>
      </c>
      <c r="C13" s="1063">
        <v>94445.54</v>
      </c>
      <c r="D13" s="1063">
        <v>1688.11</v>
      </c>
      <c r="E13" s="1063">
        <v>122119.42</v>
      </c>
      <c r="F13" s="1063">
        <v>123690.44</v>
      </c>
      <c r="G13" s="1063">
        <v>-1571.02</v>
      </c>
      <c r="H13" s="1063">
        <f t="shared" si="2"/>
        <v>218253.07</v>
      </c>
      <c r="I13" s="1063">
        <f t="shared" si="2"/>
        <v>218135.97999999998</v>
      </c>
      <c r="J13" s="1063">
        <f t="shared" si="2"/>
        <v>117.08999999999992</v>
      </c>
      <c r="K13" s="411"/>
      <c r="L13" s="411"/>
      <c r="M13" s="411"/>
      <c r="N13" s="411"/>
      <c r="O13" s="411"/>
      <c r="P13" s="411"/>
      <c r="Q13" s="411"/>
      <c r="R13" s="411"/>
    </row>
    <row r="14" spans="1:18" s="1056" customFormat="1">
      <c r="A14" s="1064">
        <v>44896</v>
      </c>
      <c r="B14" s="1063">
        <v>101205.58</v>
      </c>
      <c r="C14" s="1063">
        <v>86513.25</v>
      </c>
      <c r="D14" s="1063">
        <v>14692.33</v>
      </c>
      <c r="E14" s="1063">
        <v>126206.68</v>
      </c>
      <c r="F14" s="1063">
        <v>123639.26</v>
      </c>
      <c r="G14" s="1063">
        <v>2567.42</v>
      </c>
      <c r="H14" s="1063">
        <f t="shared" si="2"/>
        <v>227412.26</v>
      </c>
      <c r="I14" s="1063">
        <f t="shared" si="2"/>
        <v>210152.51</v>
      </c>
      <c r="J14" s="1063">
        <f t="shared" si="2"/>
        <v>17259.75</v>
      </c>
      <c r="K14" s="411"/>
      <c r="L14" s="411"/>
      <c r="M14" s="411"/>
      <c r="N14" s="411"/>
      <c r="O14" s="411"/>
      <c r="P14" s="411"/>
      <c r="Q14" s="411"/>
      <c r="R14" s="411"/>
    </row>
    <row r="15" spans="1:18" s="1056" customFormat="1">
      <c r="A15" s="1065" t="s">
        <v>547</v>
      </c>
      <c r="B15" s="1063">
        <v>112172.04</v>
      </c>
      <c r="C15" s="1063">
        <v>90818.83</v>
      </c>
      <c r="D15" s="1063">
        <v>21353.21</v>
      </c>
      <c r="E15" s="1063">
        <v>137207.09</v>
      </c>
      <c r="F15" s="1063">
        <v>145806.75</v>
      </c>
      <c r="G15" s="1063">
        <v>-8599.66</v>
      </c>
      <c r="H15" s="1063">
        <v>249379.13</v>
      </c>
      <c r="I15" s="1063">
        <v>236625.58000000002</v>
      </c>
      <c r="J15" s="1063">
        <v>12753.55</v>
      </c>
      <c r="K15" s="411"/>
      <c r="L15" s="411"/>
      <c r="M15" s="411"/>
      <c r="N15" s="411"/>
      <c r="O15" s="411"/>
      <c r="P15" s="411"/>
      <c r="Q15" s="411"/>
      <c r="R15" s="411"/>
    </row>
    <row r="16" spans="1:18" s="1056" customFormat="1">
      <c r="A16" s="1066" t="s">
        <v>546</v>
      </c>
      <c r="B16" s="1063">
        <v>101628.76</v>
      </c>
      <c r="C16" s="1063">
        <v>88804.09</v>
      </c>
      <c r="D16" s="1063">
        <v>12824.67</v>
      </c>
      <c r="E16" s="1063">
        <v>148432.76999999999</v>
      </c>
      <c r="F16" s="1063">
        <v>161301.17000000001</v>
      </c>
      <c r="G16" s="1063">
        <v>-12868.4</v>
      </c>
      <c r="H16" s="1063">
        <f t="shared" ref="H16:I17" si="3">B16+E16</f>
        <v>250061.52999999997</v>
      </c>
      <c r="I16" s="1063">
        <f t="shared" si="3"/>
        <v>250105.26</v>
      </c>
      <c r="J16" s="1063">
        <f>D16+G16</f>
        <v>-43.729999999999563</v>
      </c>
      <c r="K16" s="411"/>
      <c r="L16" s="411"/>
      <c r="M16" s="411"/>
      <c r="N16" s="411"/>
      <c r="O16" s="411"/>
      <c r="P16" s="411"/>
      <c r="Q16" s="411"/>
      <c r="R16" s="411"/>
    </row>
    <row r="17" spans="1:18" s="1056" customFormat="1">
      <c r="A17" s="1066" t="s">
        <v>548</v>
      </c>
      <c r="B17" s="1063">
        <v>105430.73</v>
      </c>
      <c r="C17" s="1067">
        <v>84666.43</v>
      </c>
      <c r="D17" s="1063">
        <v>20764.3</v>
      </c>
      <c r="E17" s="1068">
        <v>184025.71</v>
      </c>
      <c r="F17" s="1063">
        <v>182828.72</v>
      </c>
      <c r="G17" s="1063">
        <v>1196.99</v>
      </c>
      <c r="H17" s="1063">
        <f>B17+E17</f>
        <v>289456.44</v>
      </c>
      <c r="I17" s="1063">
        <f t="shared" si="3"/>
        <v>267495.15000000002</v>
      </c>
      <c r="J17" s="1063">
        <f>D17+G17</f>
        <v>21961.29</v>
      </c>
      <c r="K17" s="411"/>
      <c r="L17" s="411"/>
      <c r="M17" s="411"/>
      <c r="N17" s="411"/>
      <c r="O17" s="411"/>
      <c r="P17" s="411"/>
      <c r="Q17" s="411"/>
      <c r="R17" s="411"/>
    </row>
    <row r="18" spans="1:18" s="1056" customFormat="1" ht="15" customHeight="1">
      <c r="A18" s="1480"/>
      <c r="B18" s="1480"/>
      <c r="C18" s="1480"/>
      <c r="D18" s="1480"/>
      <c r="E18" s="1480"/>
      <c r="F18" s="1480"/>
      <c r="G18" s="1480"/>
      <c r="H18" s="1480"/>
      <c r="I18" s="1480"/>
      <c r="J18" s="1480"/>
      <c r="K18" s="411"/>
      <c r="L18" s="411"/>
      <c r="M18" s="411"/>
      <c r="N18" s="411"/>
      <c r="O18" s="411"/>
      <c r="P18" s="411"/>
      <c r="Q18" s="411"/>
      <c r="R18" s="411"/>
    </row>
    <row r="19" spans="1:18" s="1056" customFormat="1" ht="15" customHeight="1">
      <c r="A19" s="1475" t="s">
        <v>703</v>
      </c>
      <c r="B19" s="1475"/>
      <c r="C19" s="1475"/>
      <c r="D19" s="1475"/>
      <c r="E19" s="1475"/>
      <c r="F19" s="1475"/>
      <c r="G19" s="1475"/>
      <c r="H19" s="1475"/>
      <c r="I19" s="1475"/>
      <c r="J19" s="1475"/>
      <c r="K19" s="411"/>
      <c r="L19" s="411"/>
      <c r="M19" s="411"/>
      <c r="N19" s="411"/>
      <c r="O19" s="411"/>
      <c r="P19" s="411"/>
      <c r="Q19" s="411"/>
      <c r="R19" s="411"/>
    </row>
    <row r="20" spans="1:18" s="1056" customFormat="1">
      <c r="A20" s="1069" t="s">
        <v>704</v>
      </c>
      <c r="B20" s="1069"/>
      <c r="C20" s="1070"/>
      <c r="D20" s="1070"/>
      <c r="E20" s="1070"/>
      <c r="F20" s="1070"/>
      <c r="G20" s="1070"/>
      <c r="H20" s="1070"/>
      <c r="I20" s="1070"/>
      <c r="J20" s="1070"/>
      <c r="K20" s="411"/>
      <c r="L20" s="411"/>
      <c r="M20" s="411"/>
      <c r="N20" s="411"/>
      <c r="O20" s="411"/>
      <c r="P20" s="411"/>
      <c r="Q20" s="411"/>
      <c r="R20" s="411"/>
    </row>
  </sheetData>
  <mergeCells count="7">
    <mergeCell ref="A19:J19"/>
    <mergeCell ref="A1:I1"/>
    <mergeCell ref="A2:A3"/>
    <mergeCell ref="B2:D2"/>
    <mergeCell ref="E2:G2"/>
    <mergeCell ref="H2:J2"/>
    <mergeCell ref="A18:J18"/>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workbookViewId="0">
      <selection activeCell="A5" sqref="A5:P5"/>
    </sheetView>
  </sheetViews>
  <sheetFormatPr defaultRowHeight="15"/>
  <cols>
    <col min="1" max="1" width="54.85546875" style="1184" customWidth="1"/>
    <col min="2" max="2" width="13.85546875" style="1184" bestFit="1" customWidth="1"/>
    <col min="3" max="3" width="17.5703125" style="1184" bestFit="1" customWidth="1"/>
    <col min="4" max="4" width="14" style="1184" bestFit="1" customWidth="1"/>
    <col min="5" max="5" width="11.85546875" style="1184" bestFit="1" customWidth="1"/>
    <col min="6" max="6" width="11.5703125" style="1184" bestFit="1" customWidth="1"/>
    <col min="7" max="7" width="13.5703125" style="1184" bestFit="1" customWidth="1"/>
    <col min="8" max="8" width="12.5703125" style="1184" bestFit="1" customWidth="1"/>
    <col min="9" max="9" width="10.5703125" style="1184" bestFit="1" customWidth="1"/>
    <col min="10" max="10" width="12" style="1184" bestFit="1" customWidth="1"/>
    <col min="11" max="11" width="13.28515625" style="1184" bestFit="1" customWidth="1"/>
    <col min="12" max="12" width="13.5703125" style="1184" bestFit="1" customWidth="1"/>
    <col min="13" max="13" width="13.140625" style="1184" bestFit="1" customWidth="1"/>
    <col min="14" max="14" width="11.140625" style="1184" bestFit="1" customWidth="1"/>
    <col min="15" max="15" width="12.140625" style="1184" bestFit="1" customWidth="1"/>
    <col min="16" max="16" width="13.5703125" style="1184" bestFit="1" customWidth="1"/>
    <col min="17" max="17" width="13.7109375" style="1184" customWidth="1"/>
    <col min="18" max="18" width="13" style="1184" bestFit="1" customWidth="1"/>
    <col min="19" max="19" width="13.85546875" style="1184" customWidth="1"/>
    <col min="20" max="20" width="11.85546875" style="1184" bestFit="1" customWidth="1"/>
    <col min="21" max="21" width="13.140625" style="1184" bestFit="1" customWidth="1"/>
    <col min="22" max="16384" width="9.140625" style="1184"/>
  </cols>
  <sheetData>
    <row r="1" spans="1:26">
      <c r="A1" s="1484" t="s">
        <v>99</v>
      </c>
      <c r="B1" s="1485"/>
      <c r="C1" s="1485"/>
      <c r="D1" s="1485"/>
      <c r="E1" s="1485"/>
      <c r="F1" s="1485"/>
      <c r="G1" s="1485"/>
      <c r="H1" s="1485"/>
      <c r="I1" s="1485"/>
      <c r="J1" s="1485"/>
      <c r="K1" s="1485"/>
      <c r="L1" s="1485"/>
      <c r="M1" s="1485"/>
      <c r="N1" s="1485"/>
      <c r="O1" s="1485"/>
      <c r="P1" s="1486"/>
      <c r="Q1" s="1183"/>
      <c r="R1" s="1183"/>
      <c r="S1" s="1183"/>
      <c r="T1" s="1183"/>
      <c r="U1" s="1183"/>
    </row>
    <row r="2" spans="1:26">
      <c r="A2" s="1185" t="s">
        <v>3</v>
      </c>
      <c r="B2" s="1487" t="s">
        <v>1323</v>
      </c>
      <c r="C2" s="1488"/>
      <c r="D2" s="1488"/>
      <c r="E2" s="1488"/>
      <c r="F2" s="1489"/>
      <c r="G2" s="1490" t="s">
        <v>1319</v>
      </c>
      <c r="H2" s="1490"/>
      <c r="I2" s="1490"/>
      <c r="J2" s="1490"/>
      <c r="K2" s="1490"/>
      <c r="L2" s="1491" t="s">
        <v>1324</v>
      </c>
      <c r="M2" s="1492"/>
      <c r="N2" s="1492"/>
      <c r="O2" s="1492"/>
      <c r="P2" s="1493"/>
      <c r="Q2" s="1186"/>
      <c r="R2" s="1186"/>
      <c r="S2" s="1186"/>
      <c r="T2" s="1186"/>
      <c r="U2" s="1186"/>
    </row>
    <row r="3" spans="1:26" ht="45">
      <c r="A3" s="1187" t="s">
        <v>28</v>
      </c>
      <c r="B3" s="1188" t="s">
        <v>1325</v>
      </c>
      <c r="C3" s="1188" t="s">
        <v>705</v>
      </c>
      <c r="D3" s="1188" t="s">
        <v>706</v>
      </c>
      <c r="E3" s="1188" t="s">
        <v>707</v>
      </c>
      <c r="F3" s="1188" t="s">
        <v>0</v>
      </c>
      <c r="G3" s="1047" t="s">
        <v>1325</v>
      </c>
      <c r="H3" s="1047" t="s">
        <v>705</v>
      </c>
      <c r="I3" s="1047" t="s">
        <v>706</v>
      </c>
      <c r="J3" s="1047" t="s">
        <v>707</v>
      </c>
      <c r="K3" s="1047" t="s">
        <v>0</v>
      </c>
      <c r="L3" s="1189" t="s">
        <v>708</v>
      </c>
      <c r="M3" s="1189" t="s">
        <v>705</v>
      </c>
      <c r="N3" s="1189" t="s">
        <v>706</v>
      </c>
      <c r="O3" s="1189" t="s">
        <v>709</v>
      </c>
      <c r="P3" s="1190" t="s">
        <v>0</v>
      </c>
      <c r="Q3" s="1186"/>
      <c r="R3" s="1186"/>
      <c r="S3" s="1186"/>
      <c r="T3" s="1186"/>
      <c r="U3" s="1186"/>
    </row>
    <row r="4" spans="1:26">
      <c r="A4" s="1191" t="s">
        <v>710</v>
      </c>
      <c r="B4" s="1048">
        <v>136590</v>
      </c>
      <c r="C4" s="1048">
        <v>5546</v>
      </c>
      <c r="D4" s="1192">
        <v>52</v>
      </c>
      <c r="E4" s="1048">
        <v>1673</v>
      </c>
      <c r="F4" s="1193">
        <v>143861</v>
      </c>
      <c r="G4" s="1048">
        <v>137650</v>
      </c>
      <c r="H4" s="1048">
        <v>5649</v>
      </c>
      <c r="I4" s="1049">
        <v>52</v>
      </c>
      <c r="J4" s="1048">
        <v>1937</v>
      </c>
      <c r="K4" s="1050">
        <v>145288</v>
      </c>
      <c r="L4" s="1194">
        <v>130915</v>
      </c>
      <c r="M4" s="1194">
        <v>7522</v>
      </c>
      <c r="N4" s="1194">
        <v>0</v>
      </c>
      <c r="O4" s="1194">
        <v>1917</v>
      </c>
      <c r="P4" s="1195">
        <v>140354</v>
      </c>
    </row>
    <row r="5" spans="1:26">
      <c r="A5" s="1494" t="s">
        <v>711</v>
      </c>
      <c r="B5" s="1495"/>
      <c r="C5" s="1495"/>
      <c r="D5" s="1495"/>
      <c r="E5" s="1495"/>
      <c r="F5" s="1495"/>
      <c r="G5" s="1495"/>
      <c r="H5" s="1495"/>
      <c r="I5" s="1495"/>
      <c r="J5" s="1495"/>
      <c r="K5" s="1495"/>
      <c r="L5" s="1495"/>
      <c r="M5" s="1495"/>
      <c r="N5" s="1495"/>
      <c r="O5" s="1495"/>
      <c r="P5" s="1496"/>
      <c r="V5" s="963"/>
      <c r="W5" s="963"/>
      <c r="X5" s="963"/>
      <c r="Y5" s="963"/>
      <c r="Z5" s="963"/>
    </row>
    <row r="6" spans="1:26" ht="15.75">
      <c r="A6" s="1191" t="s">
        <v>712</v>
      </c>
      <c r="B6" s="1051">
        <v>226623.59284</v>
      </c>
      <c r="C6" s="1051">
        <v>22902.779649999997</v>
      </c>
      <c r="D6" s="1051">
        <v>0</v>
      </c>
      <c r="E6" s="1051"/>
      <c r="F6" s="1053">
        <v>249526.37248999998</v>
      </c>
      <c r="G6" s="1051">
        <v>231664.93613000005</v>
      </c>
      <c r="H6" s="1051">
        <v>23624.562529999999</v>
      </c>
      <c r="I6" s="1051">
        <v>0</v>
      </c>
      <c r="J6" s="1051"/>
      <c r="K6" s="1052">
        <v>255289.49866000004</v>
      </c>
      <c r="L6" s="1196">
        <v>231697</v>
      </c>
      <c r="M6" s="1196">
        <v>21389.549909999998</v>
      </c>
      <c r="N6" s="1197"/>
      <c r="O6" s="1197"/>
      <c r="P6" s="1198">
        <v>253086.54991</v>
      </c>
    </row>
    <row r="7" spans="1:26" ht="15.75">
      <c r="A7" s="1191" t="s">
        <v>713</v>
      </c>
      <c r="B7" s="1051">
        <v>583.3780999999999</v>
      </c>
      <c r="C7" s="1051">
        <v>370.90027999999984</v>
      </c>
      <c r="D7" s="1051">
        <v>41.02</v>
      </c>
      <c r="E7" s="1051"/>
      <c r="F7" s="1053">
        <v>995.29837999999972</v>
      </c>
      <c r="G7" s="1051">
        <v>573.45038999999986</v>
      </c>
      <c r="H7" s="1051">
        <v>354.15069999999997</v>
      </c>
      <c r="I7" s="1051">
        <v>41.02</v>
      </c>
      <c r="J7" s="1051"/>
      <c r="K7" s="1052">
        <v>968.62108999999987</v>
      </c>
      <c r="L7" s="1196">
        <v>512</v>
      </c>
      <c r="M7" s="1196">
        <v>317.0529600000001</v>
      </c>
      <c r="N7" s="1197"/>
      <c r="O7" s="1197"/>
      <c r="P7" s="1198">
        <v>829.0529600000001</v>
      </c>
    </row>
    <row r="8" spans="1:26" ht="15.75">
      <c r="A8" s="1191" t="s">
        <v>714</v>
      </c>
      <c r="B8" s="1051">
        <v>2045717.1304200003</v>
      </c>
      <c r="C8" s="1051">
        <v>168524.24026999998</v>
      </c>
      <c r="D8" s="1051">
        <v>0</v>
      </c>
      <c r="E8" s="1051"/>
      <c r="F8" s="1053">
        <v>2214241.3706900002</v>
      </c>
      <c r="G8" s="1051">
        <v>2010634.0260600003</v>
      </c>
      <c r="H8" s="1051">
        <v>166416.24249999999</v>
      </c>
      <c r="I8" s="1051">
        <v>0</v>
      </c>
      <c r="J8" s="1051"/>
      <c r="K8" s="1052">
        <v>2177050.2685600002</v>
      </c>
      <c r="L8" s="1196">
        <v>1749028</v>
      </c>
      <c r="M8" s="1196">
        <v>114037.05356</v>
      </c>
      <c r="N8" s="1197"/>
      <c r="O8" s="1197"/>
      <c r="P8" s="1198">
        <v>1863065.0535599999</v>
      </c>
      <c r="Q8" s="1199"/>
      <c r="R8" s="1199"/>
      <c r="S8" s="1199"/>
      <c r="T8" s="1199"/>
      <c r="U8" s="1199"/>
    </row>
    <row r="9" spans="1:26" ht="15.75">
      <c r="A9" s="1191" t="s">
        <v>715</v>
      </c>
      <c r="B9" s="1051">
        <v>17201.6312</v>
      </c>
      <c r="C9" s="1051">
        <v>221.17000000000002</v>
      </c>
      <c r="D9" s="1051">
        <v>85</v>
      </c>
      <c r="E9" s="1051"/>
      <c r="F9" s="1053">
        <v>17507.801199999998</v>
      </c>
      <c r="G9" s="1051">
        <v>21605.528190000001</v>
      </c>
      <c r="H9" s="1051">
        <v>312.34000000000003</v>
      </c>
      <c r="I9" s="1051">
        <v>84.19</v>
      </c>
      <c r="J9" s="1051"/>
      <c r="K9" s="1052">
        <v>22002.05819</v>
      </c>
      <c r="L9" s="1196">
        <v>23607</v>
      </c>
      <c r="M9" s="1196">
        <v>2078.1017099999999</v>
      </c>
      <c r="N9" s="1197"/>
      <c r="O9" s="1197"/>
      <c r="P9" s="1198">
        <v>25685.101709999999</v>
      </c>
    </row>
    <row r="10" spans="1:26" ht="15.75">
      <c r="A10" s="1191" t="s">
        <v>716</v>
      </c>
      <c r="B10" s="1051">
        <v>1350.96</v>
      </c>
      <c r="C10" s="1051">
        <v>1254.5800000000002</v>
      </c>
      <c r="D10" s="1051">
        <v>0</v>
      </c>
      <c r="E10" s="1051"/>
      <c r="F10" s="1053">
        <v>2605.54</v>
      </c>
      <c r="G10" s="1051">
        <v>1934.24</v>
      </c>
      <c r="H10" s="1051">
        <v>1895.62</v>
      </c>
      <c r="I10" s="1051">
        <v>0</v>
      </c>
      <c r="J10" s="1051"/>
      <c r="K10" s="1052">
        <v>3829.8599999999997</v>
      </c>
      <c r="L10" s="1196">
        <v>2021</v>
      </c>
      <c r="M10" s="1196">
        <v>1847.26</v>
      </c>
      <c r="N10" s="1197"/>
      <c r="O10" s="1197"/>
      <c r="P10" s="1198">
        <v>3868.26</v>
      </c>
    </row>
    <row r="11" spans="1:26" ht="15.75">
      <c r="A11" s="1191" t="s">
        <v>717</v>
      </c>
      <c r="B11" s="1051">
        <v>82.929999999999993</v>
      </c>
      <c r="C11" s="1051">
        <v>5.76</v>
      </c>
      <c r="D11" s="1051">
        <v>1.91</v>
      </c>
      <c r="E11" s="1051"/>
      <c r="F11" s="1053">
        <v>90.6</v>
      </c>
      <c r="G11" s="1051">
        <v>173.94000000000003</v>
      </c>
      <c r="H11" s="1051">
        <v>2.82</v>
      </c>
      <c r="I11" s="1051">
        <v>0</v>
      </c>
      <c r="J11" s="1051"/>
      <c r="K11" s="1052">
        <v>176.76000000000002</v>
      </c>
      <c r="L11" s="1196">
        <v>126</v>
      </c>
      <c r="M11" s="1196">
        <v>0.25</v>
      </c>
      <c r="N11" s="1197"/>
      <c r="O11" s="1197"/>
      <c r="P11" s="1198">
        <v>126.25</v>
      </c>
    </row>
    <row r="12" spans="1:26" ht="15.75">
      <c r="A12" s="1191" t="s">
        <v>718</v>
      </c>
      <c r="B12" s="1051">
        <v>261.68396000000001</v>
      </c>
      <c r="C12" s="1051">
        <v>0</v>
      </c>
      <c r="D12" s="1051">
        <v>0</v>
      </c>
      <c r="E12" s="1051"/>
      <c r="F12" s="1053">
        <v>261.68396000000001</v>
      </c>
      <c r="G12" s="1051">
        <v>292.90117999999995</v>
      </c>
      <c r="H12" s="1051">
        <v>0</v>
      </c>
      <c r="I12" s="1051">
        <v>0</v>
      </c>
      <c r="J12" s="1051"/>
      <c r="K12" s="1052">
        <v>292.90117999999995</v>
      </c>
      <c r="L12" s="1196">
        <v>373</v>
      </c>
      <c r="M12" s="1196">
        <v>0</v>
      </c>
      <c r="N12" s="1197"/>
      <c r="O12" s="1197"/>
      <c r="P12" s="1198">
        <v>373</v>
      </c>
    </row>
    <row r="13" spans="1:26" ht="15.75">
      <c r="A13" s="1191" t="s">
        <v>719</v>
      </c>
      <c r="B13" s="1051">
        <v>0</v>
      </c>
      <c r="C13" s="1051">
        <v>0</v>
      </c>
      <c r="D13" s="1051">
        <v>0</v>
      </c>
      <c r="E13" s="1051"/>
      <c r="F13" s="1053">
        <v>0</v>
      </c>
      <c r="G13" s="1051">
        <v>0</v>
      </c>
      <c r="H13" s="1051">
        <v>0</v>
      </c>
      <c r="I13" s="1051">
        <v>0</v>
      </c>
      <c r="J13" s="1051"/>
      <c r="K13" s="1052">
        <v>0</v>
      </c>
      <c r="L13" s="1196">
        <v>0</v>
      </c>
      <c r="M13" s="1196">
        <v>0</v>
      </c>
      <c r="N13" s="1197"/>
      <c r="O13" s="1197"/>
      <c r="P13" s="1198">
        <v>0</v>
      </c>
    </row>
    <row r="14" spans="1:26" ht="15.75">
      <c r="A14" s="1191" t="s">
        <v>720</v>
      </c>
      <c r="B14" s="1051">
        <v>6</v>
      </c>
      <c r="C14" s="1051">
        <v>0</v>
      </c>
      <c r="D14" s="1051">
        <v>0</v>
      </c>
      <c r="E14" s="1051"/>
      <c r="F14" s="1053">
        <v>6</v>
      </c>
      <c r="G14" s="1051">
        <v>1</v>
      </c>
      <c r="H14" s="1051">
        <v>0</v>
      </c>
      <c r="I14" s="1051">
        <v>0</v>
      </c>
      <c r="J14" s="1051"/>
      <c r="K14" s="1052">
        <v>1</v>
      </c>
      <c r="L14" s="1196">
        <v>10</v>
      </c>
      <c r="M14" s="1196">
        <v>0</v>
      </c>
      <c r="N14" s="1197"/>
      <c r="O14" s="1197"/>
      <c r="P14" s="1198">
        <v>10</v>
      </c>
    </row>
    <row r="15" spans="1:26" ht="15.75">
      <c r="A15" s="1191" t="s">
        <v>26</v>
      </c>
      <c r="B15" s="1051">
        <v>26815.772759999996</v>
      </c>
      <c r="C15" s="1051">
        <v>31123.183409999994</v>
      </c>
      <c r="D15" s="1051">
        <v>0</v>
      </c>
      <c r="E15" s="1051"/>
      <c r="F15" s="1053">
        <v>57938.95616999999</v>
      </c>
      <c r="G15" s="1051">
        <v>28421.971659999996</v>
      </c>
      <c r="H15" s="1051">
        <v>30847.446759999999</v>
      </c>
      <c r="I15" s="1051">
        <v>1.91</v>
      </c>
      <c r="J15" s="1051"/>
      <c r="K15" s="1052">
        <v>59271.328419999998</v>
      </c>
      <c r="L15" s="1196">
        <v>19096</v>
      </c>
      <c r="M15" s="1196">
        <v>31795.22195000001</v>
      </c>
      <c r="N15" s="1197"/>
      <c r="O15" s="1197"/>
      <c r="P15" s="1198">
        <v>50891.221950000006</v>
      </c>
    </row>
    <row r="16" spans="1:26" ht="15.75">
      <c r="A16" s="1191" t="s">
        <v>35</v>
      </c>
      <c r="B16" s="1051">
        <v>12067.713139999996</v>
      </c>
      <c r="C16" s="1051">
        <v>4611.8895599999996</v>
      </c>
      <c r="D16" s="1051">
        <v>-0.16</v>
      </c>
      <c r="E16" s="1051"/>
      <c r="F16" s="1053">
        <v>16679.442699999996</v>
      </c>
      <c r="G16" s="1051">
        <v>4045.8267299999966</v>
      </c>
      <c r="H16" s="1051">
        <v>5155.885699999998</v>
      </c>
      <c r="I16" s="1051">
        <v>0.05</v>
      </c>
      <c r="J16" s="1051"/>
      <c r="K16" s="1052">
        <v>9201.7624299999934</v>
      </c>
      <c r="L16" s="1196">
        <v>9907</v>
      </c>
      <c r="M16" s="1196">
        <v>4874.9114199999995</v>
      </c>
      <c r="N16" s="1197"/>
      <c r="O16" s="1197"/>
      <c r="P16" s="1198">
        <v>14781.91142</v>
      </c>
    </row>
    <row r="17" spans="1:16" ht="15.75">
      <c r="A17" s="1200" t="s">
        <v>0</v>
      </c>
      <c r="B17" s="1054">
        <v>2330710.7924200008</v>
      </c>
      <c r="C17" s="1054">
        <v>229014.50317000001</v>
      </c>
      <c r="D17" s="1054">
        <v>127.77000000000001</v>
      </c>
      <c r="E17" s="1054">
        <v>219749.97719999994</v>
      </c>
      <c r="F17" s="1053">
        <v>2779603.0427900008</v>
      </c>
      <c r="G17" s="1054">
        <v>2299347.8203400001</v>
      </c>
      <c r="H17" s="1054">
        <v>228609.06818999996</v>
      </c>
      <c r="I17" s="1054">
        <v>127.17</v>
      </c>
      <c r="J17" s="1054">
        <v>220220.55681000007</v>
      </c>
      <c r="K17" s="1052">
        <v>2748304.61534</v>
      </c>
      <c r="L17" s="1198">
        <v>2036377</v>
      </c>
      <c r="M17" s="1198">
        <v>176339.40151</v>
      </c>
      <c r="N17" s="1198">
        <v>0</v>
      </c>
      <c r="O17" s="1198">
        <v>208241</v>
      </c>
      <c r="P17" s="1198">
        <v>2420957.4015100002</v>
      </c>
    </row>
    <row r="18" spans="1:16" ht="15.75">
      <c r="A18" s="1186" t="s">
        <v>27</v>
      </c>
      <c r="B18" s="1186"/>
      <c r="C18" s="1186"/>
      <c r="D18" s="1186"/>
      <c r="E18" s="1186"/>
      <c r="F18" s="1186"/>
      <c r="G18" s="1186"/>
      <c r="H18" s="1186"/>
      <c r="I18" s="1186"/>
      <c r="J18" s="1186"/>
      <c r="K18" s="1186"/>
      <c r="L18" s="1201"/>
      <c r="M18" s="1201"/>
      <c r="N18" s="1201"/>
      <c r="O18" s="1201"/>
      <c r="P18" s="1201"/>
    </row>
    <row r="19" spans="1:16">
      <c r="A19" s="1497" t="s">
        <v>1320</v>
      </c>
      <c r="B19" s="1497"/>
      <c r="C19" s="1497"/>
      <c r="D19" s="1497"/>
      <c r="E19" s="1497"/>
      <c r="F19" s="1497"/>
      <c r="G19" s="1497"/>
      <c r="H19" s="1497"/>
      <c r="I19" s="1497"/>
      <c r="J19" s="1186"/>
      <c r="K19" s="1202">
        <f>(F17-K17)/K17</f>
        <v>1.1388267252219697E-2</v>
      </c>
      <c r="L19" s="1186"/>
      <c r="M19" s="1186"/>
      <c r="N19" s="1186"/>
      <c r="O19" s="1186"/>
      <c r="P19" s="1203">
        <f>F17/P17</f>
        <v>1.1481420701811218</v>
      </c>
    </row>
    <row r="20" spans="1:16">
      <c r="A20" s="1481" t="s">
        <v>1321</v>
      </c>
      <c r="B20" s="1481"/>
      <c r="C20" s="1481"/>
      <c r="D20" s="1481"/>
      <c r="E20" s="1481"/>
      <c r="F20" s="1481"/>
      <c r="G20" s="1481"/>
      <c r="H20" s="1481"/>
      <c r="I20" s="1481"/>
      <c r="J20" s="1481"/>
      <c r="K20" s="1481"/>
      <c r="L20" s="1204"/>
      <c r="M20" s="1204"/>
      <c r="N20" s="1204"/>
      <c r="O20" s="1204"/>
      <c r="P20" s="1204"/>
    </row>
    <row r="21" spans="1:16">
      <c r="A21" s="1482" t="s">
        <v>1326</v>
      </c>
      <c r="B21" s="1482"/>
      <c r="C21" s="1482"/>
      <c r="D21" s="1482"/>
      <c r="E21" s="1482"/>
      <c r="F21" s="1482"/>
      <c r="G21" s="1482"/>
      <c r="H21" s="1482"/>
      <c r="I21" s="1482"/>
      <c r="J21" s="1482"/>
      <c r="K21" s="1482"/>
      <c r="L21" s="411"/>
      <c r="M21" s="411"/>
      <c r="N21" s="411"/>
      <c r="O21" s="411"/>
      <c r="P21" s="411"/>
    </row>
    <row r="22" spans="1:16">
      <c r="A22" s="1483" t="s">
        <v>1327</v>
      </c>
      <c r="B22" s="1483"/>
      <c r="C22" s="1483"/>
      <c r="D22" s="1483"/>
      <c r="E22" s="1483"/>
      <c r="F22" s="1483"/>
      <c r="G22" s="1483"/>
      <c r="H22" s="1483"/>
      <c r="I22" s="1483"/>
      <c r="J22" s="1483"/>
      <c r="K22" s="1483"/>
      <c r="L22" s="1204"/>
      <c r="M22" s="1204"/>
      <c r="N22" s="1204"/>
      <c r="O22" s="1204"/>
      <c r="P22" s="1204"/>
    </row>
    <row r="23" spans="1:16">
      <c r="A23" s="1481" t="s">
        <v>1328</v>
      </c>
      <c r="B23" s="1481"/>
      <c r="C23" s="1481"/>
      <c r="D23" s="1481"/>
      <c r="E23" s="1481"/>
      <c r="F23" s="1481"/>
      <c r="G23" s="1481"/>
      <c r="H23" s="1481"/>
      <c r="I23" s="1481"/>
      <c r="J23" s="1481"/>
      <c r="K23" s="1481"/>
      <c r="L23" s="1204"/>
      <c r="M23" s="1204"/>
      <c r="N23" s="1204"/>
      <c r="O23" s="1204"/>
      <c r="P23" s="1204"/>
    </row>
    <row r="24" spans="1:16">
      <c r="A24" s="1105"/>
      <c r="B24" s="1105"/>
      <c r="C24" s="1105"/>
      <c r="D24" s="1105"/>
      <c r="E24" s="1105"/>
      <c r="F24" s="1105"/>
      <c r="G24" s="921"/>
      <c r="H24" s="921"/>
      <c r="I24" s="921"/>
      <c r="J24" s="921"/>
      <c r="K24" s="921"/>
      <c r="L24" s="921"/>
      <c r="M24" s="921"/>
      <c r="N24" s="921"/>
      <c r="O24" s="921"/>
      <c r="P24" s="921"/>
    </row>
  </sheetData>
  <mergeCells count="10">
    <mergeCell ref="A20:K20"/>
    <mergeCell ref="A21:K21"/>
    <mergeCell ref="A22:K22"/>
    <mergeCell ref="A23:K23"/>
    <mergeCell ref="A1:P1"/>
    <mergeCell ref="B2:F2"/>
    <mergeCell ref="G2:K2"/>
    <mergeCell ref="L2:P2"/>
    <mergeCell ref="A5:P5"/>
    <mergeCell ref="A19:I19"/>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90" zoomScaleNormal="90" workbookViewId="0">
      <selection activeCell="B4" sqref="B4"/>
    </sheetView>
  </sheetViews>
  <sheetFormatPr defaultColWidth="9.140625" defaultRowHeight="15"/>
  <cols>
    <col min="1" max="1" width="80.85546875" style="7" bestFit="1" customWidth="1"/>
    <col min="2" max="2" width="8.42578125" style="7" bestFit="1" customWidth="1"/>
    <col min="3" max="3" width="12.85546875" style="7" bestFit="1" customWidth="1"/>
    <col min="4" max="4" width="13.140625" style="7" bestFit="1" customWidth="1"/>
    <col min="5" max="7" width="12.42578125" style="7" bestFit="1" customWidth="1"/>
    <col min="8" max="8" width="10.140625" style="7" bestFit="1" customWidth="1"/>
    <col min="9" max="9" width="11" style="7" bestFit="1" customWidth="1"/>
    <col min="10" max="11" width="12.42578125" style="7" bestFit="1" customWidth="1"/>
    <col min="12" max="12" width="10" style="7" bestFit="1" customWidth="1"/>
    <col min="13" max="16384" width="9.140625" style="7"/>
  </cols>
  <sheetData>
    <row r="1" spans="1:14" ht="15.75" customHeight="1">
      <c r="A1" s="1042" t="s">
        <v>490</v>
      </c>
    </row>
    <row r="2" spans="1:14" s="8" customFormat="1" ht="18.75" customHeight="1">
      <c r="A2" s="1332" t="s">
        <v>491</v>
      </c>
      <c r="B2" s="1332" t="s">
        <v>492</v>
      </c>
      <c r="C2" s="1336" t="s">
        <v>493</v>
      </c>
      <c r="D2" s="1357"/>
      <c r="E2" s="1357"/>
      <c r="F2" s="1357"/>
      <c r="G2" s="1357"/>
      <c r="H2" s="1498" t="s">
        <v>494</v>
      </c>
      <c r="I2" s="1498"/>
      <c r="J2" s="1498"/>
      <c r="K2" s="1498"/>
      <c r="L2" s="1498"/>
    </row>
    <row r="3" spans="1:14" s="8" customFormat="1" ht="63.75" customHeight="1">
      <c r="A3" s="1334"/>
      <c r="B3" s="1334"/>
      <c r="C3" s="1205">
        <v>44986</v>
      </c>
      <c r="D3" s="1205">
        <v>44958</v>
      </c>
      <c r="E3" s="1205">
        <v>44621</v>
      </c>
      <c r="F3" s="74" t="s">
        <v>495</v>
      </c>
      <c r="G3" s="1043" t="s">
        <v>496</v>
      </c>
      <c r="H3" s="1205">
        <v>44986</v>
      </c>
      <c r="I3" s="1205">
        <v>44958</v>
      </c>
      <c r="J3" s="1205">
        <v>44621</v>
      </c>
      <c r="K3" s="1044" t="s">
        <v>495</v>
      </c>
      <c r="L3" s="1044" t="s">
        <v>496</v>
      </c>
    </row>
    <row r="4" spans="1:14" s="8" customFormat="1" ht="18" customHeight="1">
      <c r="A4" s="334" t="s">
        <v>497</v>
      </c>
      <c r="B4" s="335" t="s">
        <v>498</v>
      </c>
      <c r="C4" s="68">
        <v>5843</v>
      </c>
      <c r="D4" s="68">
        <v>5885</v>
      </c>
      <c r="E4" s="68">
        <v>5846</v>
      </c>
      <c r="F4" s="336">
        <v>-5.1317139999999997E-2</v>
      </c>
      <c r="G4" s="337">
        <v>-0.71367884500000001</v>
      </c>
      <c r="H4" s="68">
        <v>6043</v>
      </c>
      <c r="I4" s="68">
        <v>6023</v>
      </c>
      <c r="J4" s="68">
        <v>5886</v>
      </c>
      <c r="K4" s="338">
        <v>2.6673462450000001</v>
      </c>
      <c r="L4" s="338">
        <v>0.33206043499999999</v>
      </c>
      <c r="N4" s="339"/>
    </row>
    <row r="5" spans="1:14" s="8" customFormat="1" ht="18" customHeight="1">
      <c r="A5" s="334" t="s">
        <v>499</v>
      </c>
      <c r="B5" s="335" t="s">
        <v>498</v>
      </c>
      <c r="C5" s="68">
        <v>283</v>
      </c>
      <c r="D5" s="68">
        <v>284</v>
      </c>
      <c r="E5" s="68">
        <v>277</v>
      </c>
      <c r="F5" s="336">
        <v>2.166064982</v>
      </c>
      <c r="G5" s="337">
        <v>-0.35211267600000001</v>
      </c>
      <c r="H5" s="68">
        <v>588</v>
      </c>
      <c r="I5" s="68">
        <v>587</v>
      </c>
      <c r="J5" s="68">
        <v>584</v>
      </c>
      <c r="K5" s="338">
        <v>0.68493150700000005</v>
      </c>
      <c r="L5" s="338">
        <v>0.170357751</v>
      </c>
    </row>
    <row r="6" spans="1:14" s="8" customFormat="1" ht="18" customHeight="1">
      <c r="A6" s="334" t="s">
        <v>500</v>
      </c>
      <c r="B6" s="335" t="s">
        <v>498</v>
      </c>
      <c r="C6" s="68">
        <v>4</v>
      </c>
      <c r="D6" s="68">
        <v>4</v>
      </c>
      <c r="E6" s="68">
        <v>4</v>
      </c>
      <c r="F6" s="336">
        <v>0</v>
      </c>
      <c r="G6" s="337">
        <v>0</v>
      </c>
      <c r="H6" s="68">
        <v>3</v>
      </c>
      <c r="I6" s="68">
        <v>3</v>
      </c>
      <c r="J6" s="68">
        <v>3</v>
      </c>
      <c r="K6" s="338">
        <v>0</v>
      </c>
      <c r="L6" s="338">
        <v>0</v>
      </c>
    </row>
    <row r="7" spans="1:14" s="8" customFormat="1" ht="18" customHeight="1">
      <c r="A7" s="334" t="s">
        <v>501</v>
      </c>
      <c r="B7" s="335" t="s">
        <v>502</v>
      </c>
      <c r="C7" s="68">
        <v>314.63053000000002</v>
      </c>
      <c r="D7" s="68">
        <v>311.68149</v>
      </c>
      <c r="E7" s="68">
        <v>266.83924999999999</v>
      </c>
      <c r="F7" s="336">
        <v>17.910138782000001</v>
      </c>
      <c r="G7" s="337">
        <v>0.94617104100000005</v>
      </c>
      <c r="H7" s="68">
        <v>830.01540999999997</v>
      </c>
      <c r="I7" s="68">
        <v>813.73441000000003</v>
      </c>
      <c r="J7" s="68">
        <v>629.97046</v>
      </c>
      <c r="K7" s="338">
        <v>31.75465561</v>
      </c>
      <c r="L7" s="338">
        <v>2.0007756579999998</v>
      </c>
    </row>
    <row r="8" spans="1:14" s="8" customFormat="1" ht="18" customHeight="1">
      <c r="A8" s="334" t="s">
        <v>503</v>
      </c>
      <c r="B8" s="335" t="s">
        <v>504</v>
      </c>
      <c r="C8" s="68">
        <v>68058.800383499998</v>
      </c>
      <c r="D8" s="68">
        <v>68207.097404200002</v>
      </c>
      <c r="E8" s="68">
        <v>60191.178239699999</v>
      </c>
      <c r="F8" s="336">
        <v>13.071055218</v>
      </c>
      <c r="G8" s="337">
        <v>-0.217421685</v>
      </c>
      <c r="H8" s="68">
        <v>30945.007600000001</v>
      </c>
      <c r="I8" s="68">
        <v>30689.732830000001</v>
      </c>
      <c r="J8" s="68">
        <v>27625.04018</v>
      </c>
      <c r="K8" s="338">
        <v>12.017964109999999</v>
      </c>
      <c r="L8" s="338">
        <v>0.83179208000000004</v>
      </c>
    </row>
    <row r="9" spans="1:14" s="8" customFormat="1" ht="18" customHeight="1">
      <c r="A9" s="334" t="s">
        <v>505</v>
      </c>
      <c r="B9" s="335" t="s">
        <v>504</v>
      </c>
      <c r="C9" s="340">
        <v>22261190.595970701</v>
      </c>
      <c r="D9" s="340">
        <v>22284664.970848501</v>
      </c>
      <c r="E9" s="340">
        <v>22938891.622809701</v>
      </c>
      <c r="F9" s="336">
        <v>-2.9543756430000001</v>
      </c>
      <c r="G9" s="337">
        <v>-0.105338693</v>
      </c>
      <c r="H9" s="68">
        <v>3405158.159</v>
      </c>
      <c r="I9" s="68">
        <v>3320924.0639999998</v>
      </c>
      <c r="J9" s="68">
        <v>3228356.02</v>
      </c>
      <c r="K9" s="338">
        <v>5.4765378580000004</v>
      </c>
      <c r="L9" s="338">
        <v>2.536465567</v>
      </c>
    </row>
    <row r="10" spans="1:14" s="8" customFormat="1" ht="18" customHeight="1">
      <c r="A10" s="334" t="s">
        <v>506</v>
      </c>
      <c r="B10" s="335" t="s">
        <v>504</v>
      </c>
      <c r="C10" s="68">
        <v>72621.334608439007</v>
      </c>
      <c r="D10" s="68">
        <v>72799.249565712002</v>
      </c>
      <c r="E10" s="68">
        <v>64752.755568141001</v>
      </c>
      <c r="F10" s="336">
        <v>12.151728480999999</v>
      </c>
      <c r="G10" s="337">
        <v>-0.244391197</v>
      </c>
      <c r="H10" s="68">
        <v>35421.421609999998</v>
      </c>
      <c r="I10" s="68">
        <v>35042.120699999999</v>
      </c>
      <c r="J10" s="68">
        <v>31531.23057</v>
      </c>
      <c r="K10" s="338">
        <v>12.33758078</v>
      </c>
      <c r="L10" s="338">
        <v>1.0824142560000001</v>
      </c>
    </row>
    <row r="11" spans="1:14" s="8" customFormat="1" ht="18" customHeight="1">
      <c r="A11" s="334" t="s">
        <v>507</v>
      </c>
      <c r="B11" s="335" t="s">
        <v>504</v>
      </c>
      <c r="C11" s="340">
        <v>26308596.322236799</v>
      </c>
      <c r="D11" s="340">
        <v>26326527.7424265</v>
      </c>
      <c r="E11" s="340">
        <v>26849274.741556901</v>
      </c>
      <c r="F11" s="336">
        <v>-2.0137542800000001</v>
      </c>
      <c r="G11" s="337">
        <v>-6.8111603000000007E-2</v>
      </c>
      <c r="H11" s="68">
        <v>3708994.5290000001</v>
      </c>
      <c r="I11" s="68">
        <v>3620507.6669999999</v>
      </c>
      <c r="J11" s="68">
        <v>3482602.3849999998</v>
      </c>
      <c r="K11" s="338">
        <v>6.5006601210000001</v>
      </c>
      <c r="L11" s="338">
        <v>2.4440457009999998</v>
      </c>
    </row>
    <row r="12" spans="1:14" s="8" customFormat="1" ht="18" customHeight="1">
      <c r="A12" s="334" t="s">
        <v>508</v>
      </c>
      <c r="B12" s="335" t="s">
        <v>504</v>
      </c>
      <c r="C12" s="68">
        <v>1446.745208</v>
      </c>
      <c r="D12" s="68">
        <v>1190.0509356</v>
      </c>
      <c r="E12" s="68">
        <v>1689.2881742</v>
      </c>
      <c r="F12" s="336">
        <v>-14.357702249999999</v>
      </c>
      <c r="G12" s="337">
        <v>21.570023998</v>
      </c>
      <c r="H12" s="68">
        <v>1749.5002340000001</v>
      </c>
      <c r="I12" s="68">
        <v>1616.7304280000001</v>
      </c>
      <c r="J12" s="68">
        <v>2346.2374949999999</v>
      </c>
      <c r="K12" s="338">
        <v>-25.433796109999999</v>
      </c>
      <c r="L12" s="338">
        <v>8.2122414619999997</v>
      </c>
    </row>
    <row r="13" spans="1:14" s="8" customFormat="1" ht="18" customHeight="1">
      <c r="A13" s="334" t="s">
        <v>509</v>
      </c>
      <c r="B13" s="335" t="s">
        <v>504</v>
      </c>
      <c r="C13" s="68">
        <v>72.337260400000005</v>
      </c>
      <c r="D13" s="68">
        <v>59.502546780000003</v>
      </c>
      <c r="E13" s="68">
        <v>84.464408710000001</v>
      </c>
      <c r="F13" s="336">
        <v>-14.357702249999999</v>
      </c>
      <c r="G13" s="337">
        <v>21.570023998</v>
      </c>
      <c r="H13" s="68">
        <v>87.475011699999996</v>
      </c>
      <c r="I13" s="68">
        <v>73.487746700000002</v>
      </c>
      <c r="J13" s="68">
        <v>117.3118747</v>
      </c>
      <c r="K13" s="338">
        <v>-25.433796109999999</v>
      </c>
      <c r="L13" s="338">
        <v>19.03346561</v>
      </c>
    </row>
    <row r="14" spans="1:14" s="8" customFormat="1" ht="18" customHeight="1">
      <c r="A14" s="334" t="s">
        <v>510</v>
      </c>
      <c r="B14" s="335" t="s">
        <v>504</v>
      </c>
      <c r="C14" s="341">
        <v>406585.958328243</v>
      </c>
      <c r="D14" s="341">
        <v>374029.70702936599</v>
      </c>
      <c r="E14" s="341">
        <v>606077.42497534596</v>
      </c>
      <c r="F14" s="336">
        <v>-32.915178560999998</v>
      </c>
      <c r="G14" s="337">
        <v>8.7041886480000006</v>
      </c>
      <c r="H14" s="68">
        <v>163544.58050000001</v>
      </c>
      <c r="I14" s="68">
        <v>154690.56880000001</v>
      </c>
      <c r="J14" s="68">
        <v>231398.37729999999</v>
      </c>
      <c r="K14" s="338">
        <v>-29.323367609999998</v>
      </c>
      <c r="L14" s="338">
        <v>5.7236919830000001</v>
      </c>
    </row>
    <row r="15" spans="1:14" s="8" customFormat="1" ht="18" customHeight="1">
      <c r="A15" s="334" t="s">
        <v>511</v>
      </c>
      <c r="B15" s="335" t="s">
        <v>504</v>
      </c>
      <c r="C15" s="68">
        <v>20329.297916412001</v>
      </c>
      <c r="D15" s="68">
        <v>18701.485351468</v>
      </c>
      <c r="E15" s="68">
        <v>30303.871248767002</v>
      </c>
      <c r="F15" s="336">
        <v>-32.915178560999998</v>
      </c>
      <c r="G15" s="337">
        <v>8.7041886480000006</v>
      </c>
      <c r="H15" s="68">
        <v>8177.2290229999999</v>
      </c>
      <c r="I15" s="68">
        <v>7031.3894899999996</v>
      </c>
      <c r="J15" s="68">
        <v>11569.91886</v>
      </c>
      <c r="K15" s="338">
        <v>-29.323367609999998</v>
      </c>
      <c r="L15" s="338">
        <v>16.296061179999999</v>
      </c>
    </row>
    <row r="16" spans="1:14" s="8" customFormat="1" ht="18" customHeight="1">
      <c r="A16" s="334" t="s">
        <v>512</v>
      </c>
      <c r="B16" s="335" t="s">
        <v>498</v>
      </c>
      <c r="C16" s="68">
        <v>0</v>
      </c>
      <c r="D16" s="68">
        <v>0</v>
      </c>
      <c r="E16" s="68">
        <v>1</v>
      </c>
      <c r="F16" s="336">
        <v>-100</v>
      </c>
      <c r="G16" s="342">
        <v>0</v>
      </c>
      <c r="H16" s="68">
        <v>0</v>
      </c>
      <c r="I16" s="68">
        <v>0</v>
      </c>
      <c r="J16" s="68">
        <v>2</v>
      </c>
      <c r="K16" s="338">
        <v>-100</v>
      </c>
      <c r="L16" s="338">
        <v>0</v>
      </c>
    </row>
    <row r="17" spans="1:12" s="8" customFormat="1" ht="18" customHeight="1">
      <c r="A17" s="334" t="s">
        <v>513</v>
      </c>
      <c r="B17" s="335" t="s">
        <v>514</v>
      </c>
      <c r="C17" s="68">
        <v>85.0381</v>
      </c>
      <c r="D17" s="68">
        <v>85.515299999999996</v>
      </c>
      <c r="E17" s="68">
        <v>85.995900000000006</v>
      </c>
      <c r="F17" s="336">
        <v>-1.113774029</v>
      </c>
      <c r="G17" s="337">
        <v>-0.55802879699999997</v>
      </c>
      <c r="H17" s="68">
        <v>13.18819645</v>
      </c>
      <c r="I17" s="68">
        <v>12.889617299999999</v>
      </c>
      <c r="J17" s="68">
        <v>12.24929092</v>
      </c>
      <c r="K17" s="338">
        <v>7.6649785599999998</v>
      </c>
      <c r="L17" s="338">
        <v>2.3164314350000001</v>
      </c>
    </row>
    <row r="18" spans="1:12" s="1206" customFormat="1" ht="36.75" customHeight="1">
      <c r="A18" s="1499" t="s">
        <v>515</v>
      </c>
      <c r="B18" s="1499"/>
      <c r="C18" s="1499"/>
      <c r="D18" s="1499"/>
      <c r="E18" s="1499"/>
      <c r="F18" s="1499"/>
      <c r="G18" s="1499"/>
      <c r="H18" s="1500"/>
      <c r="I18" s="1500"/>
      <c r="J18" s="1500"/>
      <c r="K18" s="1500"/>
      <c r="L18" s="1500"/>
    </row>
    <row r="19" spans="1:12" s="1206" customFormat="1" ht="24.75" customHeight="1">
      <c r="A19" s="1046"/>
      <c r="B19" s="1045"/>
      <c r="C19" s="1045"/>
      <c r="D19" s="1045"/>
      <c r="E19" s="1045"/>
      <c r="F19" s="1045"/>
      <c r="G19" s="1045"/>
      <c r="H19" s="1045"/>
      <c r="I19" s="1045"/>
      <c r="J19" s="1045"/>
      <c r="K19" s="1045"/>
      <c r="L19" s="1045"/>
    </row>
    <row r="20" spans="1:12" s="1206" customFormat="1" ht="13.5" customHeight="1">
      <c r="A20" s="1381" t="s">
        <v>516</v>
      </c>
      <c r="B20" s="1381"/>
      <c r="C20" s="1381"/>
      <c r="D20" s="1381"/>
      <c r="E20" s="1381"/>
      <c r="F20" s="1381"/>
      <c r="G20" s="1381"/>
      <c r="H20" s="1381"/>
      <c r="I20" s="1381"/>
      <c r="J20" s="1381"/>
      <c r="K20" s="1381"/>
      <c r="L20" s="1381"/>
    </row>
    <row r="21" spans="1:12">
      <c r="H21" s="29"/>
      <c r="I21" s="29"/>
    </row>
    <row r="23" spans="1:12">
      <c r="C23" s="29"/>
    </row>
  </sheetData>
  <mergeCells count="6">
    <mergeCell ref="A20:L20"/>
    <mergeCell ref="A2:A3"/>
    <mergeCell ref="B2:B3"/>
    <mergeCell ref="C2:G2"/>
    <mergeCell ref="H2:L2"/>
    <mergeCell ref="A18:L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zoomScaleNormal="100" workbookViewId="0">
      <selection activeCell="B5" sqref="B5"/>
    </sheetView>
  </sheetViews>
  <sheetFormatPr defaultColWidth="9.140625" defaultRowHeight="15"/>
  <cols>
    <col min="1" max="5" width="14.5703125" style="7" bestFit="1" customWidth="1"/>
    <col min="6" max="6" width="14.140625" style="7" bestFit="1" customWidth="1"/>
    <col min="7" max="9" width="14.5703125" style="7" bestFit="1" customWidth="1"/>
    <col min="10" max="10" width="9.85546875" style="7" bestFit="1" customWidth="1"/>
    <col min="11" max="11" width="19.5703125" style="7" bestFit="1" customWidth="1"/>
    <col min="12" max="12" width="4.5703125" style="7" bestFit="1" customWidth="1"/>
    <col min="13" max="16384" width="9.140625" style="7"/>
  </cols>
  <sheetData>
    <row r="1" spans="1:11" ht="16.5" customHeight="1">
      <c r="A1" s="1382" t="s">
        <v>101</v>
      </c>
      <c r="B1" s="1382"/>
      <c r="C1" s="1382"/>
      <c r="D1" s="1382"/>
      <c r="E1" s="1382"/>
      <c r="F1" s="1382"/>
      <c r="G1" s="1382"/>
      <c r="H1" s="1382"/>
      <c r="I1" s="1382"/>
      <c r="J1" s="1382"/>
      <c r="K1" s="1382"/>
    </row>
    <row r="2" spans="1:11" s="8" customFormat="1" ht="18" customHeight="1">
      <c r="A2" s="1325" t="s">
        <v>18</v>
      </c>
      <c r="B2" s="1336" t="s">
        <v>24</v>
      </c>
      <c r="C2" s="1357"/>
      <c r="D2" s="1357"/>
      <c r="E2" s="1357"/>
      <c r="F2" s="1337"/>
      <c r="G2" s="1336" t="s">
        <v>25</v>
      </c>
      <c r="H2" s="1357"/>
      <c r="I2" s="1357"/>
      <c r="J2" s="1357"/>
      <c r="K2" s="1337"/>
    </row>
    <row r="3" spans="1:11" s="8" customFormat="1" ht="69.75" customHeight="1">
      <c r="A3" s="1358"/>
      <c r="B3" s="74" t="s">
        <v>517</v>
      </c>
      <c r="C3" s="74" t="s">
        <v>518</v>
      </c>
      <c r="D3" s="211" t="s">
        <v>519</v>
      </c>
      <c r="E3" s="211" t="s">
        <v>520</v>
      </c>
      <c r="F3" s="74" t="s">
        <v>521</v>
      </c>
      <c r="G3" s="74" t="s">
        <v>517</v>
      </c>
      <c r="H3" s="74" t="s">
        <v>518</v>
      </c>
      <c r="I3" s="211" t="s">
        <v>519</v>
      </c>
      <c r="J3" s="211" t="s">
        <v>520</v>
      </c>
      <c r="K3" s="74" t="s">
        <v>522</v>
      </c>
    </row>
    <row r="4" spans="1:11" s="8" customFormat="1" ht="30" customHeight="1">
      <c r="A4" s="10" t="s">
        <v>4</v>
      </c>
      <c r="B4" s="12">
        <v>37478</v>
      </c>
      <c r="C4" s="12">
        <v>277</v>
      </c>
      <c r="D4" s="12">
        <v>57026</v>
      </c>
      <c r="E4" s="48">
        <v>2773527.52</v>
      </c>
      <c r="F4" s="48">
        <v>30187555.842</v>
      </c>
      <c r="G4" s="12">
        <v>18268</v>
      </c>
      <c r="H4" s="12">
        <v>584</v>
      </c>
      <c r="I4" s="12">
        <v>21728</v>
      </c>
      <c r="J4" s="48">
        <v>567566.78131559596</v>
      </c>
      <c r="K4" s="48">
        <v>3717277.5200999998</v>
      </c>
    </row>
    <row r="5" spans="1:11" s="8" customFormat="1" ht="18" customHeight="1">
      <c r="A5" s="10" t="s">
        <v>5</v>
      </c>
      <c r="B5" s="12">
        <v>40987</v>
      </c>
      <c r="C5" s="12">
        <v>283</v>
      </c>
      <c r="D5" s="12">
        <v>59401</v>
      </c>
      <c r="E5" s="304">
        <v>3224331.49</v>
      </c>
      <c r="F5" s="304">
        <v>30218889.594000001</v>
      </c>
      <c r="G5" s="12">
        <v>20323</v>
      </c>
      <c r="H5" s="12">
        <v>588</v>
      </c>
      <c r="I5" s="12">
        <v>18676</v>
      </c>
      <c r="J5" s="48">
        <v>612850.53859999997</v>
      </c>
      <c r="K5" s="304">
        <v>3971126.9040000001</v>
      </c>
    </row>
    <row r="6" spans="1:11" s="8" customFormat="1" ht="18" customHeight="1">
      <c r="A6" s="17" t="s">
        <v>6</v>
      </c>
      <c r="B6" s="19">
        <v>37752</v>
      </c>
      <c r="C6" s="19">
        <v>276</v>
      </c>
      <c r="D6" s="19">
        <v>57054</v>
      </c>
      <c r="E6" s="79">
        <v>2831506.29</v>
      </c>
      <c r="F6" s="343">
        <v>30507868.767999999</v>
      </c>
      <c r="G6" s="19">
        <v>18410</v>
      </c>
      <c r="H6" s="19">
        <v>588</v>
      </c>
      <c r="I6" s="19">
        <v>21739</v>
      </c>
      <c r="J6" s="79">
        <v>578587.94999999995</v>
      </c>
      <c r="K6" s="79">
        <v>3729607.64</v>
      </c>
    </row>
    <row r="7" spans="1:11" s="8" customFormat="1" ht="18" customHeight="1">
      <c r="A7" s="53" t="s">
        <v>7</v>
      </c>
      <c r="B7" s="54">
        <v>38115</v>
      </c>
      <c r="C7" s="54">
        <v>277</v>
      </c>
      <c r="D7" s="54">
        <v>57112</v>
      </c>
      <c r="E7" s="81">
        <v>2854963.19</v>
      </c>
      <c r="F7" s="344">
        <v>29754854.649999999</v>
      </c>
      <c r="G7" s="54">
        <v>18613</v>
      </c>
      <c r="H7" s="54">
        <v>583</v>
      </c>
      <c r="I7" s="54">
        <v>21145</v>
      </c>
      <c r="J7" s="81">
        <v>581525.92000000004</v>
      </c>
      <c r="K7" s="81">
        <v>3580617.63</v>
      </c>
    </row>
    <row r="8" spans="1:11" s="8" customFormat="1" ht="18" customHeight="1">
      <c r="A8" s="53" t="s">
        <v>8</v>
      </c>
      <c r="B8" s="54">
        <v>38464</v>
      </c>
      <c r="C8" s="54">
        <v>277</v>
      </c>
      <c r="D8" s="54">
        <v>57140</v>
      </c>
      <c r="E8" s="81">
        <v>2906464.24</v>
      </c>
      <c r="F8" s="344">
        <v>28516153.41</v>
      </c>
      <c r="G8" s="54">
        <v>18798</v>
      </c>
      <c r="H8" s="54">
        <v>585</v>
      </c>
      <c r="I8" s="54">
        <v>20711</v>
      </c>
      <c r="J8" s="81">
        <v>584765.82963092707</v>
      </c>
      <c r="K8" s="81">
        <v>3384107.1435000002</v>
      </c>
    </row>
    <row r="9" spans="1:11" s="8" customFormat="1" ht="18" customHeight="1">
      <c r="A9" s="53" t="s">
        <v>9</v>
      </c>
      <c r="B9" s="54">
        <v>38801</v>
      </c>
      <c r="C9" s="54">
        <v>278</v>
      </c>
      <c r="D9" s="54">
        <v>57262</v>
      </c>
      <c r="E9" s="81">
        <v>2982786.5</v>
      </c>
      <c r="F9" s="345">
        <v>30672415.287999999</v>
      </c>
      <c r="G9" s="54">
        <v>18990</v>
      </c>
      <c r="H9" s="54">
        <v>583</v>
      </c>
      <c r="I9" s="54">
        <v>20376</v>
      </c>
      <c r="J9" s="81">
        <v>591946.29</v>
      </c>
      <c r="K9" s="81">
        <v>3689733.13</v>
      </c>
    </row>
    <row r="10" spans="1:11" s="8" customFormat="1" ht="18" customHeight="1">
      <c r="A10" s="53" t="s">
        <v>10</v>
      </c>
      <c r="B10" s="54">
        <v>38989</v>
      </c>
      <c r="C10" s="54">
        <v>278</v>
      </c>
      <c r="D10" s="54">
        <v>57489</v>
      </c>
      <c r="E10" s="81">
        <v>3007408</v>
      </c>
      <c r="F10" s="345">
        <v>31965844.456</v>
      </c>
      <c r="G10" s="54">
        <v>19147</v>
      </c>
      <c r="H10" s="54">
        <v>583</v>
      </c>
      <c r="I10" s="54">
        <v>19950</v>
      </c>
      <c r="J10" s="81">
        <v>595111.57050000003</v>
      </c>
      <c r="K10" s="81">
        <v>3848483.1949999998</v>
      </c>
    </row>
    <row r="11" spans="1:11" s="8" customFormat="1" ht="18" customHeight="1">
      <c r="A11" s="53" t="s">
        <v>11</v>
      </c>
      <c r="B11" s="54">
        <v>39281</v>
      </c>
      <c r="C11" s="54">
        <v>278</v>
      </c>
      <c r="D11" s="54">
        <v>58515</v>
      </c>
      <c r="E11" s="81">
        <v>3060077.69</v>
      </c>
      <c r="F11" s="345">
        <v>31257032.998845622</v>
      </c>
      <c r="G11" s="54">
        <v>19301</v>
      </c>
      <c r="H11" s="54">
        <v>586</v>
      </c>
      <c r="I11" s="54">
        <v>20239</v>
      </c>
      <c r="J11" s="81">
        <v>587618.5736</v>
      </c>
      <c r="K11" s="81">
        <v>3796947.426</v>
      </c>
    </row>
    <row r="12" spans="1:11" s="8" customFormat="1" ht="18" customHeight="1">
      <c r="A12" s="53" t="s">
        <v>12</v>
      </c>
      <c r="B12" s="54">
        <v>39494</v>
      </c>
      <c r="C12" s="54">
        <v>279</v>
      </c>
      <c r="D12" s="54">
        <v>58519</v>
      </c>
      <c r="E12" s="81">
        <v>3105404.41</v>
      </c>
      <c r="F12" s="345">
        <v>32009992.454</v>
      </c>
      <c r="G12" s="54">
        <v>19406</v>
      </c>
      <c r="H12" s="54">
        <v>581</v>
      </c>
      <c r="I12" s="54">
        <v>20253</v>
      </c>
      <c r="J12" s="81">
        <v>592762.4192</v>
      </c>
      <c r="K12" s="81">
        <v>3954416.6880000001</v>
      </c>
    </row>
    <row r="13" spans="1:11" s="8" customFormat="1" ht="18" customHeight="1">
      <c r="A13" s="53" t="s">
        <v>13</v>
      </c>
      <c r="B13" s="54">
        <v>39768</v>
      </c>
      <c r="C13" s="54">
        <v>282</v>
      </c>
      <c r="D13" s="54">
        <v>58553</v>
      </c>
      <c r="E13" s="81">
        <v>3130548.31</v>
      </c>
      <c r="F13" s="345">
        <v>32878056.640999999</v>
      </c>
      <c r="G13" s="54">
        <v>19547</v>
      </c>
      <c r="H13" s="54">
        <v>584</v>
      </c>
      <c r="I13" s="54">
        <v>20261</v>
      </c>
      <c r="J13" s="81">
        <v>594661</v>
      </c>
      <c r="K13" s="81">
        <v>4099064</v>
      </c>
    </row>
    <row r="14" spans="1:11" s="8" customFormat="1" ht="18" customHeight="1">
      <c r="A14" s="350" t="s">
        <v>544</v>
      </c>
      <c r="B14" s="352">
        <v>40087</v>
      </c>
      <c r="C14" s="352">
        <v>282</v>
      </c>
      <c r="D14" s="352">
        <v>58866</v>
      </c>
      <c r="E14" s="374">
        <v>3169513.29</v>
      </c>
      <c r="F14" s="402">
        <v>33190050.199999999</v>
      </c>
      <c r="G14" s="352">
        <v>19724</v>
      </c>
      <c r="H14" s="352">
        <v>585</v>
      </c>
      <c r="I14" s="352">
        <v>20269</v>
      </c>
      <c r="J14" s="374">
        <v>601218.59259999997</v>
      </c>
      <c r="K14" s="374">
        <v>4134643.75</v>
      </c>
    </row>
    <row r="15" spans="1:11" s="8" customFormat="1" ht="18" customHeight="1">
      <c r="A15" s="350" t="s">
        <v>547</v>
      </c>
      <c r="B15" s="352">
        <v>40371</v>
      </c>
      <c r="C15" s="352">
        <v>284</v>
      </c>
      <c r="D15" s="352">
        <v>58939</v>
      </c>
      <c r="E15" s="374">
        <v>3158274.16</v>
      </c>
      <c r="F15" s="402">
        <v>32145401.160000004</v>
      </c>
      <c r="G15" s="352">
        <v>19923</v>
      </c>
      <c r="H15" s="352">
        <v>585</v>
      </c>
      <c r="I15" s="352">
        <v>20288</v>
      </c>
      <c r="J15" s="374">
        <v>603929.88009999995</v>
      </c>
      <c r="K15" s="374">
        <v>4006221.3489999999</v>
      </c>
    </row>
    <row r="16" spans="1:11" s="8" customFormat="1" ht="18" customHeight="1">
      <c r="A16" s="350" t="s">
        <v>546</v>
      </c>
      <c r="B16" s="352">
        <v>40652</v>
      </c>
      <c r="C16" s="352">
        <v>284</v>
      </c>
      <c r="D16" s="352">
        <v>58956</v>
      </c>
      <c r="E16" s="374">
        <v>3163486.44</v>
      </c>
      <c r="F16" s="402">
        <v>30136161.158000004</v>
      </c>
      <c r="G16" s="352">
        <v>20083</v>
      </c>
      <c r="H16" s="352">
        <v>587</v>
      </c>
      <c r="I16" s="352">
        <v>20304</v>
      </c>
      <c r="J16" s="374">
        <v>607920</v>
      </c>
      <c r="K16" s="374">
        <v>3878900.0040000002</v>
      </c>
    </row>
    <row r="17" spans="1:11" s="8" customFormat="1" ht="18" customHeight="1">
      <c r="A17" s="350" t="s">
        <v>548</v>
      </c>
      <c r="B17" s="352">
        <v>40987</v>
      </c>
      <c r="C17" s="352">
        <v>283</v>
      </c>
      <c r="D17" s="352">
        <v>59401</v>
      </c>
      <c r="E17" s="374">
        <v>3224331.49</v>
      </c>
      <c r="F17" s="402">
        <v>30218889.594000001</v>
      </c>
      <c r="G17" s="352">
        <v>20323</v>
      </c>
      <c r="H17" s="352">
        <v>588</v>
      </c>
      <c r="I17" s="352">
        <v>18676</v>
      </c>
      <c r="J17" s="374">
        <v>612850.53859999997</v>
      </c>
      <c r="K17" s="374">
        <v>3971126.9040000001</v>
      </c>
    </row>
    <row r="18" spans="1:11" s="8" customFormat="1" ht="42" customHeight="1">
      <c r="A18" s="1500" t="s">
        <v>523</v>
      </c>
      <c r="B18" s="1323"/>
      <c r="C18" s="1323"/>
      <c r="D18" s="1323"/>
      <c r="E18" s="1323"/>
      <c r="F18" s="1323"/>
      <c r="G18" s="1323"/>
      <c r="H18" s="1323"/>
      <c r="I18" s="1323"/>
      <c r="J18" s="1323"/>
      <c r="K18" s="1323"/>
    </row>
    <row r="19" spans="1:11" s="8" customFormat="1" ht="18" customHeight="1">
      <c r="A19" s="1380" t="s">
        <v>524</v>
      </c>
      <c r="B19" s="1380"/>
      <c r="C19" s="1380"/>
      <c r="D19" s="1380"/>
      <c r="E19" s="1380"/>
      <c r="F19" s="1380"/>
      <c r="G19" s="1380"/>
      <c r="H19" s="1380"/>
    </row>
    <row r="20" spans="1:11" s="8" customFormat="1" ht="18" customHeight="1">
      <c r="A20" s="1501" t="s">
        <v>554</v>
      </c>
      <c r="B20" s="1502"/>
      <c r="C20" s="1502"/>
      <c r="D20" s="346"/>
      <c r="E20" s="346"/>
      <c r="F20" s="346"/>
      <c r="G20" s="346"/>
      <c r="H20" s="346"/>
    </row>
    <row r="21" spans="1:11" s="8" customFormat="1" ht="18" customHeight="1">
      <c r="A21" s="1317" t="s">
        <v>516</v>
      </c>
      <c r="B21" s="1317"/>
      <c r="C21" s="1317"/>
      <c r="D21" s="1317"/>
      <c r="E21" s="1317"/>
      <c r="F21" s="1317"/>
      <c r="G21" s="1317"/>
      <c r="H21" s="1317"/>
    </row>
    <row r="22" spans="1:11" s="8" customFormat="1" ht="28.35" customHeight="1"/>
  </sheetData>
  <mergeCells count="8">
    <mergeCell ref="A20:C20"/>
    <mergeCell ref="A21:H21"/>
    <mergeCell ref="A1:K1"/>
    <mergeCell ref="A2:A3"/>
    <mergeCell ref="B2:F2"/>
    <mergeCell ref="G2:K2"/>
    <mergeCell ref="A18:K18"/>
    <mergeCell ref="A19:H19"/>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Normal="100" workbookViewId="0">
      <selection activeCell="L14" sqref="L14"/>
    </sheetView>
  </sheetViews>
  <sheetFormatPr defaultColWidth="9.140625" defaultRowHeight="15"/>
  <cols>
    <col min="1" max="1" width="27.85546875" style="7" bestFit="1" customWidth="1"/>
    <col min="2" max="2" width="14.5703125" style="7" bestFit="1" customWidth="1"/>
    <col min="3" max="10" width="13.5703125" style="7" bestFit="1" customWidth="1"/>
    <col min="11" max="11" width="10.28515625" style="7" bestFit="1" customWidth="1"/>
    <col min="12" max="12" width="9.85546875" style="7" bestFit="1" customWidth="1"/>
    <col min="13" max="16384" width="9.140625" style="7"/>
  </cols>
  <sheetData>
    <row r="1" spans="1:13" ht="15.75" customHeight="1">
      <c r="A1" s="56" t="s">
        <v>555</v>
      </c>
    </row>
    <row r="2" spans="1:13" s="8" customFormat="1" ht="18" customHeight="1">
      <c r="A2" s="1325" t="s">
        <v>28</v>
      </c>
      <c r="B2" s="1325" t="s">
        <v>492</v>
      </c>
      <c r="C2" s="1336" t="s">
        <v>15</v>
      </c>
      <c r="D2" s="1337"/>
      <c r="E2" s="1336" t="s">
        <v>525</v>
      </c>
      <c r="F2" s="1337"/>
      <c r="G2" s="1336" t="s">
        <v>35</v>
      </c>
      <c r="H2" s="1337"/>
      <c r="I2" s="1336" t="s">
        <v>0</v>
      </c>
      <c r="J2" s="1337"/>
    </row>
    <row r="3" spans="1:13" s="8" customFormat="1" ht="16.5" customHeight="1">
      <c r="A3" s="1358"/>
      <c r="B3" s="1358"/>
      <c r="C3" s="163" t="s">
        <v>14</v>
      </c>
      <c r="D3" s="163" t="s">
        <v>526</v>
      </c>
      <c r="E3" s="163" t="s">
        <v>14</v>
      </c>
      <c r="F3" s="163" t="s">
        <v>526</v>
      </c>
      <c r="G3" s="163" t="s">
        <v>14</v>
      </c>
      <c r="H3" s="163" t="s">
        <v>526</v>
      </c>
      <c r="I3" s="163" t="s">
        <v>14</v>
      </c>
      <c r="J3" s="163" t="s">
        <v>526</v>
      </c>
    </row>
    <row r="4" spans="1:13" s="8" customFormat="1" ht="18" customHeight="1">
      <c r="A4" s="1336" t="s">
        <v>24</v>
      </c>
      <c r="B4" s="1357"/>
      <c r="C4" s="1357"/>
      <c r="D4" s="1357"/>
      <c r="E4" s="1357"/>
      <c r="F4" s="1357"/>
      <c r="G4" s="1357"/>
      <c r="H4" s="1357"/>
      <c r="I4" s="1357"/>
      <c r="J4" s="1337"/>
    </row>
    <row r="5" spans="1:13" s="8" customFormat="1" ht="27" customHeight="1">
      <c r="A5" s="347" t="s">
        <v>527</v>
      </c>
      <c r="B5" s="348" t="s">
        <v>528</v>
      </c>
      <c r="C5" s="68">
        <v>874</v>
      </c>
      <c r="D5" s="68">
        <v>2972</v>
      </c>
      <c r="E5" s="68">
        <v>5843</v>
      </c>
      <c r="F5" s="68">
        <v>31245</v>
      </c>
      <c r="G5" s="68">
        <v>186</v>
      </c>
      <c r="H5" s="68">
        <v>6140</v>
      </c>
      <c r="I5" s="68">
        <v>6903</v>
      </c>
      <c r="J5" s="68">
        <v>40357</v>
      </c>
      <c r="K5" s="28"/>
    </row>
    <row r="6" spans="1:13" s="8" customFormat="1" ht="15" customHeight="1">
      <c r="A6" s="347" t="s">
        <v>529</v>
      </c>
      <c r="B6" s="348" t="s">
        <v>528</v>
      </c>
      <c r="C6" s="68">
        <v>8680</v>
      </c>
      <c r="D6" s="68">
        <v>12490</v>
      </c>
      <c r="E6" s="68">
        <v>12212</v>
      </c>
      <c r="F6" s="68">
        <v>33261</v>
      </c>
      <c r="G6" s="68">
        <v>2374</v>
      </c>
      <c r="H6" s="68">
        <v>31915</v>
      </c>
      <c r="I6" s="68">
        <v>23266</v>
      </c>
      <c r="J6" s="68">
        <v>77666</v>
      </c>
      <c r="K6" s="28"/>
    </row>
    <row r="7" spans="1:13" s="8" customFormat="1" ht="15" customHeight="1">
      <c r="A7" s="347" t="s">
        <v>530</v>
      </c>
      <c r="B7" s="348" t="s">
        <v>531</v>
      </c>
      <c r="C7" s="341">
        <v>102719.87723</v>
      </c>
      <c r="D7" s="341">
        <v>2366359.2141399998</v>
      </c>
      <c r="E7" s="341">
        <v>6805880.03835</v>
      </c>
      <c r="F7" s="340">
        <v>16305212.77406</v>
      </c>
      <c r="G7" s="341">
        <v>353533.54526385001</v>
      </c>
      <c r="H7" s="341">
        <v>6309604.4389077201</v>
      </c>
      <c r="I7" s="341">
        <v>7262133.4608438499</v>
      </c>
      <c r="J7" s="340">
        <v>24981176.427107699</v>
      </c>
      <c r="K7" s="28"/>
    </row>
    <row r="8" spans="1:13" s="8" customFormat="1" ht="15" customHeight="1">
      <c r="A8" s="347" t="s">
        <v>532</v>
      </c>
      <c r="B8" s="348" t="s">
        <v>533</v>
      </c>
      <c r="C8" s="341">
        <v>3279158.18836596</v>
      </c>
      <c r="D8" s="341">
        <v>935305.71431474399</v>
      </c>
      <c r="E8" s="340">
        <v>22261190.595970701</v>
      </c>
      <c r="F8" s="341">
        <v>1484026.3776604601</v>
      </c>
      <c r="G8" s="341">
        <v>768247.53790008405</v>
      </c>
      <c r="H8" s="341">
        <v>1490961.1794805001</v>
      </c>
      <c r="I8" s="340">
        <v>26308596.322236799</v>
      </c>
      <c r="J8" s="341">
        <v>3910293.2714557</v>
      </c>
      <c r="K8" s="83"/>
      <c r="L8" s="69"/>
      <c r="M8" s="69"/>
    </row>
    <row r="9" spans="1:13" s="8" customFormat="1" ht="27" customHeight="1">
      <c r="A9" s="347" t="s">
        <v>534</v>
      </c>
      <c r="B9" s="348" t="s">
        <v>535</v>
      </c>
      <c r="C9" s="68">
        <v>1141.04954</v>
      </c>
      <c r="D9" s="68">
        <v>2268.5964300000001</v>
      </c>
      <c r="E9" s="341">
        <v>144674.5208</v>
      </c>
      <c r="F9" s="68">
        <v>0</v>
      </c>
      <c r="G9" s="68">
        <v>4575.3287652400004</v>
      </c>
      <c r="H9" s="68">
        <v>454.61446999999998</v>
      </c>
      <c r="I9" s="341">
        <v>150390.89910524001</v>
      </c>
      <c r="J9" s="68">
        <v>2723.2109</v>
      </c>
      <c r="K9" s="83"/>
    </row>
    <row r="10" spans="1:13" s="8" customFormat="1" ht="15" customHeight="1">
      <c r="A10" s="347" t="s">
        <v>536</v>
      </c>
      <c r="B10" s="348" t="s">
        <v>537</v>
      </c>
      <c r="C10" s="68">
        <v>183385.90523810001</v>
      </c>
      <c r="D10" s="68">
        <v>47163.141338499998</v>
      </c>
      <c r="E10" s="341">
        <v>406585.958328243</v>
      </c>
      <c r="F10" s="68">
        <v>0</v>
      </c>
      <c r="G10" s="68">
        <v>7247.8819894779999</v>
      </c>
      <c r="H10" s="68">
        <v>252.66867311499999</v>
      </c>
      <c r="I10" s="341">
        <v>597219.74555582099</v>
      </c>
      <c r="J10" s="68">
        <v>47415.810011615002</v>
      </c>
      <c r="K10" s="83"/>
    </row>
    <row r="11" spans="1:13" s="8" customFormat="1" ht="18" customHeight="1">
      <c r="A11" s="1336" t="s">
        <v>25</v>
      </c>
      <c r="B11" s="1357"/>
      <c r="C11" s="1357"/>
      <c r="D11" s="1357"/>
      <c r="E11" s="1357"/>
      <c r="F11" s="1357"/>
      <c r="G11" s="1357"/>
      <c r="H11" s="1357"/>
      <c r="I11" s="1357"/>
      <c r="J11" s="1337"/>
      <c r="K11" s="83"/>
    </row>
    <row r="12" spans="1:13" s="8" customFormat="1" ht="27" customHeight="1">
      <c r="A12" s="347" t="s">
        <v>538</v>
      </c>
      <c r="B12" s="348" t="s">
        <v>528</v>
      </c>
      <c r="C12" s="68">
        <v>703</v>
      </c>
      <c r="D12" s="68">
        <v>687</v>
      </c>
      <c r="E12" s="68">
        <v>6043</v>
      </c>
      <c r="F12" s="68">
        <v>12623</v>
      </c>
      <c r="G12" s="68">
        <v>2333</v>
      </c>
      <c r="H12" s="68">
        <v>1094</v>
      </c>
      <c r="I12" s="68">
        <v>9079</v>
      </c>
      <c r="J12" s="68">
        <v>14404</v>
      </c>
      <c r="K12" s="83"/>
    </row>
    <row r="13" spans="1:13" s="8" customFormat="1" ht="15" customHeight="1">
      <c r="A13" s="347" t="s">
        <v>539</v>
      </c>
      <c r="B13" s="348" t="s">
        <v>528</v>
      </c>
      <c r="C13" s="68">
        <v>7050</v>
      </c>
      <c r="D13" s="68">
        <v>6126</v>
      </c>
      <c r="E13" s="68">
        <v>6212</v>
      </c>
      <c r="F13" s="68">
        <v>13092</v>
      </c>
      <c r="G13" s="68">
        <v>20226</v>
      </c>
      <c r="H13" s="68">
        <v>3645</v>
      </c>
      <c r="I13" s="68">
        <v>33488</v>
      </c>
      <c r="J13" s="68">
        <v>22863</v>
      </c>
      <c r="K13" s="83"/>
    </row>
    <row r="14" spans="1:13" s="8" customFormat="1" ht="15" customHeight="1">
      <c r="A14" s="347" t="s">
        <v>530</v>
      </c>
      <c r="B14" s="348" t="s">
        <v>540</v>
      </c>
      <c r="C14" s="68">
        <v>3629.6727999999998</v>
      </c>
      <c r="D14" s="68">
        <v>241982.91159999999</v>
      </c>
      <c r="E14" s="341">
        <v>3094500.76</v>
      </c>
      <c r="F14" s="341">
        <v>2106160.2259999998</v>
      </c>
      <c r="G14" s="341">
        <v>444011.72879999998</v>
      </c>
      <c r="H14" s="341">
        <v>238220.0864</v>
      </c>
      <c r="I14" s="341">
        <v>3542142.1609999998</v>
      </c>
      <c r="J14" s="341">
        <v>2586363.2239999999</v>
      </c>
      <c r="K14" s="83"/>
    </row>
    <row r="15" spans="1:13" s="8" customFormat="1" ht="15" customHeight="1">
      <c r="A15" s="347" t="s">
        <v>532</v>
      </c>
      <c r="B15" s="348" t="s">
        <v>541</v>
      </c>
      <c r="C15" s="68">
        <v>72168.649999999994</v>
      </c>
      <c r="D15" s="68">
        <v>61933.137699999999</v>
      </c>
      <c r="E15" s="341">
        <v>3405158.159</v>
      </c>
      <c r="F15" s="341">
        <v>164869.79300000001</v>
      </c>
      <c r="G15" s="341">
        <v>231667.71950000001</v>
      </c>
      <c r="H15" s="68">
        <v>35329.444000000003</v>
      </c>
      <c r="I15" s="341">
        <v>3708994.5290000001</v>
      </c>
      <c r="J15" s="341">
        <v>262132.37469999999</v>
      </c>
      <c r="K15" s="83"/>
    </row>
    <row r="16" spans="1:13" s="8" customFormat="1" ht="27" customHeight="1">
      <c r="A16" s="347" t="s">
        <v>534</v>
      </c>
      <c r="B16" s="348" t="s">
        <v>540</v>
      </c>
      <c r="C16" s="68">
        <v>105.50618</v>
      </c>
      <c r="D16" s="68">
        <v>0</v>
      </c>
      <c r="E16" s="341">
        <v>174946.48420000001</v>
      </c>
      <c r="F16" s="68">
        <v>0</v>
      </c>
      <c r="G16" s="68">
        <v>36293.461860000003</v>
      </c>
      <c r="H16" s="68">
        <v>0</v>
      </c>
      <c r="I16" s="341">
        <v>211345.4523</v>
      </c>
      <c r="J16" s="68">
        <v>0</v>
      </c>
      <c r="K16" s="83"/>
    </row>
    <row r="17" spans="1:11" s="8" customFormat="1" ht="15" customHeight="1">
      <c r="A17" s="347" t="s">
        <v>542</v>
      </c>
      <c r="B17" s="348" t="s">
        <v>541</v>
      </c>
      <c r="C17" s="68">
        <v>942.59317090000002</v>
      </c>
      <c r="D17" s="68">
        <v>0</v>
      </c>
      <c r="E17" s="349">
        <v>163539.28229999999</v>
      </c>
      <c r="F17" s="68">
        <v>0</v>
      </c>
      <c r="G17" s="68">
        <v>22112.097539999999</v>
      </c>
      <c r="H17" s="68">
        <v>0</v>
      </c>
      <c r="I17" s="349">
        <v>186593.973</v>
      </c>
      <c r="J17" s="68">
        <v>0</v>
      </c>
      <c r="K17" s="83"/>
    </row>
    <row r="18" spans="1:11" s="8" customFormat="1" ht="54" customHeight="1">
      <c r="A18" s="1381" t="s">
        <v>543</v>
      </c>
      <c r="B18" s="1381"/>
      <c r="C18" s="1381"/>
      <c r="D18" s="1381"/>
      <c r="E18" s="1381"/>
      <c r="F18" s="1381"/>
      <c r="G18" s="1381"/>
      <c r="H18" s="1381"/>
      <c r="I18" s="1381"/>
      <c r="J18" s="1381"/>
    </row>
    <row r="19" spans="1:11" s="8" customFormat="1" ht="13.5" customHeight="1">
      <c r="A19" s="1345" t="s">
        <v>516</v>
      </c>
      <c r="B19" s="1345"/>
      <c r="C19" s="1345"/>
      <c r="D19" s="1345"/>
      <c r="E19" s="1345"/>
      <c r="F19" s="1345"/>
      <c r="G19" s="1345"/>
      <c r="H19" s="1345"/>
      <c r="I19" s="1345"/>
      <c r="J19" s="1345"/>
    </row>
    <row r="20" spans="1:11" s="8" customFormat="1" ht="27.6" customHeight="1"/>
  </sheetData>
  <mergeCells count="10">
    <mergeCell ref="A4:J4"/>
    <mergeCell ref="A11:J11"/>
    <mergeCell ref="A18:J18"/>
    <mergeCell ref="A19:J19"/>
    <mergeCell ref="A2:A3"/>
    <mergeCell ref="B2:B3"/>
    <mergeCell ref="C2:D2"/>
    <mergeCell ref="E2:F2"/>
    <mergeCell ref="G2:H2"/>
    <mergeCell ref="I2:J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workbookViewId="0">
      <selection activeCell="N45" sqref="N45"/>
    </sheetView>
  </sheetViews>
  <sheetFormatPr defaultColWidth="9.140625" defaultRowHeight="12.75"/>
  <cols>
    <col min="1" max="1" width="11" style="415" customWidth="1"/>
    <col min="2" max="2" width="18.42578125" style="415" customWidth="1"/>
    <col min="3" max="8" width="7.28515625" style="415" customWidth="1"/>
    <col min="9" max="9" width="10.140625" style="415" bestFit="1" customWidth="1"/>
    <col min="10" max="12" width="7.28515625" style="415" customWidth="1"/>
    <col min="13" max="16384" width="9.140625" style="415"/>
  </cols>
  <sheetData>
    <row r="1" spans="1:13" ht="15">
      <c r="A1" s="1505" t="s">
        <v>721</v>
      </c>
      <c r="B1" s="1505"/>
      <c r="C1" s="1505"/>
      <c r="D1" s="1505"/>
      <c r="E1" s="1505"/>
      <c r="F1" s="1505"/>
      <c r="G1" s="1505"/>
      <c r="H1" s="1505"/>
      <c r="I1" s="1505"/>
      <c r="J1" s="1505"/>
      <c r="K1" s="1505"/>
      <c r="L1" s="1505"/>
      <c r="M1" s="1505"/>
    </row>
    <row r="2" spans="1:13" ht="15" customHeight="1">
      <c r="A2" s="1506" t="s">
        <v>722</v>
      </c>
      <c r="B2" s="1506" t="s">
        <v>28</v>
      </c>
      <c r="C2" s="1507" t="s">
        <v>723</v>
      </c>
      <c r="D2" s="1507"/>
      <c r="E2" s="1507"/>
      <c r="F2" s="1507"/>
      <c r="G2" s="1507"/>
      <c r="H2" s="1507"/>
      <c r="I2" s="1507" t="s">
        <v>724</v>
      </c>
      <c r="J2" s="1507"/>
      <c r="K2" s="1507"/>
      <c r="L2" s="1507"/>
    </row>
    <row r="3" spans="1:13" ht="102" customHeight="1">
      <c r="A3" s="1506"/>
      <c r="B3" s="1506"/>
      <c r="C3" s="416" t="s">
        <v>725</v>
      </c>
      <c r="D3" s="416" t="s">
        <v>726</v>
      </c>
      <c r="E3" s="417" t="s">
        <v>727</v>
      </c>
      <c r="F3" s="417" t="s">
        <v>728</v>
      </c>
      <c r="G3" s="416" t="s">
        <v>729</v>
      </c>
      <c r="H3" s="416" t="s">
        <v>730</v>
      </c>
      <c r="I3" s="417" t="s">
        <v>725</v>
      </c>
      <c r="J3" s="416" t="s">
        <v>726</v>
      </c>
      <c r="K3" s="417" t="s">
        <v>727</v>
      </c>
      <c r="L3" s="417" t="s">
        <v>728</v>
      </c>
    </row>
    <row r="4" spans="1:13">
      <c r="A4" s="1508" t="s">
        <v>731</v>
      </c>
      <c r="B4" s="418" t="s">
        <v>732</v>
      </c>
      <c r="C4" s="419">
        <v>18</v>
      </c>
      <c r="D4" s="419">
        <v>1</v>
      </c>
      <c r="E4" s="419">
        <v>0</v>
      </c>
      <c r="F4" s="419">
        <v>0</v>
      </c>
      <c r="G4" s="419">
        <v>0</v>
      </c>
      <c r="H4" s="419">
        <v>1</v>
      </c>
      <c r="I4" s="419">
        <v>6</v>
      </c>
      <c r="J4" s="419">
        <v>0</v>
      </c>
      <c r="K4" s="419">
        <v>0</v>
      </c>
      <c r="L4" s="420">
        <v>0</v>
      </c>
      <c r="M4" s="421"/>
    </row>
    <row r="5" spans="1:13">
      <c r="A5" s="1508"/>
      <c r="B5" s="418" t="s">
        <v>733</v>
      </c>
      <c r="C5" s="419">
        <v>17</v>
      </c>
      <c r="D5" s="419">
        <v>1</v>
      </c>
      <c r="E5" s="419">
        <v>0</v>
      </c>
      <c r="F5" s="419">
        <v>0</v>
      </c>
      <c r="G5" s="419">
        <v>0</v>
      </c>
      <c r="H5" s="419">
        <v>1</v>
      </c>
      <c r="I5" s="419">
        <v>6</v>
      </c>
      <c r="J5" s="419">
        <v>0</v>
      </c>
      <c r="K5" s="419">
        <v>0</v>
      </c>
      <c r="L5" s="420">
        <v>0</v>
      </c>
      <c r="M5" s="421"/>
    </row>
    <row r="6" spans="1:13">
      <c r="A6" s="1508"/>
      <c r="B6" s="418" t="s">
        <v>734</v>
      </c>
      <c r="C6" s="419">
        <v>10</v>
      </c>
      <c r="D6" s="419">
        <v>1</v>
      </c>
      <c r="E6" s="419">
        <v>0</v>
      </c>
      <c r="F6" s="419">
        <v>0</v>
      </c>
      <c r="G6" s="419">
        <v>0</v>
      </c>
      <c r="H6" s="422" t="s">
        <v>29</v>
      </c>
      <c r="I6" s="419">
        <v>0</v>
      </c>
      <c r="J6" s="419">
        <v>0</v>
      </c>
      <c r="K6" s="419">
        <v>0</v>
      </c>
      <c r="L6" s="420">
        <v>0</v>
      </c>
      <c r="M6" s="421"/>
    </row>
    <row r="7" spans="1:13">
      <c r="A7" s="1508" t="s">
        <v>735</v>
      </c>
      <c r="B7" s="418" t="s">
        <v>732</v>
      </c>
      <c r="C7" s="422">
        <v>3</v>
      </c>
      <c r="D7" s="422">
        <v>5</v>
      </c>
      <c r="E7" s="422">
        <v>2</v>
      </c>
      <c r="F7" s="422">
        <v>2</v>
      </c>
      <c r="G7" s="422">
        <v>0</v>
      </c>
      <c r="H7" s="422">
        <v>3</v>
      </c>
      <c r="I7" s="422">
        <v>0</v>
      </c>
      <c r="J7" s="422">
        <v>3</v>
      </c>
      <c r="K7" s="422">
        <v>2</v>
      </c>
      <c r="L7" s="422">
        <v>2</v>
      </c>
    </row>
    <row r="8" spans="1:13">
      <c r="A8" s="1508"/>
      <c r="B8" s="418" t="s">
        <v>733</v>
      </c>
      <c r="C8" s="422">
        <v>3</v>
      </c>
      <c r="D8" s="422">
        <v>5</v>
      </c>
      <c r="E8" s="422">
        <v>2</v>
      </c>
      <c r="F8" s="422">
        <v>2</v>
      </c>
      <c r="G8" s="422">
        <v>0</v>
      </c>
      <c r="H8" s="422">
        <v>3</v>
      </c>
      <c r="I8" s="422">
        <v>0</v>
      </c>
      <c r="J8" s="422">
        <v>3</v>
      </c>
      <c r="K8" s="422">
        <v>2</v>
      </c>
      <c r="L8" s="422">
        <v>2</v>
      </c>
    </row>
    <row r="9" spans="1:13">
      <c r="A9" s="1508"/>
      <c r="B9" s="418" t="s">
        <v>734</v>
      </c>
      <c r="C9" s="422">
        <v>3</v>
      </c>
      <c r="D9" s="422">
        <v>4</v>
      </c>
      <c r="E9" s="422">
        <v>2</v>
      </c>
      <c r="F9" s="422">
        <v>2</v>
      </c>
      <c r="G9" s="422">
        <v>0</v>
      </c>
      <c r="H9" s="422">
        <v>1</v>
      </c>
      <c r="I9" s="422">
        <v>0</v>
      </c>
      <c r="J9" s="422">
        <v>2</v>
      </c>
      <c r="K9" s="422">
        <v>2</v>
      </c>
      <c r="L9" s="422">
        <v>2</v>
      </c>
    </row>
    <row r="10" spans="1:13">
      <c r="A10" s="1508" t="s">
        <v>21</v>
      </c>
      <c r="B10" s="418" t="s">
        <v>732</v>
      </c>
      <c r="C10" s="422">
        <v>5</v>
      </c>
      <c r="D10" s="422">
        <v>4</v>
      </c>
      <c r="E10" s="422">
        <v>2</v>
      </c>
      <c r="F10" s="422">
        <v>2</v>
      </c>
      <c r="G10" s="422" t="s">
        <v>736</v>
      </c>
      <c r="H10" s="422" t="s">
        <v>29</v>
      </c>
      <c r="I10" s="422">
        <v>5</v>
      </c>
      <c r="J10" s="422">
        <v>4</v>
      </c>
      <c r="K10" s="422">
        <v>2</v>
      </c>
      <c r="L10" s="422">
        <v>2</v>
      </c>
    </row>
    <row r="11" spans="1:13">
      <c r="A11" s="1508"/>
      <c r="B11" s="418" t="s">
        <v>737</v>
      </c>
      <c r="C11" s="422">
        <v>5</v>
      </c>
      <c r="D11" s="422">
        <v>4</v>
      </c>
      <c r="E11" s="422">
        <v>2</v>
      </c>
      <c r="F11" s="422">
        <v>2</v>
      </c>
      <c r="G11" s="422" t="s">
        <v>736</v>
      </c>
      <c r="H11" s="422" t="s">
        <v>29</v>
      </c>
      <c r="I11" s="422">
        <v>0</v>
      </c>
      <c r="J11" s="422">
        <v>0</v>
      </c>
      <c r="K11" s="422">
        <v>2</v>
      </c>
      <c r="L11" s="422">
        <v>0</v>
      </c>
    </row>
    <row r="12" spans="1:13">
      <c r="A12" s="1508"/>
      <c r="B12" s="418" t="s">
        <v>734</v>
      </c>
      <c r="C12" s="422">
        <v>3</v>
      </c>
      <c r="D12" s="422">
        <v>1</v>
      </c>
      <c r="E12" s="422">
        <v>1</v>
      </c>
      <c r="F12" s="422">
        <v>0</v>
      </c>
      <c r="G12" s="422" t="s">
        <v>736</v>
      </c>
      <c r="H12" s="422" t="s">
        <v>29</v>
      </c>
      <c r="I12" s="422">
        <v>0</v>
      </c>
      <c r="J12" s="422">
        <v>0</v>
      </c>
      <c r="K12" s="422">
        <v>1</v>
      </c>
      <c r="L12" s="422">
        <v>0</v>
      </c>
    </row>
    <row r="13" spans="1:13">
      <c r="A13" s="1508" t="s">
        <v>22</v>
      </c>
      <c r="B13" s="418" t="s">
        <v>732</v>
      </c>
      <c r="C13" s="422">
        <v>0</v>
      </c>
      <c r="D13" s="422">
        <v>1</v>
      </c>
      <c r="E13" s="422">
        <v>2</v>
      </c>
      <c r="F13" s="422">
        <v>3</v>
      </c>
      <c r="G13" s="422">
        <v>0</v>
      </c>
      <c r="H13" s="422" t="s">
        <v>29</v>
      </c>
      <c r="I13" s="422">
        <v>0</v>
      </c>
      <c r="J13" s="422">
        <v>1</v>
      </c>
      <c r="K13" s="422">
        <v>2</v>
      </c>
      <c r="L13" s="422">
        <v>0</v>
      </c>
    </row>
    <row r="14" spans="1:13">
      <c r="A14" s="1508"/>
      <c r="B14" s="418" t="s">
        <v>733</v>
      </c>
      <c r="C14" s="422">
        <v>0</v>
      </c>
      <c r="D14" s="422">
        <v>1</v>
      </c>
      <c r="E14" s="422">
        <v>2</v>
      </c>
      <c r="F14" s="422">
        <v>1</v>
      </c>
      <c r="G14" s="422">
        <v>0</v>
      </c>
      <c r="H14" s="422" t="s">
        <v>29</v>
      </c>
      <c r="I14" s="422">
        <v>0</v>
      </c>
      <c r="J14" s="422">
        <v>1</v>
      </c>
      <c r="K14" s="422">
        <v>2</v>
      </c>
      <c r="L14" s="422">
        <v>0</v>
      </c>
    </row>
    <row r="15" spans="1:13">
      <c r="A15" s="1508"/>
      <c r="B15" s="418" t="s">
        <v>734</v>
      </c>
      <c r="C15" s="422">
        <v>0</v>
      </c>
      <c r="D15" s="422">
        <v>0</v>
      </c>
      <c r="E15" s="422">
        <v>1</v>
      </c>
      <c r="F15" s="422">
        <v>0</v>
      </c>
      <c r="G15" s="422">
        <v>0</v>
      </c>
      <c r="H15" s="422" t="s">
        <v>29</v>
      </c>
      <c r="I15" s="422">
        <v>0</v>
      </c>
      <c r="J15" s="422">
        <v>0</v>
      </c>
      <c r="K15" s="422">
        <v>1</v>
      </c>
      <c r="L15" s="422">
        <v>0</v>
      </c>
    </row>
    <row r="16" spans="1:13">
      <c r="A16" s="1509" t="s">
        <v>738</v>
      </c>
      <c r="B16" s="1509"/>
      <c r="C16" s="1509"/>
      <c r="D16" s="1509"/>
      <c r="E16" s="1509"/>
      <c r="F16" s="1509"/>
      <c r="G16" s="423"/>
      <c r="H16" s="423"/>
      <c r="I16" s="423"/>
      <c r="J16" s="423"/>
      <c r="K16" s="423"/>
      <c r="L16" s="423"/>
    </row>
    <row r="17" spans="1:23" s="426" customFormat="1">
      <c r="A17" s="1510" t="s">
        <v>739</v>
      </c>
      <c r="B17" s="1510"/>
      <c r="C17" s="1510"/>
      <c r="D17" s="1510"/>
      <c r="E17" s="1510"/>
      <c r="F17" s="424"/>
      <c r="G17" s="425"/>
      <c r="H17" s="425"/>
      <c r="I17" s="425"/>
      <c r="J17" s="425"/>
      <c r="K17" s="425"/>
      <c r="L17" s="425"/>
    </row>
    <row r="18" spans="1:23" s="426" customFormat="1">
      <c r="A18" s="1503" t="s">
        <v>740</v>
      </c>
      <c r="B18" s="1504"/>
      <c r="C18" s="1504"/>
      <c r="D18" s="1504"/>
      <c r="E18" s="427"/>
      <c r="F18" s="427"/>
      <c r="G18" s="428"/>
      <c r="H18" s="423"/>
      <c r="I18" s="423"/>
      <c r="J18" s="423"/>
      <c r="K18" s="423"/>
      <c r="L18" s="423"/>
    </row>
    <row r="19" spans="1:23" ht="15" customHeight="1">
      <c r="B19" s="429"/>
      <c r="C19" s="429"/>
      <c r="D19" s="429"/>
      <c r="E19" s="429"/>
      <c r="F19" s="429"/>
      <c r="G19" s="429"/>
      <c r="H19" s="429"/>
      <c r="I19" s="429"/>
      <c r="J19" s="429"/>
      <c r="K19" s="429"/>
      <c r="N19" s="421"/>
      <c r="O19" s="421"/>
      <c r="P19" s="421"/>
      <c r="Q19" s="421"/>
      <c r="R19" s="421"/>
      <c r="S19" s="421"/>
      <c r="T19" s="421"/>
      <c r="U19" s="421"/>
      <c r="V19" s="421"/>
      <c r="W19" s="421"/>
    </row>
    <row r="20" spans="1:23">
      <c r="N20" s="421"/>
      <c r="O20" s="421"/>
      <c r="P20" s="421"/>
      <c r="Q20" s="421"/>
      <c r="R20" s="421"/>
      <c r="S20" s="421"/>
      <c r="T20" s="421"/>
      <c r="U20" s="421"/>
      <c r="V20" s="421"/>
      <c r="W20" s="421"/>
    </row>
    <row r="21" spans="1:23">
      <c r="N21" s="421"/>
      <c r="O21" s="421"/>
      <c r="P21" s="421"/>
      <c r="Q21" s="421"/>
      <c r="R21" s="421"/>
      <c r="S21" s="421"/>
      <c r="T21" s="421"/>
      <c r="U21" s="421"/>
      <c r="V21" s="421"/>
      <c r="W21" s="421"/>
    </row>
    <row r="22" spans="1:23">
      <c r="N22" s="421"/>
      <c r="O22" s="421"/>
      <c r="P22" s="421"/>
      <c r="Q22" s="421"/>
      <c r="R22" s="421"/>
      <c r="S22" s="421"/>
      <c r="T22" s="421"/>
      <c r="U22" s="421"/>
      <c r="V22" s="421"/>
      <c r="W22" s="421"/>
    </row>
    <row r="23" spans="1:23">
      <c r="N23" s="421"/>
      <c r="O23" s="421"/>
      <c r="P23" s="421"/>
      <c r="Q23" s="421"/>
      <c r="R23" s="421"/>
      <c r="S23" s="421"/>
      <c r="T23" s="421"/>
      <c r="U23" s="421"/>
      <c r="V23" s="421"/>
      <c r="W23" s="421"/>
    </row>
    <row r="24" spans="1:23">
      <c r="N24" s="421"/>
      <c r="O24" s="421"/>
      <c r="P24" s="421"/>
      <c r="Q24" s="421"/>
      <c r="R24" s="421"/>
      <c r="S24" s="421"/>
      <c r="T24" s="421"/>
      <c r="U24" s="421"/>
      <c r="V24" s="421"/>
      <c r="W24" s="421"/>
    </row>
    <row r="25" spans="1:23">
      <c r="N25" s="421"/>
      <c r="O25" s="421"/>
      <c r="P25" s="421"/>
      <c r="Q25" s="421"/>
      <c r="R25" s="421"/>
      <c r="S25" s="421"/>
      <c r="T25" s="421"/>
      <c r="U25" s="421"/>
      <c r="V25" s="421"/>
      <c r="W25" s="421"/>
    </row>
    <row r="26" spans="1:23">
      <c r="E26" s="415" t="s">
        <v>741</v>
      </c>
      <c r="N26" s="421"/>
      <c r="O26" s="421"/>
      <c r="P26" s="421"/>
      <c r="Q26" s="421"/>
      <c r="R26" s="421"/>
      <c r="S26" s="421"/>
      <c r="T26" s="421"/>
      <c r="U26" s="421"/>
      <c r="V26" s="421"/>
      <c r="W26" s="421"/>
    </row>
    <row r="27" spans="1:23">
      <c r="N27" s="421"/>
      <c r="O27" s="421"/>
      <c r="P27" s="421"/>
      <c r="Q27" s="421"/>
      <c r="R27" s="421"/>
      <c r="S27" s="421"/>
      <c r="T27" s="421"/>
      <c r="U27" s="421"/>
      <c r="V27" s="421"/>
      <c r="W27" s="421"/>
    </row>
    <row r="28" spans="1:23">
      <c r="N28" s="421"/>
      <c r="O28" s="421"/>
      <c r="P28" s="421"/>
      <c r="Q28" s="421"/>
      <c r="R28" s="421"/>
      <c r="S28" s="421"/>
      <c r="T28" s="421"/>
      <c r="U28" s="421"/>
      <c r="V28" s="421"/>
      <c r="W28" s="421"/>
    </row>
    <row r="29" spans="1:23">
      <c r="N29" s="421"/>
      <c r="O29" s="421"/>
      <c r="P29" s="421"/>
      <c r="Q29" s="421"/>
      <c r="R29" s="421"/>
      <c r="S29" s="421"/>
      <c r="T29" s="421"/>
      <c r="U29" s="421"/>
      <c r="V29" s="421"/>
      <c r="W29" s="421"/>
    </row>
    <row r="30" spans="1:23">
      <c r="N30" s="421"/>
      <c r="O30" s="421"/>
      <c r="P30" s="421"/>
      <c r="Q30" s="421"/>
      <c r="R30" s="421"/>
      <c r="S30" s="421"/>
      <c r="T30" s="421"/>
      <c r="U30" s="421"/>
      <c r="V30" s="421"/>
      <c r="W30" s="421"/>
    </row>
    <row r="31" spans="1:23">
      <c r="N31" s="421"/>
      <c r="O31" s="421"/>
      <c r="P31" s="421"/>
      <c r="Q31" s="421"/>
      <c r="R31" s="421"/>
      <c r="S31" s="421"/>
      <c r="T31" s="421"/>
      <c r="U31" s="421"/>
      <c r="V31" s="421"/>
      <c r="W31" s="421"/>
    </row>
    <row r="32" spans="1:23">
      <c r="N32" s="421"/>
      <c r="O32" s="421"/>
      <c r="P32" s="421"/>
      <c r="Q32" s="421"/>
      <c r="R32" s="421"/>
      <c r="S32" s="421"/>
      <c r="T32" s="421"/>
      <c r="U32" s="421"/>
      <c r="V32" s="421"/>
      <c r="W32" s="421"/>
    </row>
  </sheetData>
  <mergeCells count="12">
    <mergeCell ref="A18:D18"/>
    <mergeCell ref="A1:M1"/>
    <mergeCell ref="A2:A3"/>
    <mergeCell ref="B2:B3"/>
    <mergeCell ref="C2:H2"/>
    <mergeCell ref="I2:L2"/>
    <mergeCell ref="A4:A6"/>
    <mergeCell ref="A7:A9"/>
    <mergeCell ref="A10:A12"/>
    <mergeCell ref="A13:A15"/>
    <mergeCell ref="A16:F16"/>
    <mergeCell ref="A17:E17"/>
  </mergeCells>
  <printOptions horizontalCentered="1"/>
  <pageMargins left="0.7" right="0.7" top="0.75" bottom="0.75" header="0.3" footer="0.3"/>
  <pageSetup scale="9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selection activeCell="N45" sqref="N45"/>
    </sheetView>
  </sheetViews>
  <sheetFormatPr defaultColWidth="9.140625" defaultRowHeight="12.75"/>
  <cols>
    <col min="1" max="1" width="15.7109375" style="431" customWidth="1"/>
    <col min="2" max="2" width="9" style="431" customWidth="1"/>
    <col min="3" max="4" width="10" style="431" customWidth="1"/>
    <col min="5" max="5" width="10.7109375" style="431" customWidth="1"/>
    <col min="6" max="6" width="12.28515625" style="431" customWidth="1"/>
    <col min="7" max="16384" width="9.140625" style="431"/>
  </cols>
  <sheetData>
    <row r="1" spans="1:6" s="430" customFormat="1" ht="15">
      <c r="A1" s="1511" t="s">
        <v>742</v>
      </c>
      <c r="B1" s="1511"/>
      <c r="C1" s="1511"/>
      <c r="D1" s="1511"/>
      <c r="E1" s="1511"/>
      <c r="F1" s="1511"/>
    </row>
    <row r="2" spans="1:6" ht="16.5" customHeight="1">
      <c r="A2" s="1512" t="s">
        <v>743</v>
      </c>
      <c r="B2" s="1513" t="s">
        <v>744</v>
      </c>
      <c r="C2" s="1514"/>
      <c r="D2" s="1514"/>
      <c r="E2" s="1514"/>
      <c r="F2" s="1515"/>
    </row>
    <row r="3" spans="1:6" ht="25.5">
      <c r="A3" s="1512"/>
      <c r="B3" s="432" t="s">
        <v>745</v>
      </c>
      <c r="C3" s="433" t="s">
        <v>30</v>
      </c>
      <c r="D3" s="433" t="s">
        <v>31</v>
      </c>
      <c r="E3" s="433" t="s">
        <v>32</v>
      </c>
      <c r="F3" s="433" t="s">
        <v>746</v>
      </c>
    </row>
    <row r="4" spans="1:6" s="436" customFormat="1" ht="14.25" customHeight="1">
      <c r="A4" s="434" t="s">
        <v>4</v>
      </c>
      <c r="B4" s="435">
        <v>10413.799999999999</v>
      </c>
      <c r="C4" s="435">
        <v>17848.13</v>
      </c>
      <c r="D4" s="435">
        <v>10399.57</v>
      </c>
      <c r="E4" s="435">
        <v>14515.83</v>
      </c>
      <c r="F4" s="435">
        <v>11954.848378378378</v>
      </c>
    </row>
    <row r="5" spans="1:6" s="437" customFormat="1" ht="14.25" customHeight="1">
      <c r="A5" s="434" t="s">
        <v>5</v>
      </c>
      <c r="B5" s="435">
        <v>14466.89</v>
      </c>
      <c r="C5" s="435">
        <v>15426.8</v>
      </c>
      <c r="D5" s="435">
        <v>12252.38</v>
      </c>
      <c r="E5" s="435">
        <v>13285.43</v>
      </c>
      <c r="F5" s="435">
        <v>13489.60031007752</v>
      </c>
    </row>
    <row r="6" spans="1:6" ht="14.25" customHeight="1">
      <c r="A6" s="438">
        <v>44681</v>
      </c>
      <c r="B6" s="439">
        <v>14466.89</v>
      </c>
      <c r="C6" s="439">
        <v>15426.8</v>
      </c>
      <c r="D6" s="439">
        <v>14356.96</v>
      </c>
      <c r="E6" s="439">
        <v>14633.94</v>
      </c>
      <c r="F6" s="439">
        <v>14715.348</v>
      </c>
    </row>
    <row r="7" spans="1:6" ht="14.25" customHeight="1">
      <c r="A7" s="438">
        <v>44712</v>
      </c>
      <c r="B7" s="439">
        <v>14658.57</v>
      </c>
      <c r="C7" s="439">
        <v>14742.32</v>
      </c>
      <c r="D7" s="439">
        <v>13909.56</v>
      </c>
      <c r="E7" s="439">
        <v>14560.41</v>
      </c>
      <c r="F7" s="439">
        <v>14399.8804545455</v>
      </c>
    </row>
    <row r="8" spans="1:6" ht="14.25" customHeight="1">
      <c r="A8" s="438">
        <v>44742</v>
      </c>
      <c r="B8" s="439">
        <v>14532.61</v>
      </c>
      <c r="C8" s="439">
        <v>15006.94</v>
      </c>
      <c r="D8" s="439">
        <v>13287.61</v>
      </c>
      <c r="E8" s="439">
        <v>13290.19</v>
      </c>
      <c r="F8" s="439">
        <v>14179.971818181815</v>
      </c>
    </row>
    <row r="9" spans="1:6" ht="14.25" customHeight="1">
      <c r="A9" s="438">
        <v>44773</v>
      </c>
      <c r="B9" s="439">
        <v>13277.52</v>
      </c>
      <c r="C9" s="439">
        <v>13669.58</v>
      </c>
      <c r="D9" s="439">
        <v>12694.69</v>
      </c>
      <c r="E9" s="439">
        <v>13577.32</v>
      </c>
      <c r="F9" s="439">
        <v>13179.533333333335</v>
      </c>
    </row>
    <row r="10" spans="1:6" ht="14.25" customHeight="1">
      <c r="A10" s="438">
        <v>44804</v>
      </c>
      <c r="B10" s="439">
        <v>13576.03</v>
      </c>
      <c r="C10" s="439">
        <v>13841.38</v>
      </c>
      <c r="D10" s="439">
        <v>13173.25</v>
      </c>
      <c r="E10" s="439">
        <v>13262.66</v>
      </c>
      <c r="F10" s="439">
        <v>13538.894090909087</v>
      </c>
    </row>
    <row r="11" spans="1:6" ht="14.25" customHeight="1">
      <c r="A11" s="438">
        <v>44834</v>
      </c>
      <c r="B11" s="439">
        <v>13247.89</v>
      </c>
      <c r="C11" s="439">
        <v>13247.89</v>
      </c>
      <c r="D11" s="439">
        <v>12252.38</v>
      </c>
      <c r="E11" s="439">
        <v>12589.3</v>
      </c>
      <c r="F11" s="439">
        <v>12834.837272727273</v>
      </c>
    </row>
    <row r="12" spans="1:6" ht="14.25" customHeight="1">
      <c r="A12" s="438">
        <v>44865</v>
      </c>
      <c r="B12" s="439">
        <v>12580.97</v>
      </c>
      <c r="C12" s="439">
        <v>13247.45</v>
      </c>
      <c r="D12" s="439">
        <v>12457.06</v>
      </c>
      <c r="E12" s="439">
        <v>12602.34</v>
      </c>
      <c r="F12" s="439">
        <v>12794.30904761905</v>
      </c>
    </row>
    <row r="13" spans="1:6" ht="14.25" customHeight="1">
      <c r="A13" s="438">
        <v>44895</v>
      </c>
      <c r="B13" s="439">
        <v>12609.16</v>
      </c>
      <c r="C13" s="439">
        <v>13558.16</v>
      </c>
      <c r="D13" s="439">
        <v>12609.16</v>
      </c>
      <c r="E13" s="439">
        <v>13206.28</v>
      </c>
      <c r="F13" s="439">
        <v>13109.430454545456</v>
      </c>
    </row>
    <row r="14" spans="1:6" ht="14.25" customHeight="1">
      <c r="A14" s="438">
        <v>44926</v>
      </c>
      <c r="B14" s="439">
        <v>13213.37</v>
      </c>
      <c r="C14" s="439">
        <v>13811.11</v>
      </c>
      <c r="D14" s="439">
        <v>13101.27</v>
      </c>
      <c r="E14" s="439">
        <v>13434.86</v>
      </c>
      <c r="F14" s="439">
        <v>13456.876363636362</v>
      </c>
    </row>
    <row r="15" spans="1:6" ht="14.25" customHeight="1">
      <c r="A15" s="440">
        <v>44957</v>
      </c>
      <c r="B15" s="439">
        <v>13430.7</v>
      </c>
      <c r="C15" s="439">
        <v>13781.07</v>
      </c>
      <c r="D15" s="439">
        <v>13099.67</v>
      </c>
      <c r="E15" s="439">
        <v>13581.37</v>
      </c>
      <c r="F15" s="439">
        <v>13509.483809523808</v>
      </c>
    </row>
    <row r="16" spans="1:6" ht="14.25" customHeight="1">
      <c r="A16" s="438">
        <v>44985</v>
      </c>
      <c r="B16" s="439">
        <v>13586.55</v>
      </c>
      <c r="C16" s="439">
        <v>13704.58</v>
      </c>
      <c r="D16" s="439">
        <v>12806.82</v>
      </c>
      <c r="E16" s="439">
        <v>13010.06</v>
      </c>
      <c r="F16" s="439">
        <v>13205.1505</v>
      </c>
    </row>
    <row r="17" spans="1:6" s="441" customFormat="1">
      <c r="A17" s="440">
        <v>45016</v>
      </c>
      <c r="B17" s="439">
        <v>13013.24</v>
      </c>
      <c r="C17" s="439">
        <v>13327.82</v>
      </c>
      <c r="D17" s="439">
        <v>12677.9</v>
      </c>
      <c r="E17" s="439">
        <v>13285.43</v>
      </c>
      <c r="F17" s="439">
        <v>13013.890000000001</v>
      </c>
    </row>
    <row r="18" spans="1:6" s="444" customFormat="1">
      <c r="A18" s="442"/>
      <c r="B18" s="443"/>
      <c r="C18" s="443"/>
      <c r="D18" s="443"/>
      <c r="E18" s="443"/>
      <c r="F18" s="443"/>
    </row>
    <row r="19" spans="1:6" s="436" customFormat="1" ht="14.25" customHeight="1">
      <c r="A19" s="445" t="s">
        <v>568</v>
      </c>
      <c r="D19" s="446"/>
      <c r="E19" s="447"/>
      <c r="F19" s="447"/>
    </row>
    <row r="20" spans="1:6" s="436" customFormat="1" ht="14.25" customHeight="1">
      <c r="A20" s="431" t="s">
        <v>747</v>
      </c>
      <c r="D20" s="446"/>
      <c r="E20" s="447"/>
      <c r="F20" s="447"/>
    </row>
    <row r="21" spans="1:6" s="436" customFormat="1">
      <c r="A21" s="448" t="s">
        <v>748</v>
      </c>
      <c r="B21" s="449"/>
      <c r="C21" s="449"/>
      <c r="D21" s="450"/>
      <c r="E21" s="450"/>
      <c r="F21" s="450"/>
    </row>
  </sheetData>
  <mergeCells count="3">
    <mergeCell ref="A1:F1"/>
    <mergeCell ref="A2:A3"/>
    <mergeCell ref="B2:F2"/>
  </mergeCells>
  <printOptions horizontalCentered="1"/>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0"/>
  <sheetViews>
    <sheetView topLeftCell="A25" workbookViewId="0">
      <selection activeCell="N45" sqref="N45"/>
    </sheetView>
  </sheetViews>
  <sheetFormatPr defaultColWidth="9.140625" defaultRowHeight="12.75"/>
  <cols>
    <col min="1" max="1" width="12.85546875" style="466" customWidth="1"/>
    <col min="2" max="2" width="7.140625" style="466" customWidth="1"/>
    <col min="3" max="4" width="10" style="466" customWidth="1"/>
    <col min="5" max="5" width="11.140625" style="466" customWidth="1"/>
    <col min="6" max="6" width="10.7109375" style="466" customWidth="1"/>
    <col min="7" max="7" width="12.42578125" style="466" customWidth="1"/>
    <col min="8" max="8" width="8.85546875" style="466" customWidth="1"/>
    <col min="9" max="9" width="11.42578125" style="466" customWidth="1"/>
    <col min="10" max="10" width="10.42578125" style="466" customWidth="1"/>
    <col min="11" max="11" width="12.42578125" style="466" bestFit="1" customWidth="1"/>
    <col min="12" max="12" width="8.42578125" style="466" customWidth="1"/>
    <col min="13" max="13" width="10.28515625" style="466" customWidth="1"/>
    <col min="14" max="14" width="8.42578125" style="466" customWidth="1"/>
    <col min="15" max="15" width="9.7109375" style="466" customWidth="1"/>
    <col min="16" max="16" width="9.140625" style="466"/>
    <col min="17" max="17" width="10.7109375" style="466" customWidth="1"/>
    <col min="18" max="16384" width="9.140625" style="466"/>
  </cols>
  <sheetData>
    <row r="1" spans="1:39" s="452" customFormat="1" ht="15">
      <c r="A1" s="1516" t="s">
        <v>749</v>
      </c>
      <c r="B1" s="1516"/>
      <c r="C1" s="1516"/>
      <c r="D1" s="1516"/>
      <c r="E1" s="1516"/>
      <c r="F1" s="1516"/>
      <c r="G1" s="1516"/>
      <c r="H1" s="1516"/>
      <c r="I1" s="1516"/>
      <c r="J1" s="1516"/>
      <c r="K1" s="1516"/>
      <c r="L1" s="1516"/>
      <c r="M1" s="451"/>
      <c r="N1" s="451"/>
      <c r="V1" s="1519" t="s">
        <v>750</v>
      </c>
      <c r="W1" s="1520"/>
      <c r="X1" s="1520"/>
      <c r="Y1" s="1520"/>
      <c r="Z1" s="1520"/>
      <c r="AA1" s="1520"/>
      <c r="AB1" s="1520"/>
      <c r="AC1" s="1520"/>
      <c r="AD1" s="1520"/>
      <c r="AE1" s="1520"/>
      <c r="AF1" s="1520"/>
      <c r="AG1" s="1520"/>
      <c r="AH1" s="1520"/>
      <c r="AI1" s="1520"/>
      <c r="AJ1" s="1520"/>
      <c r="AK1" s="1520"/>
      <c r="AL1" s="1520"/>
      <c r="AM1" s="1521"/>
    </row>
    <row r="2" spans="1:39" s="452" customFormat="1" ht="15.75">
      <c r="A2" s="1522" t="s">
        <v>723</v>
      </c>
      <c r="B2" s="1522"/>
      <c r="C2" s="1522"/>
      <c r="D2" s="1522"/>
      <c r="E2" s="1522"/>
      <c r="F2" s="1522"/>
      <c r="G2" s="1522"/>
      <c r="H2" s="1522"/>
      <c r="I2" s="1522"/>
      <c r="J2" s="1522"/>
      <c r="K2" s="1522"/>
      <c r="L2" s="1522"/>
      <c r="M2" s="1522"/>
      <c r="N2" s="1522"/>
      <c r="O2" s="1522"/>
      <c r="P2" s="1522"/>
      <c r="Q2" s="1522"/>
      <c r="R2" s="1522"/>
      <c r="S2" s="1522"/>
      <c r="T2" s="1522"/>
    </row>
    <row r="3" spans="1:39" s="453" customFormat="1" ht="50.25" customHeight="1">
      <c r="A3" s="1523" t="s">
        <v>743</v>
      </c>
      <c r="B3" s="1523" t="s">
        <v>751</v>
      </c>
      <c r="C3" s="1525" t="s">
        <v>725</v>
      </c>
      <c r="D3" s="1526"/>
      <c r="E3" s="1525" t="s">
        <v>752</v>
      </c>
      <c r="F3" s="1526"/>
      <c r="G3" s="1525" t="s">
        <v>753</v>
      </c>
      <c r="H3" s="1526"/>
      <c r="I3" s="1525" t="s">
        <v>754</v>
      </c>
      <c r="J3" s="1526"/>
      <c r="K3" s="1525" t="s">
        <v>755</v>
      </c>
      <c r="L3" s="1526"/>
      <c r="M3" s="1525" t="s">
        <v>756</v>
      </c>
      <c r="N3" s="1526"/>
      <c r="O3" s="1525" t="s">
        <v>757</v>
      </c>
      <c r="P3" s="1526"/>
      <c r="Q3" s="1525" t="s">
        <v>758</v>
      </c>
      <c r="R3" s="1526"/>
      <c r="S3" s="1527" t="s">
        <v>759</v>
      </c>
      <c r="T3" s="1527"/>
    </row>
    <row r="4" spans="1:39" s="453" customFormat="1" ht="68.25" customHeight="1">
      <c r="A4" s="1524"/>
      <c r="B4" s="1524"/>
      <c r="C4" s="454" t="s">
        <v>760</v>
      </c>
      <c r="D4" s="455" t="s">
        <v>761</v>
      </c>
      <c r="E4" s="454" t="s">
        <v>760</v>
      </c>
      <c r="F4" s="454" t="s">
        <v>761</v>
      </c>
      <c r="G4" s="454" t="s">
        <v>760</v>
      </c>
      <c r="H4" s="454" t="s">
        <v>761</v>
      </c>
      <c r="I4" s="454" t="s">
        <v>760</v>
      </c>
      <c r="J4" s="454" t="s">
        <v>761</v>
      </c>
      <c r="K4" s="454" t="s">
        <v>760</v>
      </c>
      <c r="L4" s="454" t="s">
        <v>761</v>
      </c>
      <c r="M4" s="454" t="s">
        <v>760</v>
      </c>
      <c r="N4" s="454" t="s">
        <v>761</v>
      </c>
      <c r="O4" s="454" t="s">
        <v>760</v>
      </c>
      <c r="P4" s="454" t="s">
        <v>761</v>
      </c>
      <c r="Q4" s="454" t="s">
        <v>760</v>
      </c>
      <c r="R4" s="454" t="s">
        <v>761</v>
      </c>
      <c r="S4" s="454" t="s">
        <v>760</v>
      </c>
      <c r="T4" s="456" t="s">
        <v>762</v>
      </c>
    </row>
    <row r="5" spans="1:39" s="429" customFormat="1">
      <c r="A5" s="457" t="s">
        <v>4</v>
      </c>
      <c r="B5" s="458">
        <v>258</v>
      </c>
      <c r="C5" s="458">
        <v>1220712</v>
      </c>
      <c r="D5" s="458">
        <v>112196.54913279999</v>
      </c>
      <c r="E5" s="458">
        <v>80936813</v>
      </c>
      <c r="F5" s="458">
        <v>2645378.3559164</v>
      </c>
      <c r="G5" s="458">
        <v>9014877</v>
      </c>
      <c r="H5" s="458">
        <v>1508483.7718249999</v>
      </c>
      <c r="I5" s="458">
        <v>52624594</v>
      </c>
      <c r="J5" s="458">
        <v>2402009.9602549998</v>
      </c>
      <c r="K5" s="458">
        <v>573164</v>
      </c>
      <c r="L5" s="458">
        <v>41639.747540000004</v>
      </c>
      <c r="M5" s="458">
        <v>59585</v>
      </c>
      <c r="N5" s="458">
        <v>4714.0308125000001</v>
      </c>
      <c r="O5" s="458">
        <v>476558</v>
      </c>
      <c r="P5" s="458">
        <v>39505.410980000001</v>
      </c>
      <c r="Q5" s="458">
        <v>144906303</v>
      </c>
      <c r="R5" s="458">
        <v>6753927.8264616998</v>
      </c>
      <c r="S5" s="458">
        <v>195536</v>
      </c>
      <c r="T5" s="458">
        <v>16477.263542000001</v>
      </c>
    </row>
    <row r="6" spans="1:39" s="429" customFormat="1">
      <c r="A6" s="457" t="s">
        <v>5</v>
      </c>
      <c r="B6" s="458">
        <v>258</v>
      </c>
      <c r="C6" s="458">
        <v>256727</v>
      </c>
      <c r="D6" s="458">
        <v>21085.199629799998</v>
      </c>
      <c r="E6" s="458">
        <v>86152515</v>
      </c>
      <c r="F6" s="458">
        <v>2819742.9088959</v>
      </c>
      <c r="G6" s="458">
        <v>6619620</v>
      </c>
      <c r="H6" s="458">
        <v>949958.03658750001</v>
      </c>
      <c r="I6" s="458">
        <v>35482482</v>
      </c>
      <c r="J6" s="458">
        <v>2229612.1793669998</v>
      </c>
      <c r="K6" s="458">
        <v>311024</v>
      </c>
      <c r="L6" s="458">
        <v>22677.844400000002</v>
      </c>
      <c r="M6" s="458">
        <v>43</v>
      </c>
      <c r="N6" s="458">
        <v>4.5177249999999995</v>
      </c>
      <c r="O6" s="458">
        <v>28</v>
      </c>
      <c r="P6" s="458">
        <v>3.0077499999999997</v>
      </c>
      <c r="Q6" s="458">
        <v>128822439</v>
      </c>
      <c r="R6" s="458">
        <v>6043083.6943552019</v>
      </c>
      <c r="S6" s="458">
        <v>355290</v>
      </c>
      <c r="T6" s="458">
        <v>21603.39</v>
      </c>
    </row>
    <row r="7" spans="1:39" s="415" customFormat="1">
      <c r="A7" s="459">
        <v>44681</v>
      </c>
      <c r="B7" s="460">
        <v>20</v>
      </c>
      <c r="C7" s="460">
        <v>52665</v>
      </c>
      <c r="D7" s="460">
        <v>5068.0996829999985</v>
      </c>
      <c r="E7" s="460">
        <v>5572359</v>
      </c>
      <c r="F7" s="460">
        <v>181408.45973629996</v>
      </c>
      <c r="G7" s="460">
        <v>352270</v>
      </c>
      <c r="H7" s="460">
        <v>61645.397339999996</v>
      </c>
      <c r="I7" s="460">
        <v>3527954</v>
      </c>
      <c r="J7" s="460">
        <v>244272.98051750008</v>
      </c>
      <c r="K7" s="460">
        <v>31175</v>
      </c>
      <c r="L7" s="460">
        <v>2355.3135399999996</v>
      </c>
      <c r="M7" s="460">
        <v>42</v>
      </c>
      <c r="N7" s="460">
        <v>4.4054624999999996</v>
      </c>
      <c r="O7" s="460">
        <v>23</v>
      </c>
      <c r="P7" s="460">
        <v>2.5126999999999997</v>
      </c>
      <c r="Q7" s="460">
        <v>9536488</v>
      </c>
      <c r="R7" s="460">
        <v>494757.16897930007</v>
      </c>
      <c r="S7" s="460">
        <v>266259</v>
      </c>
      <c r="T7" s="460">
        <v>17166.226675000002</v>
      </c>
    </row>
    <row r="8" spans="1:39" s="415" customFormat="1">
      <c r="A8" s="459">
        <v>44712</v>
      </c>
      <c r="B8" s="460">
        <v>22</v>
      </c>
      <c r="C8" s="460">
        <v>37605</v>
      </c>
      <c r="D8" s="460">
        <v>3807.4544064000011</v>
      </c>
      <c r="E8" s="460">
        <v>6328407</v>
      </c>
      <c r="F8" s="460">
        <v>207699.55809249997</v>
      </c>
      <c r="G8" s="460">
        <v>441260</v>
      </c>
      <c r="H8" s="460">
        <v>70329.484255000018</v>
      </c>
      <c r="I8" s="460">
        <v>3305998</v>
      </c>
      <c r="J8" s="460">
        <v>266522.26854250004</v>
      </c>
      <c r="K8" s="460">
        <v>32934</v>
      </c>
      <c r="L8" s="460">
        <v>2379.6792300000002</v>
      </c>
      <c r="M8" s="460">
        <v>1</v>
      </c>
      <c r="N8" s="460">
        <v>0.1122625</v>
      </c>
      <c r="O8" s="460">
        <v>5</v>
      </c>
      <c r="P8" s="460">
        <v>0.49504999999999999</v>
      </c>
      <c r="Q8" s="460">
        <v>10146210</v>
      </c>
      <c r="R8" s="460">
        <v>550739.05183890008</v>
      </c>
      <c r="S8" s="460">
        <v>313832</v>
      </c>
      <c r="T8" s="460">
        <v>16357.792130899999</v>
      </c>
    </row>
    <row r="9" spans="1:39" s="415" customFormat="1">
      <c r="A9" s="459">
        <v>44742</v>
      </c>
      <c r="B9" s="460">
        <v>22</v>
      </c>
      <c r="C9" s="460">
        <v>31598</v>
      </c>
      <c r="D9" s="460">
        <v>2888.7166393999996</v>
      </c>
      <c r="E9" s="460">
        <v>7575196</v>
      </c>
      <c r="F9" s="460">
        <v>237364.66798469995</v>
      </c>
      <c r="G9" s="460">
        <v>527624</v>
      </c>
      <c r="H9" s="460">
        <v>81062.446695000021</v>
      </c>
      <c r="I9" s="460">
        <v>3046148</v>
      </c>
      <c r="J9" s="460">
        <v>245751.75737500002</v>
      </c>
      <c r="K9" s="460">
        <v>33860</v>
      </c>
      <c r="L9" s="460">
        <v>2436.6800750000002</v>
      </c>
      <c r="M9" s="460">
        <v>0</v>
      </c>
      <c r="N9" s="460">
        <v>0</v>
      </c>
      <c r="O9" s="460">
        <v>0</v>
      </c>
      <c r="P9" s="460">
        <v>0</v>
      </c>
      <c r="Q9" s="460">
        <v>11214426</v>
      </c>
      <c r="R9" s="460">
        <v>569504.26876910008</v>
      </c>
      <c r="S9" s="460">
        <v>345033</v>
      </c>
      <c r="T9" s="460">
        <v>17075.005462599998</v>
      </c>
    </row>
    <row r="10" spans="1:39" s="415" customFormat="1">
      <c r="A10" s="459">
        <v>44773</v>
      </c>
      <c r="B10" s="460">
        <v>21</v>
      </c>
      <c r="C10" s="460">
        <v>22319</v>
      </c>
      <c r="D10" s="460">
        <v>1786.3947487999999</v>
      </c>
      <c r="E10" s="460">
        <v>6606939</v>
      </c>
      <c r="F10" s="460">
        <v>215541.88097690005</v>
      </c>
      <c r="G10" s="460">
        <v>680777</v>
      </c>
      <c r="H10" s="460">
        <v>94989.675075000006</v>
      </c>
      <c r="I10" s="460">
        <v>2604233</v>
      </c>
      <c r="J10" s="460">
        <v>191098.72425249999</v>
      </c>
      <c r="K10" s="460">
        <v>28731</v>
      </c>
      <c r="L10" s="460">
        <v>2020.3880450000001</v>
      </c>
      <c r="M10" s="460">
        <v>0</v>
      </c>
      <c r="N10" s="460">
        <v>0</v>
      </c>
      <c r="O10" s="460">
        <v>0</v>
      </c>
      <c r="P10" s="460">
        <v>0</v>
      </c>
      <c r="Q10" s="460">
        <v>9942999</v>
      </c>
      <c r="R10" s="460">
        <v>505437.06309820007</v>
      </c>
      <c r="S10" s="460">
        <v>301257</v>
      </c>
      <c r="T10" s="460">
        <v>16562.803935299999</v>
      </c>
    </row>
    <row r="11" spans="1:39" s="415" customFormat="1">
      <c r="A11" s="459">
        <v>44804</v>
      </c>
      <c r="B11" s="460">
        <v>22</v>
      </c>
      <c r="C11" s="460">
        <v>16966</v>
      </c>
      <c r="D11" s="460">
        <v>1323.4384934000002</v>
      </c>
      <c r="E11" s="460">
        <v>6759495</v>
      </c>
      <c r="F11" s="460">
        <v>208156.5850941001</v>
      </c>
      <c r="G11" s="460">
        <v>571752</v>
      </c>
      <c r="H11" s="460">
        <v>83070.856869999974</v>
      </c>
      <c r="I11" s="460">
        <v>2457279</v>
      </c>
      <c r="J11" s="460">
        <v>199382.32411249995</v>
      </c>
      <c r="K11" s="460">
        <v>27325</v>
      </c>
      <c r="L11" s="460">
        <v>1945.5631299999998</v>
      </c>
      <c r="M11" s="460">
        <v>0</v>
      </c>
      <c r="N11" s="460">
        <v>0</v>
      </c>
      <c r="O11" s="460">
        <v>0</v>
      </c>
      <c r="P11" s="460">
        <v>0</v>
      </c>
      <c r="Q11" s="460">
        <v>9832817</v>
      </c>
      <c r="R11" s="460">
        <v>493878.76770000003</v>
      </c>
      <c r="S11" s="460">
        <v>415101</v>
      </c>
      <c r="T11" s="460">
        <v>20242.399922000001</v>
      </c>
    </row>
    <row r="12" spans="1:39" s="415" customFormat="1">
      <c r="A12" s="459">
        <v>44834</v>
      </c>
      <c r="B12" s="460">
        <v>22</v>
      </c>
      <c r="C12" s="460">
        <v>17105</v>
      </c>
      <c r="D12" s="460">
        <v>1043.0039603999999</v>
      </c>
      <c r="E12" s="460">
        <v>8358347</v>
      </c>
      <c r="F12" s="460">
        <v>258797.26950140006</v>
      </c>
      <c r="G12" s="460">
        <v>622358</v>
      </c>
      <c r="H12" s="460">
        <v>86122.091050000017</v>
      </c>
      <c r="I12" s="460">
        <v>2790090</v>
      </c>
      <c r="J12" s="460">
        <v>207131.41200249997</v>
      </c>
      <c r="K12" s="460">
        <v>32348</v>
      </c>
      <c r="L12" s="460">
        <v>2227.8255999999997</v>
      </c>
      <c r="M12" s="460">
        <v>0</v>
      </c>
      <c r="N12" s="460">
        <v>0</v>
      </c>
      <c r="O12" s="460">
        <v>0</v>
      </c>
      <c r="P12" s="460">
        <v>0</v>
      </c>
      <c r="Q12" s="460">
        <v>11820248</v>
      </c>
      <c r="R12" s="460">
        <v>555321.60211430013</v>
      </c>
      <c r="S12" s="460">
        <v>341072</v>
      </c>
      <c r="T12" s="460">
        <v>17854.650137100001</v>
      </c>
    </row>
    <row r="13" spans="1:39" s="415" customFormat="1">
      <c r="A13" s="459">
        <v>44865</v>
      </c>
      <c r="B13" s="460">
        <v>21</v>
      </c>
      <c r="C13" s="460">
        <v>16479</v>
      </c>
      <c r="D13" s="460">
        <v>1065.7027056000002</v>
      </c>
      <c r="E13" s="460">
        <v>7871629</v>
      </c>
      <c r="F13" s="460">
        <v>239614.37335089999</v>
      </c>
      <c r="G13" s="460">
        <v>693962</v>
      </c>
      <c r="H13" s="460">
        <v>94050.72077499998</v>
      </c>
      <c r="I13" s="460">
        <v>2399158</v>
      </c>
      <c r="J13" s="460">
        <v>160123.41240249996</v>
      </c>
      <c r="K13" s="460">
        <v>26588</v>
      </c>
      <c r="L13" s="460">
        <v>1869.2653800000003</v>
      </c>
      <c r="M13" s="460">
        <v>0</v>
      </c>
      <c r="N13" s="460">
        <v>0</v>
      </c>
      <c r="O13" s="460">
        <v>0</v>
      </c>
      <c r="P13" s="460">
        <v>0</v>
      </c>
      <c r="Q13" s="460">
        <v>11007816</v>
      </c>
      <c r="R13" s="460">
        <v>496723.47461399995</v>
      </c>
      <c r="S13" s="460">
        <v>346243</v>
      </c>
      <c r="T13" s="460">
        <v>16850.216093200001</v>
      </c>
    </row>
    <row r="14" spans="1:39" s="415" customFormat="1">
      <c r="A14" s="459">
        <v>44895</v>
      </c>
      <c r="B14" s="460">
        <v>22</v>
      </c>
      <c r="C14" s="460">
        <v>26662</v>
      </c>
      <c r="D14" s="460">
        <v>1916.5610342000002</v>
      </c>
      <c r="E14" s="460">
        <v>9040819</v>
      </c>
      <c r="F14" s="460">
        <v>280689.13058450003</v>
      </c>
      <c r="G14" s="460">
        <v>701003</v>
      </c>
      <c r="H14" s="460">
        <v>96890.892449999985</v>
      </c>
      <c r="I14" s="460">
        <v>2924523</v>
      </c>
      <c r="J14" s="460">
        <v>197519.72030500002</v>
      </c>
      <c r="K14" s="460">
        <v>26885</v>
      </c>
      <c r="L14" s="460">
        <v>1940.92679</v>
      </c>
      <c r="M14" s="460">
        <v>0</v>
      </c>
      <c r="N14" s="460">
        <v>0</v>
      </c>
      <c r="O14" s="460">
        <v>0</v>
      </c>
      <c r="P14" s="460">
        <v>0</v>
      </c>
      <c r="Q14" s="460">
        <v>12719892</v>
      </c>
      <c r="R14" s="460">
        <v>578957.23116370011</v>
      </c>
      <c r="S14" s="460">
        <v>282768</v>
      </c>
      <c r="T14" s="460">
        <v>17932.856238199998</v>
      </c>
    </row>
    <row r="15" spans="1:39" s="415" customFormat="1">
      <c r="A15" s="459">
        <v>44926</v>
      </c>
      <c r="B15" s="460">
        <v>22</v>
      </c>
      <c r="C15" s="460">
        <v>18124</v>
      </c>
      <c r="D15" s="460">
        <v>1121.9502705999998</v>
      </c>
      <c r="E15" s="460">
        <v>7616033</v>
      </c>
      <c r="F15" s="460">
        <v>230032.64729700002</v>
      </c>
      <c r="G15" s="460">
        <v>499591</v>
      </c>
      <c r="H15" s="460">
        <v>72813.801112499976</v>
      </c>
      <c r="I15" s="460">
        <v>2797054</v>
      </c>
      <c r="J15" s="460">
        <v>171744.48396749995</v>
      </c>
      <c r="K15" s="460">
        <v>21302</v>
      </c>
      <c r="L15" s="460">
        <v>1615.85697</v>
      </c>
      <c r="M15" s="460">
        <v>0</v>
      </c>
      <c r="N15" s="460">
        <v>0</v>
      </c>
      <c r="O15" s="460">
        <v>0</v>
      </c>
      <c r="P15" s="460">
        <v>0</v>
      </c>
      <c r="Q15" s="460">
        <v>10952104</v>
      </c>
      <c r="R15" s="460">
        <v>477328.73961759993</v>
      </c>
      <c r="S15" s="460">
        <v>333419</v>
      </c>
      <c r="T15" s="460">
        <v>21130.389458900001</v>
      </c>
    </row>
    <row r="16" spans="1:39" s="415" customFormat="1">
      <c r="A16" s="440">
        <v>44957</v>
      </c>
      <c r="B16" s="460">
        <v>21</v>
      </c>
      <c r="C16" s="460">
        <v>6976</v>
      </c>
      <c r="D16" s="460">
        <v>260.60601639999999</v>
      </c>
      <c r="E16" s="460">
        <v>6661548</v>
      </c>
      <c r="F16" s="460">
        <v>237561.60082389993</v>
      </c>
      <c r="G16" s="460">
        <v>476249</v>
      </c>
      <c r="H16" s="460">
        <v>72837.343837500026</v>
      </c>
      <c r="I16" s="460">
        <v>2501741</v>
      </c>
      <c r="J16" s="460">
        <v>110383.50927250001</v>
      </c>
      <c r="K16" s="460">
        <v>18899</v>
      </c>
      <c r="L16" s="460">
        <v>1474.25818</v>
      </c>
      <c r="M16" s="460">
        <v>0</v>
      </c>
      <c r="N16" s="460">
        <v>0</v>
      </c>
      <c r="O16" s="460">
        <v>0</v>
      </c>
      <c r="P16" s="460">
        <v>0</v>
      </c>
      <c r="Q16" s="460">
        <v>9665413</v>
      </c>
      <c r="R16" s="460">
        <v>422517.31813029997</v>
      </c>
      <c r="S16" s="460">
        <v>324097</v>
      </c>
      <c r="T16" s="460">
        <v>23347.739274700001</v>
      </c>
    </row>
    <row r="17" spans="1:21" s="415" customFormat="1">
      <c r="A17" s="459">
        <v>44985</v>
      </c>
      <c r="B17" s="460">
        <v>20</v>
      </c>
      <c r="C17" s="460">
        <v>5290</v>
      </c>
      <c r="D17" s="460">
        <v>391.68154840000011</v>
      </c>
      <c r="E17" s="460">
        <v>6278521</v>
      </c>
      <c r="F17" s="460">
        <v>240471.81520119996</v>
      </c>
      <c r="G17" s="460">
        <v>459944</v>
      </c>
      <c r="H17" s="460">
        <v>66354.745297499961</v>
      </c>
      <c r="I17" s="460">
        <v>2918278</v>
      </c>
      <c r="J17" s="460">
        <v>105134.42773000001</v>
      </c>
      <c r="K17" s="460">
        <v>15819</v>
      </c>
      <c r="L17" s="460">
        <v>1226.3068149999999</v>
      </c>
      <c r="M17" s="460">
        <v>0</v>
      </c>
      <c r="N17" s="460">
        <v>0</v>
      </c>
      <c r="O17" s="460">
        <v>0</v>
      </c>
      <c r="P17" s="460">
        <v>0</v>
      </c>
      <c r="Q17" s="460">
        <v>9677852</v>
      </c>
      <c r="R17" s="460">
        <v>413578.97659209993</v>
      </c>
      <c r="S17" s="460">
        <v>293498</v>
      </c>
      <c r="T17" s="460">
        <v>17916.737722099999</v>
      </c>
    </row>
    <row r="18" spans="1:21" s="415" customFormat="1">
      <c r="A18" s="440">
        <v>45016</v>
      </c>
      <c r="B18" s="460">
        <v>23</v>
      </c>
      <c r="C18" s="460">
        <v>4938</v>
      </c>
      <c r="D18" s="460">
        <v>411.59012319999988</v>
      </c>
      <c r="E18" s="460">
        <v>7483222</v>
      </c>
      <c r="F18" s="460">
        <v>282404.92025249993</v>
      </c>
      <c r="G18" s="460">
        <v>592830</v>
      </c>
      <c r="H18" s="460">
        <v>69790.581830000039</v>
      </c>
      <c r="I18" s="460">
        <v>4210026</v>
      </c>
      <c r="J18" s="460">
        <v>130547.15888699997</v>
      </c>
      <c r="K18" s="460">
        <v>15158</v>
      </c>
      <c r="L18" s="460">
        <v>1185.7806449999996</v>
      </c>
      <c r="M18" s="460">
        <v>0</v>
      </c>
      <c r="N18" s="460">
        <v>0</v>
      </c>
      <c r="O18" s="460">
        <v>0</v>
      </c>
      <c r="P18" s="460">
        <v>0</v>
      </c>
      <c r="Q18" s="460">
        <v>12306174</v>
      </c>
      <c r="R18" s="460">
        <v>484340.03173769993</v>
      </c>
      <c r="S18" s="460">
        <v>355290</v>
      </c>
      <c r="T18" s="460">
        <v>21603.39</v>
      </c>
    </row>
    <row r="19" spans="1:21" ht="15.75">
      <c r="A19" s="461"/>
      <c r="B19" s="462"/>
      <c r="C19" s="463"/>
      <c r="D19" s="463"/>
      <c r="E19" s="463"/>
      <c r="F19" s="463"/>
      <c r="G19" s="463"/>
      <c r="H19" s="464"/>
      <c r="I19" s="463"/>
      <c r="J19" s="463"/>
      <c r="K19" s="463"/>
      <c r="L19" s="464"/>
      <c r="M19" s="465"/>
      <c r="N19" s="465"/>
      <c r="O19" s="465"/>
      <c r="P19" s="465"/>
      <c r="Q19" s="465"/>
      <c r="R19" s="465"/>
      <c r="T19" s="467"/>
    </row>
    <row r="20" spans="1:21" ht="24" customHeight="1">
      <c r="A20" s="1528" t="s">
        <v>750</v>
      </c>
      <c r="B20" s="1528"/>
      <c r="C20" s="1528"/>
      <c r="D20" s="1528"/>
      <c r="E20" s="1528"/>
      <c r="F20" s="1528"/>
      <c r="G20" s="1528"/>
      <c r="H20" s="1528"/>
      <c r="I20" s="1528"/>
      <c r="J20" s="1528"/>
      <c r="K20" s="1528"/>
      <c r="L20" s="1528"/>
      <c r="M20" s="1528"/>
      <c r="N20" s="1528"/>
      <c r="O20" s="1528"/>
      <c r="P20" s="1528"/>
      <c r="Q20" s="1528"/>
      <c r="R20" s="1528"/>
    </row>
    <row r="21" spans="1:21" ht="48.75" customHeight="1">
      <c r="A21" s="1517" t="s">
        <v>763</v>
      </c>
      <c r="B21" s="1517" t="s">
        <v>751</v>
      </c>
      <c r="C21" s="1530" t="s">
        <v>752</v>
      </c>
      <c r="D21" s="1531"/>
      <c r="E21" s="1531"/>
      <c r="F21" s="1532"/>
      <c r="G21" s="1530" t="s">
        <v>753</v>
      </c>
      <c r="H21" s="1531"/>
      <c r="I21" s="1531"/>
      <c r="J21" s="1532"/>
      <c r="K21" s="468" t="s">
        <v>754</v>
      </c>
      <c r="L21" s="469"/>
      <c r="M21" s="469"/>
      <c r="N21" s="470"/>
      <c r="O21" s="1533" t="s">
        <v>764</v>
      </c>
      <c r="P21" s="1533"/>
      <c r="Q21" s="1530" t="s">
        <v>759</v>
      </c>
      <c r="R21" s="1532"/>
    </row>
    <row r="22" spans="1:21" ht="20.25" customHeight="1">
      <c r="A22" s="1529"/>
      <c r="B22" s="1529"/>
      <c r="C22" s="1534" t="s">
        <v>765</v>
      </c>
      <c r="D22" s="1535"/>
      <c r="E22" s="1534" t="s">
        <v>766</v>
      </c>
      <c r="F22" s="1535"/>
      <c r="G22" s="1534" t="s">
        <v>765</v>
      </c>
      <c r="H22" s="1535"/>
      <c r="I22" s="1534" t="s">
        <v>766</v>
      </c>
      <c r="J22" s="1535"/>
      <c r="K22" s="1534" t="s">
        <v>765</v>
      </c>
      <c r="L22" s="1535"/>
      <c r="M22" s="1534" t="s">
        <v>766</v>
      </c>
      <c r="N22" s="1535"/>
      <c r="O22" s="1517" t="s">
        <v>760</v>
      </c>
      <c r="P22" s="1523" t="s">
        <v>767</v>
      </c>
      <c r="Q22" s="1517" t="s">
        <v>760</v>
      </c>
      <c r="R22" s="1517" t="s">
        <v>768</v>
      </c>
    </row>
    <row r="23" spans="1:21" ht="25.5">
      <c r="A23" s="1518"/>
      <c r="B23" s="1518"/>
      <c r="C23" s="454" t="s">
        <v>760</v>
      </c>
      <c r="D23" s="455" t="s">
        <v>761</v>
      </c>
      <c r="E23" s="454" t="s">
        <v>760</v>
      </c>
      <c r="F23" s="455" t="s">
        <v>761</v>
      </c>
      <c r="G23" s="454" t="s">
        <v>760</v>
      </c>
      <c r="H23" s="455" t="s">
        <v>761</v>
      </c>
      <c r="I23" s="454" t="s">
        <v>760</v>
      </c>
      <c r="J23" s="455" t="s">
        <v>761</v>
      </c>
      <c r="K23" s="454" t="s">
        <v>760</v>
      </c>
      <c r="L23" s="455" t="s">
        <v>761</v>
      </c>
      <c r="M23" s="454" t="s">
        <v>760</v>
      </c>
      <c r="N23" s="455" t="s">
        <v>761</v>
      </c>
      <c r="O23" s="1518"/>
      <c r="P23" s="1524"/>
      <c r="Q23" s="1518"/>
      <c r="R23" s="1518"/>
      <c r="U23" s="415"/>
    </row>
    <row r="24" spans="1:21" s="415" customFormat="1">
      <c r="A24" s="457" t="s">
        <v>4</v>
      </c>
      <c r="B24" s="471">
        <v>258</v>
      </c>
      <c r="C24" s="471">
        <v>399542</v>
      </c>
      <c r="D24" s="471">
        <v>147880.92247200003</v>
      </c>
      <c r="E24" s="471">
        <v>294918</v>
      </c>
      <c r="F24" s="471">
        <v>110573.010287</v>
      </c>
      <c r="G24" s="471">
        <v>1662</v>
      </c>
      <c r="H24" s="471">
        <v>342.59402899999998</v>
      </c>
      <c r="I24" s="471">
        <v>1271</v>
      </c>
      <c r="J24" s="471">
        <v>258.82355000000001</v>
      </c>
      <c r="K24" s="471">
        <v>14369085</v>
      </c>
      <c r="L24" s="471">
        <v>904240.89439300017</v>
      </c>
      <c r="M24" s="471">
        <v>14272079</v>
      </c>
      <c r="N24" s="471">
        <v>864533.30664299999</v>
      </c>
      <c r="O24" s="471">
        <v>29338557</v>
      </c>
      <c r="P24" s="471">
        <v>2027829.5328100002</v>
      </c>
      <c r="Q24" s="471">
        <v>38998</v>
      </c>
      <c r="R24" s="471">
        <v>3998.51393925</v>
      </c>
    </row>
    <row r="25" spans="1:21" s="415" customFormat="1">
      <c r="A25" s="457" t="s">
        <v>5</v>
      </c>
      <c r="B25" s="458">
        <v>258</v>
      </c>
      <c r="C25" s="458">
        <v>1297966</v>
      </c>
      <c r="D25" s="458">
        <v>298600.804726</v>
      </c>
      <c r="E25" s="458">
        <v>1012065</v>
      </c>
      <c r="F25" s="458">
        <v>246709.29375499999</v>
      </c>
      <c r="G25" s="458">
        <v>1842</v>
      </c>
      <c r="H25" s="458">
        <v>328.95600999999994</v>
      </c>
      <c r="I25" s="458">
        <v>1468</v>
      </c>
      <c r="J25" s="458">
        <v>258.10328600000003</v>
      </c>
      <c r="K25" s="458">
        <v>64311555</v>
      </c>
      <c r="L25" s="458">
        <v>4458036.9539179998</v>
      </c>
      <c r="M25" s="458">
        <v>57552325</v>
      </c>
      <c r="N25" s="458">
        <v>3733548.5191899994</v>
      </c>
      <c r="O25" s="458">
        <v>124177221</v>
      </c>
      <c r="P25" s="458">
        <v>8737482.6251830012</v>
      </c>
      <c r="Q25" s="458">
        <v>108373</v>
      </c>
      <c r="R25" s="458">
        <v>7901.3302567500004</v>
      </c>
    </row>
    <row r="26" spans="1:21" s="415" customFormat="1">
      <c r="A26" s="459">
        <v>44681</v>
      </c>
      <c r="B26" s="460">
        <v>20</v>
      </c>
      <c r="C26" s="460">
        <v>35764</v>
      </c>
      <c r="D26" s="460">
        <v>9042.0376550000001</v>
      </c>
      <c r="E26" s="460">
        <v>32310</v>
      </c>
      <c r="F26" s="460">
        <v>9736.4392380000081</v>
      </c>
      <c r="G26" s="460">
        <v>71</v>
      </c>
      <c r="H26" s="460">
        <v>14.588183000000001</v>
      </c>
      <c r="I26" s="460">
        <v>47</v>
      </c>
      <c r="J26" s="460">
        <v>9.1228189999999998</v>
      </c>
      <c r="K26" s="460">
        <v>2189329</v>
      </c>
      <c r="L26" s="460">
        <v>173756.91570300001</v>
      </c>
      <c r="M26" s="460">
        <v>2052559</v>
      </c>
      <c r="N26" s="460">
        <v>148860.84214200001</v>
      </c>
      <c r="O26" s="460">
        <v>4310080</v>
      </c>
      <c r="P26" s="460">
        <v>341419.94574</v>
      </c>
      <c r="Q26" s="460">
        <v>35941</v>
      </c>
      <c r="R26" s="460">
        <v>4401.2355232500004</v>
      </c>
    </row>
    <row r="27" spans="1:21" s="415" customFormat="1">
      <c r="A27" s="459">
        <v>44712</v>
      </c>
      <c r="B27" s="460">
        <v>22</v>
      </c>
      <c r="C27" s="460">
        <v>90110</v>
      </c>
      <c r="D27" s="460">
        <v>23920.592995000003</v>
      </c>
      <c r="E27" s="460">
        <v>37469</v>
      </c>
      <c r="F27" s="460">
        <v>14756.217060000001</v>
      </c>
      <c r="G27" s="460">
        <v>58</v>
      </c>
      <c r="H27" s="460">
        <v>11.0138</v>
      </c>
      <c r="I27" s="460">
        <v>43</v>
      </c>
      <c r="J27" s="460">
        <v>8.3444520000000004</v>
      </c>
      <c r="K27" s="460">
        <v>2197434</v>
      </c>
      <c r="L27" s="460">
        <v>193496.81418800002</v>
      </c>
      <c r="M27" s="460">
        <v>2476266</v>
      </c>
      <c r="N27" s="460">
        <v>199714.83154299998</v>
      </c>
      <c r="O27" s="460">
        <v>4801380</v>
      </c>
      <c r="P27" s="460">
        <v>431907.81403800001</v>
      </c>
      <c r="Q27" s="460">
        <v>39441</v>
      </c>
      <c r="R27" s="460">
        <v>4124.9980479999995</v>
      </c>
    </row>
    <row r="28" spans="1:21" s="415" customFormat="1">
      <c r="A28" s="459">
        <v>44742</v>
      </c>
      <c r="B28" s="460">
        <v>22</v>
      </c>
      <c r="C28" s="460">
        <v>55829</v>
      </c>
      <c r="D28" s="460">
        <v>11066.130911</v>
      </c>
      <c r="E28" s="460">
        <v>33478</v>
      </c>
      <c r="F28" s="460">
        <v>6298.0397810000004</v>
      </c>
      <c r="G28" s="460">
        <v>80</v>
      </c>
      <c r="H28" s="460">
        <v>15.065678999999999</v>
      </c>
      <c r="I28" s="460">
        <v>67</v>
      </c>
      <c r="J28" s="460">
        <v>12.473132</v>
      </c>
      <c r="K28" s="460">
        <v>2528851</v>
      </c>
      <c r="L28" s="460">
        <v>230312.16434600001</v>
      </c>
      <c r="M28" s="460">
        <v>2680242</v>
      </c>
      <c r="N28" s="460">
        <v>229478.40578599999</v>
      </c>
      <c r="O28" s="460">
        <v>5298547</v>
      </c>
      <c r="P28" s="460">
        <v>477182.27963499998</v>
      </c>
      <c r="Q28" s="460">
        <v>42890</v>
      </c>
      <c r="R28" s="460">
        <v>5080.3038795000002</v>
      </c>
    </row>
    <row r="29" spans="1:21" s="415" customFormat="1">
      <c r="A29" s="459">
        <v>44773</v>
      </c>
      <c r="B29" s="460">
        <v>21</v>
      </c>
      <c r="C29" s="460">
        <v>81424</v>
      </c>
      <c r="D29" s="460">
        <v>23879.516705000002</v>
      </c>
      <c r="E29" s="460">
        <v>36033</v>
      </c>
      <c r="F29" s="460">
        <v>12063.270892</v>
      </c>
      <c r="G29" s="460">
        <v>269</v>
      </c>
      <c r="H29" s="460">
        <v>45.568553000000001</v>
      </c>
      <c r="I29" s="460">
        <v>55</v>
      </c>
      <c r="J29" s="460">
        <v>8.7894389999999998</v>
      </c>
      <c r="K29" s="460">
        <v>3566619</v>
      </c>
      <c r="L29" s="460">
        <v>296148.53698999999</v>
      </c>
      <c r="M29" s="460">
        <v>3244223</v>
      </c>
      <c r="N29" s="460">
        <v>244500.28148999999</v>
      </c>
      <c r="O29" s="460">
        <v>6928623</v>
      </c>
      <c r="P29" s="460">
        <v>576645.96406899998</v>
      </c>
      <c r="Q29" s="460">
        <v>43227</v>
      </c>
      <c r="R29" s="460">
        <v>4455.3717104999996</v>
      </c>
    </row>
    <row r="30" spans="1:21" s="415" customFormat="1">
      <c r="A30" s="459">
        <v>44804</v>
      </c>
      <c r="B30" s="460">
        <v>22</v>
      </c>
      <c r="C30" s="460">
        <v>74721</v>
      </c>
      <c r="D30" s="460">
        <v>14723.246519</v>
      </c>
      <c r="E30" s="460">
        <v>46926</v>
      </c>
      <c r="F30" s="460">
        <v>9158.977832999999</v>
      </c>
      <c r="G30" s="460">
        <v>139</v>
      </c>
      <c r="H30" s="460">
        <v>23.861632</v>
      </c>
      <c r="I30" s="460">
        <v>94</v>
      </c>
      <c r="J30" s="460">
        <v>15.477453000000001</v>
      </c>
      <c r="K30" s="460">
        <v>4539021</v>
      </c>
      <c r="L30" s="460">
        <v>368113.21056899993</v>
      </c>
      <c r="M30" s="460">
        <v>3851931</v>
      </c>
      <c r="N30" s="460">
        <v>289512.04638399999</v>
      </c>
      <c r="O30" s="460">
        <v>8512832</v>
      </c>
      <c r="P30" s="460">
        <v>681546.82039000001</v>
      </c>
      <c r="Q30" s="460">
        <v>55448</v>
      </c>
      <c r="R30" s="460">
        <v>6190.24188125</v>
      </c>
    </row>
    <row r="31" spans="1:21" s="415" customFormat="1">
      <c r="A31" s="459">
        <v>44834</v>
      </c>
      <c r="B31" s="460">
        <v>22</v>
      </c>
      <c r="C31" s="460">
        <v>113453</v>
      </c>
      <c r="D31" s="460">
        <v>30477.45</v>
      </c>
      <c r="E31" s="460">
        <v>45727</v>
      </c>
      <c r="F31" s="460">
        <v>13525.04</v>
      </c>
      <c r="G31" s="460">
        <v>156</v>
      </c>
      <c r="H31" s="460">
        <v>25.7</v>
      </c>
      <c r="I31" s="460">
        <v>116</v>
      </c>
      <c r="J31" s="460">
        <v>18.71</v>
      </c>
      <c r="K31" s="460">
        <v>5640730</v>
      </c>
      <c r="L31" s="460">
        <v>426989.65</v>
      </c>
      <c r="M31" s="460">
        <v>4450267</v>
      </c>
      <c r="N31" s="460">
        <v>310525.21000000002</v>
      </c>
      <c r="O31" s="460">
        <v>10250449</v>
      </c>
      <c r="P31" s="460">
        <v>781561.76183700003</v>
      </c>
      <c r="Q31" s="460">
        <v>56163</v>
      </c>
      <c r="R31" s="460">
        <v>5217.59</v>
      </c>
    </row>
    <row r="32" spans="1:21" s="415" customFormat="1">
      <c r="A32" s="459">
        <v>44865</v>
      </c>
      <c r="B32" s="460">
        <v>21</v>
      </c>
      <c r="C32" s="460">
        <v>108143</v>
      </c>
      <c r="D32" s="460">
        <v>18096.406004</v>
      </c>
      <c r="E32" s="460">
        <v>58051</v>
      </c>
      <c r="F32" s="460">
        <v>10166.003242999999</v>
      </c>
      <c r="G32" s="460">
        <v>122</v>
      </c>
      <c r="H32" s="460">
        <v>20.099765000000001</v>
      </c>
      <c r="I32" s="460">
        <v>83</v>
      </c>
      <c r="J32" s="460">
        <v>13.460532000000001</v>
      </c>
      <c r="K32" s="460">
        <v>4585463</v>
      </c>
      <c r="L32" s="460">
        <v>342671.61837400001</v>
      </c>
      <c r="M32" s="460">
        <v>4214450</v>
      </c>
      <c r="N32" s="460">
        <v>290979.47460199997</v>
      </c>
      <c r="O32" s="460">
        <v>8966312</v>
      </c>
      <c r="P32" s="460">
        <v>661947.06252000004</v>
      </c>
      <c r="Q32" s="460">
        <v>63662</v>
      </c>
      <c r="R32" s="460">
        <v>6926.63429825</v>
      </c>
    </row>
    <row r="33" spans="1:20" s="415" customFormat="1">
      <c r="A33" s="459">
        <v>44895</v>
      </c>
      <c r="B33" s="460">
        <v>22</v>
      </c>
      <c r="C33" s="460">
        <v>176091</v>
      </c>
      <c r="D33" s="460">
        <v>38635.784489999998</v>
      </c>
      <c r="E33" s="460">
        <v>173801</v>
      </c>
      <c r="F33" s="460">
        <v>35736.331692999993</v>
      </c>
      <c r="G33" s="460">
        <v>155</v>
      </c>
      <c r="H33" s="460">
        <v>26.171053000000001</v>
      </c>
      <c r="I33" s="460">
        <v>167</v>
      </c>
      <c r="J33" s="460">
        <v>27.811444999999999</v>
      </c>
      <c r="K33" s="460">
        <v>6410676</v>
      </c>
      <c r="L33" s="460">
        <v>472184.78983600001</v>
      </c>
      <c r="M33" s="460">
        <v>5336409</v>
      </c>
      <c r="N33" s="460">
        <v>363036.08802600001</v>
      </c>
      <c r="O33" s="460">
        <v>12097299</v>
      </c>
      <c r="P33" s="460">
        <v>909646.97654300008</v>
      </c>
      <c r="Q33" s="460">
        <v>86914</v>
      </c>
      <c r="R33" s="460">
        <v>7682.9182812500003</v>
      </c>
    </row>
    <row r="34" spans="1:20" s="415" customFormat="1">
      <c r="A34" s="459">
        <v>44926</v>
      </c>
      <c r="B34" s="460">
        <v>22</v>
      </c>
      <c r="C34" s="460">
        <v>87967</v>
      </c>
      <c r="D34" s="460">
        <v>16917.810000000001</v>
      </c>
      <c r="E34" s="460">
        <v>114980</v>
      </c>
      <c r="F34" s="460">
        <v>19325.22</v>
      </c>
      <c r="G34" s="460">
        <v>209</v>
      </c>
      <c r="H34" s="460">
        <v>37.159999999999997</v>
      </c>
      <c r="I34" s="460">
        <v>289</v>
      </c>
      <c r="J34" s="460">
        <v>50.58</v>
      </c>
      <c r="K34" s="460">
        <v>7749006</v>
      </c>
      <c r="L34" s="460">
        <v>521534.58</v>
      </c>
      <c r="M34" s="460">
        <v>6336853</v>
      </c>
      <c r="N34" s="460">
        <v>392293.41</v>
      </c>
      <c r="O34" s="460">
        <v>14289304</v>
      </c>
      <c r="P34" s="460">
        <v>950158.752461</v>
      </c>
      <c r="Q34" s="460">
        <v>85521</v>
      </c>
      <c r="R34" s="460">
        <v>8905.18</v>
      </c>
    </row>
    <row r="35" spans="1:20" s="415" customFormat="1">
      <c r="A35" s="440">
        <v>44957</v>
      </c>
      <c r="B35" s="460">
        <v>21</v>
      </c>
      <c r="C35" s="460">
        <v>92699</v>
      </c>
      <c r="D35" s="460">
        <v>22408.691822999997</v>
      </c>
      <c r="E35" s="460">
        <v>100141</v>
      </c>
      <c r="F35" s="460">
        <v>27999.837473</v>
      </c>
      <c r="G35" s="460">
        <v>243</v>
      </c>
      <c r="H35" s="460">
        <v>46.149455000000003</v>
      </c>
      <c r="I35" s="460">
        <v>286</v>
      </c>
      <c r="J35" s="460">
        <v>53.017510999999999</v>
      </c>
      <c r="K35" s="460">
        <v>6614301</v>
      </c>
      <c r="L35" s="460">
        <v>395232.26279300009</v>
      </c>
      <c r="M35" s="460">
        <v>5663995</v>
      </c>
      <c r="N35" s="460">
        <v>323516.94661499996</v>
      </c>
      <c r="O35" s="460">
        <v>12471665</v>
      </c>
      <c r="P35" s="460">
        <v>769256.90567000001</v>
      </c>
      <c r="Q35" s="460">
        <v>93321</v>
      </c>
      <c r="R35" s="460">
        <v>6936.6894685000016</v>
      </c>
    </row>
    <row r="36" spans="1:20" s="415" customFormat="1">
      <c r="A36" s="459">
        <v>44985</v>
      </c>
      <c r="B36" s="460">
        <v>20</v>
      </c>
      <c r="C36" s="460">
        <v>128480</v>
      </c>
      <c r="D36" s="460">
        <v>24581.104483000003</v>
      </c>
      <c r="E36" s="460">
        <v>112257</v>
      </c>
      <c r="F36" s="460">
        <v>21278.975147000001</v>
      </c>
      <c r="G36" s="460">
        <v>55</v>
      </c>
      <c r="H36" s="460">
        <v>10.332948</v>
      </c>
      <c r="I36" s="460">
        <v>87</v>
      </c>
      <c r="J36" s="460">
        <v>16.654778</v>
      </c>
      <c r="K36" s="460">
        <v>7776079</v>
      </c>
      <c r="L36" s="460">
        <v>445778.46649199998</v>
      </c>
      <c r="M36" s="460">
        <v>7280759</v>
      </c>
      <c r="N36" s="460">
        <v>408413.28754599998</v>
      </c>
      <c r="O36" s="460">
        <v>15297717</v>
      </c>
      <c r="P36" s="460">
        <v>900078.82139399997</v>
      </c>
      <c r="Q36" s="460">
        <v>89372</v>
      </c>
      <c r="R36" s="460">
        <v>7790.44</v>
      </c>
    </row>
    <row r="37" spans="1:20">
      <c r="A37" s="440">
        <v>45016</v>
      </c>
      <c r="B37" s="460">
        <v>23</v>
      </c>
      <c r="C37" s="460">
        <v>253285</v>
      </c>
      <c r="D37" s="460">
        <v>64852.033141</v>
      </c>
      <c r="E37" s="460">
        <v>220892</v>
      </c>
      <c r="F37" s="460">
        <v>66664.941395000002</v>
      </c>
      <c r="G37" s="460">
        <v>285</v>
      </c>
      <c r="H37" s="460">
        <v>53.244942000000002</v>
      </c>
      <c r="I37" s="460">
        <v>134</v>
      </c>
      <c r="J37" s="460">
        <v>23.661725000000001</v>
      </c>
      <c r="K37" s="460">
        <v>10514046</v>
      </c>
      <c r="L37" s="460">
        <v>591817.94462700002</v>
      </c>
      <c r="M37" s="460">
        <v>9964371</v>
      </c>
      <c r="N37" s="460">
        <v>532717.69505600003</v>
      </c>
      <c r="O37" s="460">
        <v>20953013</v>
      </c>
      <c r="P37" s="460">
        <v>1256129.520886</v>
      </c>
      <c r="Q37" s="460">
        <v>108373</v>
      </c>
      <c r="R37" s="460">
        <v>7901.3302567500004</v>
      </c>
      <c r="S37" s="472"/>
      <c r="T37" s="472"/>
    </row>
    <row r="38" spans="1:20">
      <c r="L38" s="473"/>
      <c r="M38" s="473"/>
      <c r="N38" s="473"/>
      <c r="O38" s="472"/>
      <c r="P38" s="472"/>
      <c r="Q38" s="474"/>
      <c r="R38" s="474"/>
      <c r="S38" s="472"/>
      <c r="T38" s="472"/>
    </row>
    <row r="39" spans="1:20">
      <c r="A39" s="461" t="s">
        <v>568</v>
      </c>
      <c r="D39" s="475"/>
      <c r="E39" s="473"/>
      <c r="F39" s="473"/>
      <c r="G39" s="473"/>
      <c r="H39" s="473"/>
      <c r="I39" s="473"/>
      <c r="J39" s="473"/>
      <c r="K39" s="473"/>
      <c r="L39" s="476"/>
      <c r="M39" s="476"/>
      <c r="N39" s="476"/>
      <c r="O39" s="472"/>
      <c r="P39" s="472"/>
      <c r="Q39" s="474"/>
      <c r="R39" s="474"/>
    </row>
    <row r="40" spans="1:20">
      <c r="A40" s="477" t="s">
        <v>748</v>
      </c>
    </row>
  </sheetData>
  <mergeCells count="33">
    <mergeCell ref="M22:N22"/>
    <mergeCell ref="G1:J1"/>
    <mergeCell ref="P22:P23"/>
    <mergeCell ref="Q22:Q23"/>
    <mergeCell ref="A20:R20"/>
    <mergeCell ref="A21:A23"/>
    <mergeCell ref="B21:B23"/>
    <mergeCell ref="C21:F21"/>
    <mergeCell ref="G21:J21"/>
    <mergeCell ref="O21:P21"/>
    <mergeCell ref="Q21:R21"/>
    <mergeCell ref="C22:D22"/>
    <mergeCell ref="E22:F22"/>
    <mergeCell ref="G22:H22"/>
    <mergeCell ref="R22:R23"/>
    <mergeCell ref="I22:J22"/>
    <mergeCell ref="K22:L22"/>
    <mergeCell ref="K1:L1"/>
    <mergeCell ref="O22:O23"/>
    <mergeCell ref="V1:AM1"/>
    <mergeCell ref="A2:T2"/>
    <mergeCell ref="A3:A4"/>
    <mergeCell ref="B3:B4"/>
    <mergeCell ref="C3:D3"/>
    <mergeCell ref="E3:F3"/>
    <mergeCell ref="G3:H3"/>
    <mergeCell ref="I3:J3"/>
    <mergeCell ref="K3:L3"/>
    <mergeCell ref="M3:N3"/>
    <mergeCell ref="O3:P3"/>
    <mergeCell ref="Q3:R3"/>
    <mergeCell ref="S3:T3"/>
    <mergeCell ref="A1:F1"/>
  </mergeCells>
  <printOptions horizontalCentered="1"/>
  <pageMargins left="0.7" right="0.7" top="0.75" bottom="0.75" header="0.3" footer="0.3"/>
  <pageSetup scale="32"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workbookViewId="0">
      <selection activeCell="N45" sqref="N45"/>
    </sheetView>
  </sheetViews>
  <sheetFormatPr defaultColWidth="9.140625" defaultRowHeight="12.75"/>
  <cols>
    <col min="1" max="1" width="13.140625" style="415" customWidth="1"/>
    <col min="2" max="2" width="7.140625" style="415" customWidth="1"/>
    <col min="3" max="4" width="10.5703125" style="415" customWidth="1"/>
    <col min="5" max="6" width="8.28515625" style="415" customWidth="1"/>
    <col min="7" max="20" width="8.85546875" style="415" customWidth="1"/>
    <col min="21" max="23" width="10.5703125" style="415" customWidth="1"/>
    <col min="24" max="16384" width="9.140625" style="415"/>
  </cols>
  <sheetData>
    <row r="1" spans="1:20" ht="15.75">
      <c r="A1" s="1538" t="s">
        <v>769</v>
      </c>
      <c r="B1" s="1538"/>
      <c r="C1" s="1538"/>
      <c r="D1" s="1538"/>
      <c r="E1" s="1538"/>
      <c r="F1" s="1538"/>
      <c r="G1" s="1538"/>
      <c r="H1" s="478"/>
      <c r="I1" s="478"/>
      <c r="J1" s="478"/>
      <c r="K1" s="478"/>
      <c r="L1" s="478"/>
    </row>
    <row r="2" spans="1:20" ht="16.5" customHeight="1">
      <c r="A2" s="1517" t="s">
        <v>743</v>
      </c>
      <c r="B2" s="1517" t="s">
        <v>751</v>
      </c>
      <c r="C2" s="1539" t="s">
        <v>723</v>
      </c>
      <c r="D2" s="1539"/>
      <c r="E2" s="1539"/>
      <c r="F2" s="1539"/>
      <c r="G2" s="1539"/>
      <c r="H2" s="1539"/>
      <c r="I2" s="1539"/>
      <c r="J2" s="1539"/>
      <c r="K2" s="1539"/>
      <c r="L2" s="1540"/>
      <c r="M2" s="1541" t="s">
        <v>750</v>
      </c>
      <c r="N2" s="1539"/>
      <c r="O2" s="1539"/>
      <c r="P2" s="1539"/>
      <c r="Q2" s="1539"/>
      <c r="R2" s="1539"/>
      <c r="S2" s="1539"/>
      <c r="T2" s="1540"/>
    </row>
    <row r="3" spans="1:20" ht="62.25" customHeight="1">
      <c r="A3" s="1529"/>
      <c r="B3" s="1529"/>
      <c r="C3" s="1542" t="s">
        <v>770</v>
      </c>
      <c r="D3" s="1543"/>
      <c r="E3" s="1542" t="s">
        <v>771</v>
      </c>
      <c r="F3" s="1543"/>
      <c r="G3" s="1542" t="s">
        <v>772</v>
      </c>
      <c r="H3" s="1543"/>
      <c r="I3" s="1536" t="s">
        <v>758</v>
      </c>
      <c r="J3" s="1537"/>
      <c r="K3" s="1536" t="s">
        <v>759</v>
      </c>
      <c r="L3" s="1537"/>
      <c r="M3" s="1536" t="s">
        <v>773</v>
      </c>
      <c r="N3" s="1537"/>
      <c r="O3" s="1536" t="s">
        <v>774</v>
      </c>
      <c r="P3" s="1537"/>
      <c r="Q3" s="1536" t="s">
        <v>764</v>
      </c>
      <c r="R3" s="1537"/>
      <c r="S3" s="1536" t="s">
        <v>775</v>
      </c>
      <c r="T3" s="1537"/>
    </row>
    <row r="4" spans="1:20" s="480" customFormat="1" ht="63.75" customHeight="1">
      <c r="A4" s="1529"/>
      <c r="B4" s="1529"/>
      <c r="C4" s="479" t="s">
        <v>776</v>
      </c>
      <c r="D4" s="479" t="s">
        <v>777</v>
      </c>
      <c r="E4" s="479" t="s">
        <v>776</v>
      </c>
      <c r="F4" s="479" t="s">
        <v>777</v>
      </c>
      <c r="G4" s="479" t="s">
        <v>776</v>
      </c>
      <c r="H4" s="479" t="s">
        <v>777</v>
      </c>
      <c r="I4" s="479" t="s">
        <v>776</v>
      </c>
      <c r="J4" s="479" t="s">
        <v>761</v>
      </c>
      <c r="K4" s="479" t="s">
        <v>760</v>
      </c>
      <c r="L4" s="479" t="s">
        <v>762</v>
      </c>
      <c r="M4" s="479" t="s">
        <v>776</v>
      </c>
      <c r="N4" s="479" t="s">
        <v>761</v>
      </c>
      <c r="O4" s="479" t="s">
        <v>776</v>
      </c>
      <c r="P4" s="479" t="s">
        <v>777</v>
      </c>
      <c r="Q4" s="479" t="s">
        <v>776</v>
      </c>
      <c r="R4" s="479" t="s">
        <v>777</v>
      </c>
      <c r="S4" s="479" t="s">
        <v>760</v>
      </c>
      <c r="T4" s="479" t="s">
        <v>778</v>
      </c>
    </row>
    <row r="5" spans="1:20" s="429" customFormat="1" ht="15.75" customHeight="1">
      <c r="A5" s="481" t="s">
        <v>4</v>
      </c>
      <c r="B5" s="482">
        <v>261</v>
      </c>
      <c r="C5" s="482">
        <v>11056852</v>
      </c>
      <c r="D5" s="482">
        <v>455941.35759000009</v>
      </c>
      <c r="E5" s="482">
        <v>8178</v>
      </c>
      <c r="F5" s="482">
        <v>607.50144750000004</v>
      </c>
      <c r="G5" s="482">
        <v>3182</v>
      </c>
      <c r="H5" s="482">
        <v>149.69983000000002</v>
      </c>
      <c r="I5" s="482">
        <v>11068212</v>
      </c>
      <c r="J5" s="482">
        <v>456698.55240749993</v>
      </c>
      <c r="K5" s="482">
        <v>63795</v>
      </c>
      <c r="L5" s="482">
        <v>2708.18</v>
      </c>
      <c r="M5" s="482">
        <v>10407</v>
      </c>
      <c r="N5" s="482">
        <v>367.40802500000001</v>
      </c>
      <c r="O5" s="482">
        <v>3874</v>
      </c>
      <c r="P5" s="482">
        <v>119.891425</v>
      </c>
      <c r="Q5" s="482">
        <v>14281</v>
      </c>
      <c r="R5" s="482">
        <v>487.29944999999998</v>
      </c>
      <c r="S5" s="458">
        <v>844</v>
      </c>
      <c r="T5" s="458">
        <v>27.47</v>
      </c>
    </row>
    <row r="6" spans="1:20" s="429" customFormat="1" ht="15.75" customHeight="1">
      <c r="A6" s="457" t="s">
        <v>5</v>
      </c>
      <c r="B6" s="482">
        <v>251</v>
      </c>
      <c r="C6" s="482">
        <v>5205372</v>
      </c>
      <c r="D6" s="482">
        <v>202258.251995</v>
      </c>
      <c r="E6" s="482">
        <v>17288</v>
      </c>
      <c r="F6" s="482">
        <v>1303.6310500000002</v>
      </c>
      <c r="G6" s="482">
        <v>28551</v>
      </c>
      <c r="H6" s="482">
        <v>1369.99099</v>
      </c>
      <c r="I6" s="482">
        <v>5251211</v>
      </c>
      <c r="J6" s="482">
        <v>204932.34280999997</v>
      </c>
      <c r="K6" s="482">
        <v>45940</v>
      </c>
      <c r="L6" s="482">
        <v>1928.5748199999998</v>
      </c>
      <c r="M6" s="482">
        <v>35438</v>
      </c>
      <c r="N6" s="482">
        <v>1045.1057914999999</v>
      </c>
      <c r="O6" s="482">
        <v>33305</v>
      </c>
      <c r="P6" s="482">
        <v>944.35459750000007</v>
      </c>
      <c r="Q6" s="482">
        <v>68743</v>
      </c>
      <c r="R6" s="482">
        <v>1989.4556799999998</v>
      </c>
      <c r="S6" s="482">
        <v>0</v>
      </c>
      <c r="T6" s="482">
        <v>0</v>
      </c>
    </row>
    <row r="7" spans="1:20" ht="15.75" customHeight="1">
      <c r="A7" s="459">
        <v>44681</v>
      </c>
      <c r="B7" s="483">
        <v>20</v>
      </c>
      <c r="C7" s="483">
        <v>534945</v>
      </c>
      <c r="D7" s="483">
        <v>22958.766094999999</v>
      </c>
      <c r="E7" s="483">
        <v>2610</v>
      </c>
      <c r="F7" s="483">
        <v>216.73988000000003</v>
      </c>
      <c r="G7" s="483">
        <v>328</v>
      </c>
      <c r="H7" s="483">
        <v>18.52478</v>
      </c>
      <c r="I7" s="483">
        <v>537883</v>
      </c>
      <c r="J7" s="483">
        <v>23194.030755</v>
      </c>
      <c r="K7" s="483">
        <v>63856</v>
      </c>
      <c r="L7" s="483">
        <v>2866.92</v>
      </c>
      <c r="M7" s="483">
        <v>7215</v>
      </c>
      <c r="N7" s="483">
        <v>244.01123250000001</v>
      </c>
      <c r="O7" s="483">
        <v>3726</v>
      </c>
      <c r="P7" s="483">
        <v>119.6408275</v>
      </c>
      <c r="Q7" s="483">
        <v>10941</v>
      </c>
      <c r="R7" s="483">
        <v>363.65206000000001</v>
      </c>
      <c r="S7" s="483">
        <v>1001</v>
      </c>
      <c r="T7" s="483">
        <v>35.092154999999998</v>
      </c>
    </row>
    <row r="8" spans="1:20" ht="15.75" customHeight="1">
      <c r="A8" s="459">
        <v>44712</v>
      </c>
      <c r="B8" s="483">
        <v>22</v>
      </c>
      <c r="C8" s="483">
        <v>463128</v>
      </c>
      <c r="D8" s="483">
        <v>18185.988939999999</v>
      </c>
      <c r="E8" s="483">
        <v>6824</v>
      </c>
      <c r="F8" s="483">
        <v>533.77018999999996</v>
      </c>
      <c r="G8" s="483">
        <v>118</v>
      </c>
      <c r="H8" s="483">
        <v>6.3149199999999999</v>
      </c>
      <c r="I8" s="483">
        <v>470070</v>
      </c>
      <c r="J8" s="483">
        <v>18726.074049999999</v>
      </c>
      <c r="K8" s="483">
        <v>66077</v>
      </c>
      <c r="L8" s="483">
        <v>2686.5245300000001</v>
      </c>
      <c r="M8" s="483">
        <v>6837</v>
      </c>
      <c r="N8" s="483">
        <v>215.89258000000001</v>
      </c>
      <c r="O8" s="483">
        <v>8546</v>
      </c>
      <c r="P8" s="483">
        <v>261.81956000000002</v>
      </c>
      <c r="Q8" s="483">
        <v>15383</v>
      </c>
      <c r="R8" s="483">
        <v>477.71213999999998</v>
      </c>
      <c r="S8" s="483">
        <v>732</v>
      </c>
      <c r="T8" s="483">
        <v>22.62</v>
      </c>
    </row>
    <row r="9" spans="1:20" ht="15.75" customHeight="1">
      <c r="A9" s="459">
        <v>44742</v>
      </c>
      <c r="B9" s="483">
        <v>22</v>
      </c>
      <c r="C9" s="483">
        <v>430395</v>
      </c>
      <c r="D9" s="483">
        <v>15909.9</v>
      </c>
      <c r="E9" s="483">
        <v>5003</v>
      </c>
      <c r="F9" s="483">
        <v>353.37</v>
      </c>
      <c r="G9" s="483">
        <v>65</v>
      </c>
      <c r="H9" s="483">
        <v>3.09</v>
      </c>
      <c r="I9" s="483">
        <v>435463</v>
      </c>
      <c r="J9" s="483">
        <v>16266.368105</v>
      </c>
      <c r="K9" s="483">
        <v>58444</v>
      </c>
      <c r="L9" s="483">
        <v>2240.1889999999999</v>
      </c>
      <c r="M9" s="483">
        <v>9656</v>
      </c>
      <c r="N9" s="483">
        <v>273.57670999999999</v>
      </c>
      <c r="O9" s="483">
        <v>8735</v>
      </c>
      <c r="P9" s="483">
        <v>243.9720475</v>
      </c>
      <c r="Q9" s="483">
        <v>18391</v>
      </c>
      <c r="R9" s="483">
        <v>517.54875749999997</v>
      </c>
      <c r="S9" s="483">
        <v>1238</v>
      </c>
      <c r="T9" s="483">
        <v>35.775197499999997</v>
      </c>
    </row>
    <row r="10" spans="1:20" ht="15.75" customHeight="1">
      <c r="A10" s="459">
        <v>44773</v>
      </c>
      <c r="B10" s="483">
        <v>21</v>
      </c>
      <c r="C10" s="483">
        <v>454822</v>
      </c>
      <c r="D10" s="483">
        <v>16607</v>
      </c>
      <c r="E10" s="483">
        <v>2800</v>
      </c>
      <c r="F10" s="483">
        <v>183.86806000000001</v>
      </c>
      <c r="G10" s="483">
        <v>21</v>
      </c>
      <c r="H10" s="483">
        <v>1.0821400000000001</v>
      </c>
      <c r="I10" s="483">
        <v>457643</v>
      </c>
      <c r="J10" s="483">
        <v>16792.012900000002</v>
      </c>
      <c r="K10" s="483">
        <v>49923</v>
      </c>
      <c r="L10" s="483">
        <v>1940.7995230000004</v>
      </c>
      <c r="M10" s="483">
        <v>11613</v>
      </c>
      <c r="N10" s="483">
        <v>308.48183499999999</v>
      </c>
      <c r="O10" s="483">
        <v>12202</v>
      </c>
      <c r="P10" s="483">
        <v>316.47709750000001</v>
      </c>
      <c r="Q10" s="483">
        <v>23815</v>
      </c>
      <c r="R10" s="483">
        <v>624.95893249999995</v>
      </c>
      <c r="S10" s="483">
        <v>984</v>
      </c>
      <c r="T10" s="483">
        <v>26.003944000000001</v>
      </c>
    </row>
    <row r="11" spans="1:20" ht="15.75" customHeight="1">
      <c r="A11" s="459">
        <v>44804</v>
      </c>
      <c r="B11" s="483">
        <v>20</v>
      </c>
      <c r="C11" s="483">
        <v>390967</v>
      </c>
      <c r="D11" s="483">
        <v>14045.03144500001</v>
      </c>
      <c r="E11" s="483">
        <v>49</v>
      </c>
      <c r="F11" s="483">
        <v>2.94292</v>
      </c>
      <c r="G11" s="483">
        <v>735</v>
      </c>
      <c r="H11" s="483">
        <v>37.012439999999998</v>
      </c>
      <c r="I11" s="483">
        <v>391751</v>
      </c>
      <c r="J11" s="483">
        <v>14084.98680500001</v>
      </c>
      <c r="K11" s="483">
        <v>46653</v>
      </c>
      <c r="L11" s="483">
        <v>1794.4161399999998</v>
      </c>
      <c r="M11" s="483">
        <v>105</v>
      </c>
      <c r="N11" s="483">
        <v>2.7996440000000002</v>
      </c>
      <c r="O11" s="483">
        <v>96</v>
      </c>
      <c r="P11" s="483">
        <v>2.4450649999999996</v>
      </c>
      <c r="Q11" s="483">
        <v>201</v>
      </c>
      <c r="R11" s="483">
        <v>5.24</v>
      </c>
      <c r="S11" s="483">
        <v>0</v>
      </c>
      <c r="T11" s="483">
        <v>0</v>
      </c>
    </row>
    <row r="12" spans="1:20" ht="15.75" customHeight="1">
      <c r="A12" s="459">
        <v>44834</v>
      </c>
      <c r="B12" s="483">
        <v>22</v>
      </c>
      <c r="C12" s="483">
        <v>390107</v>
      </c>
      <c r="D12" s="483">
        <v>14233.453904999998</v>
      </c>
      <c r="E12" s="483">
        <v>2</v>
      </c>
      <c r="F12" s="483">
        <v>12.94</v>
      </c>
      <c r="G12" s="483">
        <v>2343</v>
      </c>
      <c r="H12" s="483">
        <v>115.77503000000006</v>
      </c>
      <c r="I12" s="483">
        <v>392452</v>
      </c>
      <c r="J12" s="483">
        <v>14362.168934999998</v>
      </c>
      <c r="K12" s="483">
        <v>41267</v>
      </c>
      <c r="L12" s="483">
        <v>1591.2014029999998</v>
      </c>
      <c r="M12" s="483">
        <v>0</v>
      </c>
      <c r="N12" s="483">
        <v>0</v>
      </c>
      <c r="O12" s="483">
        <v>0</v>
      </c>
      <c r="P12" s="483">
        <v>0</v>
      </c>
      <c r="Q12" s="483">
        <v>0</v>
      </c>
      <c r="R12" s="483">
        <v>0</v>
      </c>
      <c r="S12" s="483">
        <v>0</v>
      </c>
      <c r="T12" s="483">
        <v>0</v>
      </c>
    </row>
    <row r="13" spans="1:20" ht="15.75" customHeight="1">
      <c r="A13" s="459">
        <v>44865</v>
      </c>
      <c r="B13" s="483">
        <v>19</v>
      </c>
      <c r="C13" s="483">
        <v>275257</v>
      </c>
      <c r="D13" s="483">
        <v>9940.0016550000018</v>
      </c>
      <c r="E13" s="483">
        <v>0</v>
      </c>
      <c r="F13" s="483">
        <v>0</v>
      </c>
      <c r="G13" s="483">
        <v>2286</v>
      </c>
      <c r="H13" s="483">
        <v>112.53258000000001</v>
      </c>
      <c r="I13" s="483">
        <v>277543</v>
      </c>
      <c r="J13" s="483">
        <v>10052.534235000001</v>
      </c>
      <c r="K13" s="483">
        <v>39976</v>
      </c>
      <c r="L13" s="483">
        <v>1458.65822</v>
      </c>
      <c r="M13" s="483">
        <v>0</v>
      </c>
      <c r="N13" s="483">
        <v>0</v>
      </c>
      <c r="O13" s="483">
        <v>0</v>
      </c>
      <c r="P13" s="483">
        <v>0</v>
      </c>
      <c r="Q13" s="483">
        <v>0</v>
      </c>
      <c r="R13" s="483">
        <v>0</v>
      </c>
      <c r="S13" s="483">
        <v>0</v>
      </c>
      <c r="T13" s="483">
        <v>0</v>
      </c>
    </row>
    <row r="14" spans="1:20" ht="15.75" customHeight="1">
      <c r="A14" s="459">
        <v>44895</v>
      </c>
      <c r="B14" s="483">
        <v>21</v>
      </c>
      <c r="C14" s="483">
        <v>554728</v>
      </c>
      <c r="D14" s="483">
        <v>20738.166010000001</v>
      </c>
      <c r="E14" s="483">
        <v>0</v>
      </c>
      <c r="F14" s="483">
        <v>0</v>
      </c>
      <c r="G14" s="483">
        <v>4884</v>
      </c>
      <c r="H14" s="483">
        <v>218.30107000000001</v>
      </c>
      <c r="I14" s="483">
        <v>559612</v>
      </c>
      <c r="J14" s="483">
        <v>20956.467079999999</v>
      </c>
      <c r="K14" s="483">
        <v>44466</v>
      </c>
      <c r="L14" s="483">
        <v>1914.0934199999999</v>
      </c>
      <c r="M14" s="483">
        <v>12</v>
      </c>
      <c r="N14" s="483">
        <v>0.34378999999999998</v>
      </c>
      <c r="O14" s="483">
        <v>0</v>
      </c>
      <c r="P14" s="483">
        <v>0</v>
      </c>
      <c r="Q14" s="483">
        <v>12</v>
      </c>
      <c r="R14" s="483">
        <v>0.34378999999999998</v>
      </c>
      <c r="S14" s="483">
        <v>6</v>
      </c>
      <c r="T14" s="483">
        <v>0.19089</v>
      </c>
    </row>
    <row r="15" spans="1:20" ht="15.75" customHeight="1">
      <c r="A15" s="459">
        <v>44926</v>
      </c>
      <c r="B15" s="483">
        <v>22</v>
      </c>
      <c r="C15" s="483">
        <v>491644</v>
      </c>
      <c r="D15" s="483">
        <v>19929.358524999996</v>
      </c>
      <c r="E15" s="483">
        <v>0</v>
      </c>
      <c r="F15" s="483">
        <v>0</v>
      </c>
      <c r="G15" s="483">
        <v>6566</v>
      </c>
      <c r="H15" s="483">
        <v>306.92504000000002</v>
      </c>
      <c r="I15" s="483">
        <v>498210</v>
      </c>
      <c r="J15" s="483">
        <v>20236.283564999994</v>
      </c>
      <c r="K15" s="483">
        <v>45317</v>
      </c>
      <c r="L15" s="483">
        <v>2010.1426749999998</v>
      </c>
      <c r="M15" s="483">
        <v>0</v>
      </c>
      <c r="N15" s="483">
        <v>0</v>
      </c>
      <c r="O15" s="483">
        <v>0</v>
      </c>
      <c r="P15" s="483">
        <v>0</v>
      </c>
      <c r="Q15" s="483">
        <v>0</v>
      </c>
      <c r="R15" s="483">
        <v>0</v>
      </c>
      <c r="S15" s="483">
        <v>6</v>
      </c>
      <c r="T15" s="483">
        <v>0.18076499999999998</v>
      </c>
    </row>
    <row r="16" spans="1:20" ht="15.75" customHeight="1">
      <c r="A16" s="459">
        <v>44957</v>
      </c>
      <c r="B16" s="483">
        <v>21</v>
      </c>
      <c r="C16" s="483">
        <v>481235</v>
      </c>
      <c r="D16" s="483">
        <v>20761.66</v>
      </c>
      <c r="E16" s="483">
        <v>0</v>
      </c>
      <c r="F16" s="483">
        <v>0</v>
      </c>
      <c r="G16" s="483">
        <v>3850</v>
      </c>
      <c r="H16" s="483">
        <v>191</v>
      </c>
      <c r="I16" s="483">
        <v>485085</v>
      </c>
      <c r="J16" s="483">
        <v>20953.057969999998</v>
      </c>
      <c r="K16" s="483">
        <v>46723</v>
      </c>
      <c r="L16" s="483">
        <v>1941</v>
      </c>
      <c r="M16" s="483">
        <v>0</v>
      </c>
      <c r="N16" s="483">
        <v>0</v>
      </c>
      <c r="O16" s="483">
        <v>0</v>
      </c>
      <c r="P16" s="483">
        <v>0</v>
      </c>
      <c r="Q16" s="483">
        <v>0</v>
      </c>
      <c r="R16" s="483">
        <v>0</v>
      </c>
      <c r="S16" s="483">
        <v>0</v>
      </c>
      <c r="T16" s="483">
        <v>0.18890999999999999</v>
      </c>
    </row>
    <row r="17" spans="1:20" ht="15.75" customHeight="1">
      <c r="A17" s="459">
        <v>44985</v>
      </c>
      <c r="B17" s="483">
        <v>20</v>
      </c>
      <c r="C17" s="483">
        <v>364000</v>
      </c>
      <c r="D17" s="483">
        <v>14321.953879999999</v>
      </c>
      <c r="E17" s="483">
        <v>0</v>
      </c>
      <c r="F17" s="483">
        <v>0</v>
      </c>
      <c r="G17" s="483">
        <v>4206</v>
      </c>
      <c r="H17" s="483">
        <v>204.56241999999997</v>
      </c>
      <c r="I17" s="483">
        <v>368206</v>
      </c>
      <c r="J17" s="483">
        <v>14526.516299999999</v>
      </c>
      <c r="K17" s="483">
        <v>45731</v>
      </c>
      <c r="L17" s="483">
        <v>1859.8504599999999</v>
      </c>
      <c r="M17" s="483">
        <v>0</v>
      </c>
      <c r="N17" s="483">
        <v>0</v>
      </c>
      <c r="O17" s="483">
        <v>0</v>
      </c>
      <c r="P17" s="483">
        <v>0</v>
      </c>
      <c r="Q17" s="483">
        <v>0</v>
      </c>
      <c r="R17" s="483">
        <v>0</v>
      </c>
      <c r="S17" s="483">
        <v>0</v>
      </c>
      <c r="T17" s="483">
        <v>0</v>
      </c>
    </row>
    <row r="18" spans="1:20" s="488" customFormat="1" ht="15.75" customHeight="1">
      <c r="A18" s="459">
        <v>45016</v>
      </c>
      <c r="B18" s="484">
        <v>21</v>
      </c>
      <c r="C18" s="484">
        <v>374144</v>
      </c>
      <c r="D18" s="484">
        <v>14626.971539999999</v>
      </c>
      <c r="E18" s="484">
        <v>0</v>
      </c>
      <c r="F18" s="484">
        <v>0</v>
      </c>
      <c r="G18" s="484">
        <v>3149</v>
      </c>
      <c r="H18" s="484">
        <v>154.87056999999996</v>
      </c>
      <c r="I18" s="484">
        <v>377293</v>
      </c>
      <c r="J18" s="484">
        <v>14781.842109999998</v>
      </c>
      <c r="K18" s="485">
        <v>45940</v>
      </c>
      <c r="L18" s="485">
        <v>1928.5748199999998</v>
      </c>
      <c r="M18" s="486">
        <v>0</v>
      </c>
      <c r="N18" s="487">
        <v>0</v>
      </c>
      <c r="O18" s="486">
        <v>0</v>
      </c>
      <c r="P18" s="486">
        <v>0</v>
      </c>
      <c r="Q18" s="486">
        <v>0</v>
      </c>
      <c r="R18" s="487">
        <v>0</v>
      </c>
      <c r="S18" s="486">
        <v>0</v>
      </c>
      <c r="T18" s="487">
        <v>0</v>
      </c>
    </row>
    <row r="19" spans="1:20">
      <c r="G19" s="489"/>
      <c r="H19" s="489"/>
      <c r="I19" s="489" t="s">
        <v>741</v>
      </c>
      <c r="J19" s="489" t="s">
        <v>741</v>
      </c>
      <c r="K19" s="489"/>
      <c r="L19" s="489"/>
      <c r="M19" s="490"/>
      <c r="N19" s="491"/>
      <c r="O19" s="492"/>
      <c r="P19" s="491"/>
      <c r="Q19" s="490"/>
      <c r="R19" s="491"/>
      <c r="S19" s="490"/>
      <c r="T19" s="491"/>
    </row>
    <row r="20" spans="1:20" ht="18.75" customHeight="1">
      <c r="A20" s="493" t="s">
        <v>568</v>
      </c>
      <c r="B20" s="494"/>
      <c r="C20" s="495"/>
      <c r="D20" s="495"/>
      <c r="E20" s="489"/>
      <c r="F20" s="489"/>
      <c r="G20" s="489"/>
      <c r="H20" s="489"/>
      <c r="I20" s="489"/>
      <c r="J20" s="489"/>
      <c r="K20" s="489"/>
      <c r="L20" s="489"/>
      <c r="M20" s="490"/>
      <c r="N20" s="491"/>
      <c r="O20" s="492"/>
      <c r="P20" s="491"/>
      <c r="Q20" s="490"/>
      <c r="R20" s="491"/>
      <c r="S20" s="490"/>
      <c r="T20" s="491"/>
    </row>
    <row r="21" spans="1:20" ht="18.75" customHeight="1">
      <c r="A21" s="496" t="s">
        <v>779</v>
      </c>
      <c r="B21" s="497"/>
      <c r="C21" s="497"/>
      <c r="D21" s="497"/>
      <c r="E21" s="497"/>
      <c r="F21" s="497"/>
      <c r="G21" s="497"/>
      <c r="H21" s="497"/>
      <c r="I21" s="497"/>
      <c r="J21" s="497"/>
      <c r="K21" s="497"/>
      <c r="L21" s="497"/>
      <c r="M21" s="497"/>
      <c r="N21" s="497"/>
      <c r="O21" s="498"/>
    </row>
    <row r="22" spans="1:20" ht="18.75" customHeight="1"/>
    <row r="23" spans="1:20" ht="18.75" customHeight="1"/>
  </sheetData>
  <mergeCells count="14">
    <mergeCell ref="M3:N3"/>
    <mergeCell ref="O3:P3"/>
    <mergeCell ref="Q3:R3"/>
    <mergeCell ref="S3:T3"/>
    <mergeCell ref="A1:G1"/>
    <mergeCell ref="A2:A4"/>
    <mergeCell ref="B2:B4"/>
    <mergeCell ref="C2:L2"/>
    <mergeCell ref="M2:T2"/>
    <mergeCell ref="C3:D3"/>
    <mergeCell ref="E3:F3"/>
    <mergeCell ref="G3:H3"/>
    <mergeCell ref="I3:J3"/>
    <mergeCell ref="K3:L3"/>
  </mergeCells>
  <printOptions horizontalCentered="1"/>
  <pageMargins left="0.7" right="0.7" top="0.75" bottom="0.75" header="0.3" footer="0.3"/>
  <pageSetup scale="6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topLeftCell="A31" workbookViewId="0">
      <selection activeCell="N45" sqref="N45"/>
    </sheetView>
  </sheetViews>
  <sheetFormatPr defaultColWidth="8.85546875" defaultRowHeight="15"/>
  <cols>
    <col min="1" max="1" width="13.42578125" style="499" customWidth="1"/>
    <col min="2" max="2" width="8.85546875" style="499"/>
    <col min="3" max="3" width="9.28515625" style="499" bestFit="1" customWidth="1"/>
    <col min="4" max="4" width="10.42578125" style="499" bestFit="1" customWidth="1"/>
    <col min="5" max="6" width="9.140625" style="499" customWidth="1"/>
    <col min="7" max="7" width="11" style="499" customWidth="1"/>
    <col min="8" max="14" width="8.85546875" style="499"/>
    <col min="15" max="15" width="10.85546875" style="499" bestFit="1" customWidth="1"/>
    <col min="16" max="16" width="11.28515625" style="499" customWidth="1"/>
    <col min="17" max="17" width="9.140625" style="499" customWidth="1"/>
    <col min="18" max="16384" width="8.85546875" style="499"/>
  </cols>
  <sheetData>
    <row r="1" spans="1:17">
      <c r="A1" s="1544" t="s">
        <v>780</v>
      </c>
      <c r="B1" s="1544"/>
      <c r="C1" s="1544"/>
      <c r="D1" s="1544"/>
      <c r="E1" s="1544"/>
      <c r="F1" s="1544"/>
      <c r="G1" s="1544"/>
      <c r="H1" s="1544"/>
      <c r="I1" s="1544"/>
      <c r="J1" s="1544"/>
      <c r="K1" s="1544"/>
      <c r="L1" s="1544"/>
      <c r="M1" s="1544"/>
      <c r="N1" s="1544"/>
      <c r="O1" s="1544"/>
      <c r="P1" s="1544"/>
      <c r="Q1" s="1544"/>
    </row>
    <row r="2" spans="1:17" ht="15.75">
      <c r="A2" s="1545" t="s">
        <v>723</v>
      </c>
      <c r="B2" s="1545"/>
      <c r="C2" s="1545"/>
      <c r="D2" s="1545"/>
      <c r="E2" s="1545"/>
      <c r="F2" s="1545"/>
      <c r="G2" s="1545"/>
      <c r="H2" s="1545"/>
      <c r="I2" s="1545"/>
      <c r="J2" s="1545"/>
      <c r="K2" s="1545"/>
      <c r="L2" s="1545"/>
      <c r="M2" s="1545"/>
      <c r="N2" s="1545"/>
    </row>
    <row r="3" spans="1:17" ht="58.5" customHeight="1">
      <c r="A3" s="1527" t="s">
        <v>743</v>
      </c>
      <c r="B3" s="1527" t="s">
        <v>751</v>
      </c>
      <c r="C3" s="1525" t="s">
        <v>725</v>
      </c>
      <c r="D3" s="1526"/>
      <c r="E3" s="1525" t="s">
        <v>727</v>
      </c>
      <c r="F3" s="1526"/>
      <c r="G3" s="1525" t="s">
        <v>781</v>
      </c>
      <c r="H3" s="1526"/>
      <c r="I3" s="1525" t="s">
        <v>728</v>
      </c>
      <c r="J3" s="1526"/>
      <c r="K3" s="1525" t="s">
        <v>0</v>
      </c>
      <c r="L3" s="1526"/>
      <c r="M3" s="1527" t="s">
        <v>759</v>
      </c>
      <c r="N3" s="1527"/>
    </row>
    <row r="4" spans="1:17" ht="60.75" customHeight="1">
      <c r="A4" s="1527"/>
      <c r="B4" s="1527"/>
      <c r="C4" s="456" t="s">
        <v>776</v>
      </c>
      <c r="D4" s="456" t="s">
        <v>782</v>
      </c>
      <c r="E4" s="456" t="s">
        <v>776</v>
      </c>
      <c r="F4" s="456" t="s">
        <v>777</v>
      </c>
      <c r="G4" s="456" t="s">
        <v>776</v>
      </c>
      <c r="H4" s="456" t="s">
        <v>777</v>
      </c>
      <c r="I4" s="456" t="s">
        <v>776</v>
      </c>
      <c r="J4" s="456" t="s">
        <v>777</v>
      </c>
      <c r="K4" s="456" t="s">
        <v>776</v>
      </c>
      <c r="L4" s="456" t="s">
        <v>782</v>
      </c>
      <c r="M4" s="456" t="s">
        <v>760</v>
      </c>
      <c r="N4" s="456" t="s">
        <v>783</v>
      </c>
    </row>
    <row r="5" spans="1:17">
      <c r="A5" s="500" t="s">
        <v>4</v>
      </c>
      <c r="B5" s="471">
        <v>254</v>
      </c>
      <c r="C5" s="471">
        <v>120442</v>
      </c>
      <c r="D5" s="471">
        <v>4870.9331300000003</v>
      </c>
      <c r="E5" s="471">
        <v>1535</v>
      </c>
      <c r="F5" s="471">
        <v>87.287484000000006</v>
      </c>
      <c r="G5" s="471">
        <v>0</v>
      </c>
      <c r="H5" s="471">
        <v>0</v>
      </c>
      <c r="I5" s="471">
        <v>26</v>
      </c>
      <c r="J5" s="471">
        <v>0.57201000000000002</v>
      </c>
      <c r="K5" s="471">
        <v>122003</v>
      </c>
      <c r="L5" s="471">
        <v>4958.7926240000006</v>
      </c>
      <c r="M5" s="471">
        <v>28</v>
      </c>
      <c r="N5" s="471">
        <v>1.0900000000000001</v>
      </c>
    </row>
    <row r="6" spans="1:17" s="501" customFormat="1">
      <c r="A6" s="457" t="s">
        <v>5</v>
      </c>
      <c r="B6" s="458">
        <v>258</v>
      </c>
      <c r="C6" s="458">
        <v>39744</v>
      </c>
      <c r="D6" s="458">
        <v>2823.1296599999991</v>
      </c>
      <c r="E6" s="458">
        <v>2579</v>
      </c>
      <c r="F6" s="458">
        <v>135.93044599999999</v>
      </c>
      <c r="G6" s="458">
        <v>9440</v>
      </c>
      <c r="H6" s="458">
        <v>473.45466999999996</v>
      </c>
      <c r="I6" s="458">
        <v>0</v>
      </c>
      <c r="J6" s="458">
        <v>0</v>
      </c>
      <c r="K6" s="458">
        <v>51763</v>
      </c>
      <c r="L6" s="458">
        <v>3432.514776</v>
      </c>
      <c r="M6" s="458">
        <v>50</v>
      </c>
      <c r="N6" s="458">
        <v>2.7987500000000001</v>
      </c>
    </row>
    <row r="7" spans="1:17" s="502" customFormat="1">
      <c r="A7" s="459">
        <v>44681</v>
      </c>
      <c r="B7" s="460">
        <v>20</v>
      </c>
      <c r="C7" s="460">
        <v>5088</v>
      </c>
      <c r="D7" s="460">
        <v>415.88617499999998</v>
      </c>
      <c r="E7" s="460">
        <v>200</v>
      </c>
      <c r="F7" s="460">
        <v>10.389564999999999</v>
      </c>
      <c r="G7" s="460">
        <v>802</v>
      </c>
      <c r="H7" s="460">
        <v>47.467790000000001</v>
      </c>
      <c r="I7" s="460">
        <v>0</v>
      </c>
      <c r="J7" s="460">
        <v>0</v>
      </c>
      <c r="K7" s="460">
        <v>6090</v>
      </c>
      <c r="L7" s="460">
        <v>473.74352999999996</v>
      </c>
      <c r="M7" s="460">
        <v>47</v>
      </c>
      <c r="N7" s="460">
        <v>3.5</v>
      </c>
    </row>
    <row r="8" spans="1:17" s="502" customFormat="1">
      <c r="A8" s="459">
        <v>44712</v>
      </c>
      <c r="B8" s="460">
        <v>22</v>
      </c>
      <c r="C8" s="460">
        <v>5026</v>
      </c>
      <c r="D8" s="460">
        <v>402.31348500000001</v>
      </c>
      <c r="E8" s="460">
        <v>216</v>
      </c>
      <c r="F8" s="460">
        <v>10.954190000000001</v>
      </c>
      <c r="G8" s="460">
        <v>1029</v>
      </c>
      <c r="H8" s="460">
        <v>55.250630000000001</v>
      </c>
      <c r="I8" s="460">
        <v>0</v>
      </c>
      <c r="J8" s="460">
        <v>0</v>
      </c>
      <c r="K8" s="460">
        <v>6271</v>
      </c>
      <c r="L8" s="460">
        <v>468.518305</v>
      </c>
      <c r="M8" s="460">
        <v>129</v>
      </c>
      <c r="N8" s="460">
        <v>6.58</v>
      </c>
    </row>
    <row r="9" spans="1:17" s="502" customFormat="1">
      <c r="A9" s="459">
        <v>44742</v>
      </c>
      <c r="B9" s="460">
        <v>22</v>
      </c>
      <c r="C9" s="460">
        <v>4315</v>
      </c>
      <c r="D9" s="460">
        <v>321.37</v>
      </c>
      <c r="E9" s="460">
        <v>220</v>
      </c>
      <c r="F9" s="460">
        <v>11.181036000000001</v>
      </c>
      <c r="G9" s="460">
        <v>1269</v>
      </c>
      <c r="H9" s="460">
        <v>61.274520000000003</v>
      </c>
      <c r="I9" s="460">
        <v>0</v>
      </c>
      <c r="J9" s="460">
        <v>0</v>
      </c>
      <c r="K9" s="460">
        <v>5804</v>
      </c>
      <c r="L9" s="460">
        <v>393.82555600000001</v>
      </c>
      <c r="M9" s="460">
        <v>141</v>
      </c>
      <c r="N9" s="460">
        <v>7.6450699999999996</v>
      </c>
    </row>
    <row r="10" spans="1:17" s="502" customFormat="1">
      <c r="A10" s="459">
        <v>44773</v>
      </c>
      <c r="B10" s="460">
        <v>21</v>
      </c>
      <c r="C10" s="460">
        <v>4454</v>
      </c>
      <c r="D10" s="460">
        <v>312.12</v>
      </c>
      <c r="E10" s="460">
        <v>220</v>
      </c>
      <c r="F10" s="460">
        <v>11.179894000000001</v>
      </c>
      <c r="G10" s="460">
        <v>1138</v>
      </c>
      <c r="H10" s="460">
        <v>56.87</v>
      </c>
      <c r="I10" s="460">
        <v>0</v>
      </c>
      <c r="J10" s="460">
        <v>0</v>
      </c>
      <c r="K10" s="460">
        <v>5812</v>
      </c>
      <c r="L10" s="460">
        <v>380.169894</v>
      </c>
      <c r="M10" s="460">
        <v>145</v>
      </c>
      <c r="N10" s="460">
        <v>7</v>
      </c>
    </row>
    <row r="11" spans="1:17" s="502" customFormat="1">
      <c r="A11" s="459">
        <v>44804</v>
      </c>
      <c r="B11" s="460">
        <v>22</v>
      </c>
      <c r="C11" s="460">
        <v>4668</v>
      </c>
      <c r="D11" s="460">
        <v>326.99</v>
      </c>
      <c r="E11" s="460">
        <v>221</v>
      </c>
      <c r="F11" s="460">
        <v>11.408256</v>
      </c>
      <c r="G11" s="460">
        <v>1274</v>
      </c>
      <c r="H11" s="460">
        <v>63.369790000000002</v>
      </c>
      <c r="I11" s="460">
        <v>0</v>
      </c>
      <c r="J11" s="460">
        <v>0</v>
      </c>
      <c r="K11" s="460">
        <v>6163</v>
      </c>
      <c r="L11" s="460">
        <v>401.76804600000003</v>
      </c>
      <c r="M11" s="460">
        <v>110</v>
      </c>
      <c r="N11" s="460">
        <v>5</v>
      </c>
    </row>
    <row r="12" spans="1:17" s="502" customFormat="1">
      <c r="A12" s="459">
        <v>44834</v>
      </c>
      <c r="B12" s="460">
        <v>22</v>
      </c>
      <c r="C12" s="460">
        <v>5210</v>
      </c>
      <c r="D12" s="460">
        <v>347.96</v>
      </c>
      <c r="E12" s="460">
        <v>220</v>
      </c>
      <c r="F12" s="460">
        <v>10.99</v>
      </c>
      <c r="G12" s="460">
        <v>945</v>
      </c>
      <c r="H12" s="460">
        <v>46.274140000000003</v>
      </c>
      <c r="I12" s="460">
        <v>0</v>
      </c>
      <c r="J12" s="460">
        <v>0</v>
      </c>
      <c r="K12" s="460">
        <v>6375</v>
      </c>
      <c r="L12" s="460">
        <v>405.22413999999998</v>
      </c>
      <c r="M12" s="460">
        <v>59</v>
      </c>
      <c r="N12" s="460">
        <v>3.26</v>
      </c>
    </row>
    <row r="13" spans="1:17" s="502" customFormat="1">
      <c r="A13" s="459">
        <v>44865</v>
      </c>
      <c r="B13" s="460">
        <v>21</v>
      </c>
      <c r="C13" s="460">
        <v>3135</v>
      </c>
      <c r="D13" s="460">
        <v>227.74</v>
      </c>
      <c r="E13" s="460">
        <v>200</v>
      </c>
      <c r="F13" s="460">
        <v>10.130000000000001</v>
      </c>
      <c r="G13" s="460">
        <v>246</v>
      </c>
      <c r="H13" s="460">
        <v>12.19</v>
      </c>
      <c r="I13" s="460">
        <v>0</v>
      </c>
      <c r="J13" s="460">
        <v>0</v>
      </c>
      <c r="K13" s="460">
        <v>3581</v>
      </c>
      <c r="L13" s="460">
        <v>250.06</v>
      </c>
      <c r="M13" s="460">
        <v>40</v>
      </c>
      <c r="N13" s="460">
        <v>2.48</v>
      </c>
    </row>
    <row r="14" spans="1:17" s="502" customFormat="1">
      <c r="A14" s="459">
        <v>44895</v>
      </c>
      <c r="B14" s="460">
        <v>22</v>
      </c>
      <c r="C14" s="460">
        <v>1885</v>
      </c>
      <c r="D14" s="460">
        <v>123.33</v>
      </c>
      <c r="E14" s="460">
        <v>232</v>
      </c>
      <c r="F14" s="460">
        <v>12.056990000000001</v>
      </c>
      <c r="G14" s="460">
        <v>615</v>
      </c>
      <c r="H14" s="460">
        <v>27.831669999999999</v>
      </c>
      <c r="I14" s="460">
        <v>0</v>
      </c>
      <c r="J14" s="460">
        <v>0</v>
      </c>
      <c r="K14" s="460">
        <v>2732</v>
      </c>
      <c r="L14" s="460">
        <v>163.21866</v>
      </c>
      <c r="M14" s="460">
        <v>75</v>
      </c>
      <c r="N14" s="460">
        <v>4.04</v>
      </c>
    </row>
    <row r="15" spans="1:17" s="502" customFormat="1">
      <c r="A15" s="459">
        <v>44926</v>
      </c>
      <c r="B15" s="460">
        <v>22</v>
      </c>
      <c r="C15" s="460">
        <v>1899</v>
      </c>
      <c r="D15" s="460">
        <v>115.22</v>
      </c>
      <c r="E15" s="460">
        <v>220</v>
      </c>
      <c r="F15" s="460">
        <v>11.9</v>
      </c>
      <c r="G15" s="460">
        <v>630</v>
      </c>
      <c r="H15" s="460">
        <v>29.2</v>
      </c>
      <c r="I15" s="460">
        <v>0</v>
      </c>
      <c r="J15" s="460">
        <v>0</v>
      </c>
      <c r="K15" s="460">
        <v>2749</v>
      </c>
      <c r="L15" s="460">
        <v>156.32</v>
      </c>
      <c r="M15" s="460">
        <v>99</v>
      </c>
      <c r="N15" s="460">
        <v>5.68</v>
      </c>
    </row>
    <row r="16" spans="1:17" s="502" customFormat="1">
      <c r="A16" s="459">
        <v>44957</v>
      </c>
      <c r="B16" s="460">
        <v>21</v>
      </c>
      <c r="C16" s="460">
        <v>1576</v>
      </c>
      <c r="D16" s="460">
        <v>90.27</v>
      </c>
      <c r="E16" s="460">
        <v>210</v>
      </c>
      <c r="F16" s="460">
        <v>11.79</v>
      </c>
      <c r="G16" s="460">
        <v>640</v>
      </c>
      <c r="H16" s="460">
        <v>32</v>
      </c>
      <c r="I16" s="460">
        <v>0</v>
      </c>
      <c r="J16" s="460">
        <v>0</v>
      </c>
      <c r="K16" s="460">
        <v>2426</v>
      </c>
      <c r="L16" s="460">
        <v>134.06</v>
      </c>
      <c r="M16" s="460">
        <v>58</v>
      </c>
      <c r="N16" s="460">
        <v>3.4869300000000001</v>
      </c>
    </row>
    <row r="17" spans="1:25" s="502" customFormat="1">
      <c r="A17" s="459">
        <v>44985</v>
      </c>
      <c r="B17" s="460">
        <v>20</v>
      </c>
      <c r="C17" s="460">
        <v>1323</v>
      </c>
      <c r="D17" s="460">
        <v>73.41</v>
      </c>
      <c r="E17" s="460">
        <v>200</v>
      </c>
      <c r="F17" s="460">
        <v>11.288468</v>
      </c>
      <c r="G17" s="460">
        <v>580</v>
      </c>
      <c r="H17" s="460">
        <v>28.28613</v>
      </c>
      <c r="I17" s="460">
        <v>0</v>
      </c>
      <c r="J17" s="460">
        <v>0</v>
      </c>
      <c r="K17" s="460">
        <v>2103</v>
      </c>
      <c r="L17" s="460">
        <v>112.98459799999999</v>
      </c>
      <c r="M17" s="460">
        <v>102</v>
      </c>
      <c r="N17" s="460">
        <v>5.3348100000000001</v>
      </c>
    </row>
    <row r="18" spans="1:25" s="498" customFormat="1">
      <c r="A18" s="440">
        <v>45016</v>
      </c>
      <c r="B18" s="460">
        <v>23</v>
      </c>
      <c r="C18" s="460">
        <v>1165</v>
      </c>
      <c r="D18" s="460">
        <v>66.52</v>
      </c>
      <c r="E18" s="460">
        <v>220</v>
      </c>
      <c r="F18" s="460">
        <v>12.662046999999999</v>
      </c>
      <c r="G18" s="460">
        <v>272</v>
      </c>
      <c r="H18" s="460">
        <v>13.44</v>
      </c>
      <c r="I18" s="460">
        <v>0</v>
      </c>
      <c r="J18" s="460">
        <v>0</v>
      </c>
      <c r="K18" s="460">
        <v>1657</v>
      </c>
      <c r="L18" s="460">
        <v>92.622046999999995</v>
      </c>
      <c r="M18" s="460">
        <v>50</v>
      </c>
      <c r="N18" s="460">
        <v>2.7987500000000001</v>
      </c>
    </row>
    <row r="19" spans="1:25" s="498" customFormat="1">
      <c r="A19" s="503"/>
      <c r="B19" s="503"/>
      <c r="C19" s="503"/>
      <c r="D19" s="503"/>
      <c r="E19" s="503"/>
      <c r="F19" s="503"/>
      <c r="G19" s="503"/>
      <c r="H19" s="503"/>
      <c r="I19" s="503"/>
      <c r="J19" s="503"/>
      <c r="K19" s="503"/>
      <c r="L19" s="503"/>
      <c r="M19" s="503"/>
      <c r="N19" s="503"/>
    </row>
    <row r="20" spans="1:25" ht="15.75">
      <c r="A20" s="1528" t="s">
        <v>750</v>
      </c>
      <c r="B20" s="1528"/>
      <c r="C20" s="1528"/>
      <c r="D20" s="1528"/>
      <c r="E20" s="1528"/>
      <c r="F20" s="1528"/>
      <c r="G20" s="1528"/>
      <c r="H20" s="1528"/>
      <c r="I20" s="1528"/>
      <c r="J20" s="1528"/>
      <c r="K20" s="504"/>
      <c r="L20" s="504"/>
      <c r="M20" s="505"/>
      <c r="N20" s="504"/>
      <c r="O20" s="505"/>
      <c r="Y20" s="476"/>
    </row>
    <row r="21" spans="1:25" ht="51" customHeight="1">
      <c r="A21" s="1546" t="s">
        <v>763</v>
      </c>
      <c r="B21" s="1546" t="s">
        <v>751</v>
      </c>
      <c r="C21" s="1533" t="s">
        <v>752</v>
      </c>
      <c r="D21" s="1533"/>
      <c r="E21" s="1533"/>
      <c r="F21" s="1533"/>
      <c r="G21" s="1533" t="s">
        <v>0</v>
      </c>
      <c r="H21" s="1530"/>
      <c r="I21" s="1533" t="s">
        <v>759</v>
      </c>
      <c r="J21" s="1533"/>
      <c r="K21" s="504"/>
      <c r="L21" s="504" t="s">
        <v>741</v>
      </c>
      <c r="M21" s="504"/>
      <c r="N21" s="504"/>
      <c r="O21" s="505"/>
      <c r="Y21" s="472"/>
    </row>
    <row r="22" spans="1:25" ht="18.75" customHeight="1">
      <c r="A22" s="1546"/>
      <c r="B22" s="1546"/>
      <c r="C22" s="1547" t="s">
        <v>765</v>
      </c>
      <c r="D22" s="1547"/>
      <c r="E22" s="1547" t="s">
        <v>766</v>
      </c>
      <c r="F22" s="1547"/>
      <c r="G22" s="1517" t="s">
        <v>760</v>
      </c>
      <c r="H22" s="1548" t="s">
        <v>767</v>
      </c>
      <c r="I22" s="1523" t="s">
        <v>760</v>
      </c>
      <c r="J22" s="1546" t="s">
        <v>768</v>
      </c>
      <c r="K22" s="504" t="s">
        <v>741</v>
      </c>
      <c r="L22" s="504"/>
      <c r="M22" s="504"/>
      <c r="N22" s="504"/>
      <c r="O22" s="504"/>
      <c r="Y22" s="466" t="s">
        <v>741</v>
      </c>
    </row>
    <row r="23" spans="1:25" ht="57.75" customHeight="1">
      <c r="A23" s="1546"/>
      <c r="B23" s="1546"/>
      <c r="C23" s="506" t="s">
        <v>760</v>
      </c>
      <c r="D23" s="454" t="s">
        <v>761</v>
      </c>
      <c r="E23" s="506" t="s">
        <v>760</v>
      </c>
      <c r="F23" s="454" t="s">
        <v>761</v>
      </c>
      <c r="G23" s="1518"/>
      <c r="H23" s="1549"/>
      <c r="I23" s="1524"/>
      <c r="J23" s="1546"/>
      <c r="K23" s="504"/>
      <c r="L23" s="504"/>
      <c r="M23" s="504"/>
      <c r="N23" s="504"/>
      <c r="O23" s="504"/>
    </row>
    <row r="24" spans="1:25">
      <c r="A24" s="507" t="s">
        <v>4</v>
      </c>
      <c r="B24" s="508">
        <v>259</v>
      </c>
      <c r="C24" s="508">
        <v>7255649</v>
      </c>
      <c r="D24" s="508">
        <v>359750.84</v>
      </c>
      <c r="E24" s="508">
        <v>8841104</v>
      </c>
      <c r="F24" s="508">
        <v>405284.77000000008</v>
      </c>
      <c r="G24" s="508">
        <v>16096753</v>
      </c>
      <c r="H24" s="508">
        <v>765035.61</v>
      </c>
      <c r="I24" s="508">
        <v>15</v>
      </c>
      <c r="J24" s="508">
        <v>0.77174074999999998</v>
      </c>
      <c r="K24" s="509"/>
      <c r="L24" s="505"/>
      <c r="M24" s="504"/>
      <c r="N24" s="504"/>
      <c r="O24" s="504"/>
    </row>
    <row r="25" spans="1:25" s="501" customFormat="1">
      <c r="A25" s="510" t="s">
        <v>5</v>
      </c>
      <c r="B25" s="511">
        <v>258</v>
      </c>
      <c r="C25" s="511">
        <v>52703</v>
      </c>
      <c r="D25" s="511">
        <v>2777.8</v>
      </c>
      <c r="E25" s="511">
        <v>42885</v>
      </c>
      <c r="F25" s="511">
        <v>2154.8899999999994</v>
      </c>
      <c r="G25" s="511">
        <v>95588</v>
      </c>
      <c r="H25" s="511">
        <v>4932.6900000000014</v>
      </c>
      <c r="I25" s="458" t="s">
        <v>736</v>
      </c>
      <c r="J25" s="458" t="s">
        <v>736</v>
      </c>
      <c r="K25" s="512"/>
      <c r="L25" s="512"/>
      <c r="M25" s="512"/>
      <c r="N25" s="512"/>
      <c r="O25" s="512"/>
      <c r="P25" s="512"/>
      <c r="Q25" s="512"/>
    </row>
    <row r="26" spans="1:25" s="502" customFormat="1">
      <c r="A26" s="513">
        <v>44681</v>
      </c>
      <c r="B26" s="514">
        <v>20</v>
      </c>
      <c r="C26" s="514">
        <v>3183</v>
      </c>
      <c r="D26" s="514">
        <v>169.38</v>
      </c>
      <c r="E26" s="514">
        <v>4646</v>
      </c>
      <c r="F26" s="514">
        <v>236.99</v>
      </c>
      <c r="G26" s="514">
        <v>7829</v>
      </c>
      <c r="H26" s="514">
        <v>406.37</v>
      </c>
      <c r="I26" s="514">
        <v>20</v>
      </c>
      <c r="J26" s="514">
        <v>1.02</v>
      </c>
      <c r="K26" s="515"/>
      <c r="L26" s="515"/>
      <c r="M26" s="515"/>
      <c r="N26" s="515"/>
      <c r="O26" s="515"/>
      <c r="P26" s="515"/>
      <c r="Q26" s="515"/>
    </row>
    <row r="27" spans="1:25" s="502" customFormat="1">
      <c r="A27" s="513">
        <v>44712</v>
      </c>
      <c r="B27" s="514">
        <v>22</v>
      </c>
      <c r="C27" s="514">
        <v>2607</v>
      </c>
      <c r="D27" s="514">
        <v>135.94999999999999</v>
      </c>
      <c r="E27" s="514">
        <v>2096</v>
      </c>
      <c r="F27" s="514">
        <v>104.81</v>
      </c>
      <c r="G27" s="514">
        <v>4703</v>
      </c>
      <c r="H27" s="514">
        <v>240.76</v>
      </c>
      <c r="I27" s="514">
        <v>5</v>
      </c>
      <c r="J27" s="514">
        <v>0.26</v>
      </c>
      <c r="K27" s="515"/>
      <c r="L27" s="515"/>
      <c r="M27" s="515"/>
      <c r="N27" s="515"/>
      <c r="O27" s="515"/>
      <c r="P27" s="515"/>
      <c r="Q27" s="515"/>
    </row>
    <row r="28" spans="1:25" s="502" customFormat="1">
      <c r="A28" s="513">
        <v>44742</v>
      </c>
      <c r="B28" s="514">
        <v>22</v>
      </c>
      <c r="C28" s="514">
        <v>17250</v>
      </c>
      <c r="D28" s="514">
        <v>905.73</v>
      </c>
      <c r="E28" s="514">
        <v>13899</v>
      </c>
      <c r="F28" s="514">
        <v>687.38</v>
      </c>
      <c r="G28" s="514">
        <v>31149</v>
      </c>
      <c r="H28" s="514">
        <v>1593.1100000000001</v>
      </c>
      <c r="I28" s="514">
        <v>2</v>
      </c>
      <c r="J28" s="514">
        <v>9.9106749999999993E-2</v>
      </c>
      <c r="K28" s="515"/>
      <c r="L28" s="515"/>
      <c r="M28" s="515"/>
      <c r="N28" s="515"/>
      <c r="O28" s="515"/>
      <c r="P28" s="515"/>
      <c r="Q28" s="515"/>
    </row>
    <row r="29" spans="1:25" s="502" customFormat="1">
      <c r="A29" s="513">
        <v>44773</v>
      </c>
      <c r="B29" s="514">
        <v>21</v>
      </c>
      <c r="C29" s="514">
        <v>17066</v>
      </c>
      <c r="D29" s="514">
        <v>892.84</v>
      </c>
      <c r="E29" s="514">
        <v>8577</v>
      </c>
      <c r="F29" s="514">
        <v>424.59</v>
      </c>
      <c r="G29" s="514">
        <v>25643</v>
      </c>
      <c r="H29" s="514">
        <v>1317.43</v>
      </c>
      <c r="I29" s="514">
        <v>40</v>
      </c>
      <c r="J29" s="514">
        <v>2.1</v>
      </c>
      <c r="K29" s="515"/>
      <c r="L29" s="515"/>
      <c r="M29" s="515"/>
      <c r="N29" s="515"/>
      <c r="O29" s="515"/>
      <c r="P29" s="515"/>
      <c r="Q29" s="515"/>
    </row>
    <row r="30" spans="1:25" s="502" customFormat="1">
      <c r="A30" s="513">
        <v>44804</v>
      </c>
      <c r="B30" s="514">
        <v>22</v>
      </c>
      <c r="C30" s="514">
        <v>6191</v>
      </c>
      <c r="D30" s="514">
        <v>329.24</v>
      </c>
      <c r="E30" s="514">
        <v>8082</v>
      </c>
      <c r="F30" s="514">
        <v>406.6</v>
      </c>
      <c r="G30" s="514">
        <v>14273</v>
      </c>
      <c r="H30" s="514">
        <v>735.84</v>
      </c>
      <c r="I30" s="514">
        <v>0</v>
      </c>
      <c r="J30" s="514">
        <v>0</v>
      </c>
      <c r="K30" s="515"/>
      <c r="L30" s="515"/>
      <c r="M30" s="515"/>
      <c r="N30" s="515"/>
      <c r="O30" s="515"/>
      <c r="P30" s="515"/>
      <c r="Q30" s="515"/>
    </row>
    <row r="31" spans="1:25" s="502" customFormat="1">
      <c r="A31" s="513">
        <v>44834</v>
      </c>
      <c r="B31" s="514">
        <v>22</v>
      </c>
      <c r="C31" s="514">
        <v>2715</v>
      </c>
      <c r="D31" s="514">
        <v>141.06</v>
      </c>
      <c r="E31" s="514">
        <v>2348</v>
      </c>
      <c r="F31" s="514">
        <v>115.48</v>
      </c>
      <c r="G31" s="514">
        <v>5063</v>
      </c>
      <c r="H31" s="514">
        <v>256.54000000000002</v>
      </c>
      <c r="I31" s="514">
        <v>45</v>
      </c>
      <c r="J31" s="514">
        <v>2.2799999999999998</v>
      </c>
      <c r="K31" s="515"/>
      <c r="L31" s="515"/>
      <c r="M31" s="515"/>
      <c r="N31" s="515"/>
      <c r="O31" s="515"/>
      <c r="P31" s="515"/>
      <c r="Q31" s="515"/>
    </row>
    <row r="32" spans="1:25" s="502" customFormat="1">
      <c r="A32" s="513">
        <v>44865</v>
      </c>
      <c r="B32" s="514">
        <v>21</v>
      </c>
      <c r="C32" s="514">
        <v>512</v>
      </c>
      <c r="D32" s="514">
        <v>26.26</v>
      </c>
      <c r="E32" s="514">
        <v>345</v>
      </c>
      <c r="F32" s="514">
        <v>17.55</v>
      </c>
      <c r="G32" s="514">
        <v>857</v>
      </c>
      <c r="H32" s="514">
        <v>43.81</v>
      </c>
      <c r="I32" s="514">
        <v>0</v>
      </c>
      <c r="J32" s="514">
        <v>0</v>
      </c>
      <c r="K32" s="515"/>
      <c r="L32" s="515"/>
      <c r="M32" s="515"/>
      <c r="N32" s="515"/>
      <c r="O32" s="515"/>
      <c r="P32" s="515"/>
      <c r="Q32" s="515"/>
    </row>
    <row r="33" spans="1:17" s="502" customFormat="1">
      <c r="A33" s="513">
        <v>44895</v>
      </c>
      <c r="B33" s="514">
        <v>22</v>
      </c>
      <c r="C33" s="514">
        <v>709</v>
      </c>
      <c r="D33" s="514">
        <v>37.06</v>
      </c>
      <c r="E33" s="514">
        <v>362</v>
      </c>
      <c r="F33" s="514">
        <v>18.850000000000001</v>
      </c>
      <c r="G33" s="514">
        <v>1071</v>
      </c>
      <c r="H33" s="514">
        <v>55.910000000000004</v>
      </c>
      <c r="I33" s="514">
        <v>0</v>
      </c>
      <c r="J33" s="514">
        <v>0</v>
      </c>
      <c r="K33" s="515"/>
      <c r="L33" s="515"/>
      <c r="M33" s="515"/>
      <c r="N33" s="515"/>
      <c r="O33" s="515"/>
      <c r="P33" s="515"/>
      <c r="Q33" s="515"/>
    </row>
    <row r="34" spans="1:17" s="502" customFormat="1">
      <c r="A34" s="513">
        <v>44926</v>
      </c>
      <c r="B34" s="514">
        <v>22</v>
      </c>
      <c r="C34" s="514">
        <v>846</v>
      </c>
      <c r="D34" s="514">
        <v>46.22</v>
      </c>
      <c r="E34" s="514">
        <v>558</v>
      </c>
      <c r="F34" s="514">
        <v>30.09</v>
      </c>
      <c r="G34" s="514">
        <v>1404</v>
      </c>
      <c r="H34" s="514">
        <v>76.31</v>
      </c>
      <c r="I34" s="460" t="s">
        <v>736</v>
      </c>
      <c r="J34" s="460" t="s">
        <v>736</v>
      </c>
      <c r="K34" s="515"/>
      <c r="L34" s="515"/>
      <c r="M34" s="515"/>
      <c r="N34" s="515"/>
      <c r="O34" s="515"/>
      <c r="P34" s="515"/>
      <c r="Q34" s="515"/>
    </row>
    <row r="35" spans="1:17" s="502" customFormat="1">
      <c r="A35" s="513">
        <v>44957</v>
      </c>
      <c r="B35" s="514">
        <v>21</v>
      </c>
      <c r="C35" s="514">
        <v>384</v>
      </c>
      <c r="D35" s="514">
        <v>21.81</v>
      </c>
      <c r="E35" s="514">
        <v>678</v>
      </c>
      <c r="F35" s="514">
        <v>38.159999999999997</v>
      </c>
      <c r="G35" s="514">
        <v>1062</v>
      </c>
      <c r="H35" s="514">
        <v>59.97</v>
      </c>
      <c r="I35" s="460" t="s">
        <v>736</v>
      </c>
      <c r="J35" s="460" t="s">
        <v>736</v>
      </c>
      <c r="K35" s="515"/>
      <c r="L35" s="515"/>
      <c r="M35" s="515"/>
      <c r="N35" s="515"/>
      <c r="O35" s="515"/>
      <c r="P35" s="515"/>
      <c r="Q35" s="515"/>
    </row>
    <row r="36" spans="1:17" s="502" customFormat="1">
      <c r="A36" s="513">
        <v>44985</v>
      </c>
      <c r="B36" s="514">
        <v>20</v>
      </c>
      <c r="C36" s="514">
        <v>586</v>
      </c>
      <c r="D36" s="514">
        <v>33.78</v>
      </c>
      <c r="E36" s="514">
        <v>352</v>
      </c>
      <c r="F36" s="514">
        <v>19.899999999999999</v>
      </c>
      <c r="G36" s="514">
        <v>938</v>
      </c>
      <c r="H36" s="514">
        <v>53.68</v>
      </c>
      <c r="I36" s="460" t="s">
        <v>736</v>
      </c>
      <c r="J36" s="460" t="s">
        <v>736</v>
      </c>
      <c r="K36" s="515"/>
      <c r="L36" s="515"/>
      <c r="M36" s="515"/>
      <c r="N36" s="515"/>
      <c r="O36" s="515"/>
      <c r="P36" s="515"/>
      <c r="Q36" s="515"/>
    </row>
    <row r="37" spans="1:17" s="498" customFormat="1">
      <c r="A37" s="440">
        <v>45016</v>
      </c>
      <c r="B37" s="514">
        <v>23</v>
      </c>
      <c r="C37" s="514">
        <v>654</v>
      </c>
      <c r="D37" s="514">
        <v>38.47</v>
      </c>
      <c r="E37" s="516">
        <v>942</v>
      </c>
      <c r="F37" s="516">
        <v>54.49</v>
      </c>
      <c r="G37" s="516">
        <v>1596</v>
      </c>
      <c r="H37" s="516">
        <v>92.960000000000008</v>
      </c>
      <c r="I37" s="460" t="s">
        <v>736</v>
      </c>
      <c r="J37" s="460" t="s">
        <v>736</v>
      </c>
      <c r="M37" s="512"/>
      <c r="N37" s="512"/>
      <c r="O37" s="512"/>
      <c r="P37" s="512"/>
      <c r="Q37" s="512"/>
    </row>
    <row r="38" spans="1:17">
      <c r="H38" s="476"/>
      <c r="I38" s="476"/>
      <c r="J38" s="476"/>
      <c r="K38" s="517"/>
      <c r="L38" s="476"/>
      <c r="M38" s="476"/>
      <c r="N38" s="476"/>
      <c r="O38" s="476"/>
      <c r="P38" s="518"/>
      <c r="Q38" s="519"/>
    </row>
    <row r="39" spans="1:17">
      <c r="A39" s="520" t="s">
        <v>568</v>
      </c>
      <c r="B39" s="462"/>
      <c r="C39" s="462"/>
      <c r="D39" s="462"/>
      <c r="E39" s="462"/>
      <c r="F39" s="462"/>
      <c r="G39" s="462"/>
      <c r="H39" s="505"/>
      <c r="I39" s="476"/>
      <c r="J39" s="472"/>
      <c r="K39" s="521"/>
      <c r="L39" s="472"/>
      <c r="M39" s="476"/>
      <c r="N39" s="466"/>
      <c r="O39" s="466"/>
      <c r="P39" s="466"/>
      <c r="Q39" s="466"/>
    </row>
    <row r="40" spans="1:17">
      <c r="A40" s="522" t="s">
        <v>33</v>
      </c>
      <c r="B40" s="462"/>
      <c r="C40" s="462"/>
      <c r="D40" s="462"/>
      <c r="E40" s="462"/>
      <c r="F40" s="462"/>
      <c r="G40" s="462"/>
      <c r="I40" s="476"/>
      <c r="J40" s="466"/>
      <c r="K40" s="466"/>
      <c r="L40" s="466"/>
      <c r="M40" s="466"/>
      <c r="N40" s="466"/>
      <c r="O40" s="466"/>
      <c r="P40" s="466"/>
      <c r="Q40" s="466"/>
    </row>
  </sheetData>
  <mergeCells count="22">
    <mergeCell ref="I22:I23"/>
    <mergeCell ref="J22:J23"/>
    <mergeCell ref="A20:J20"/>
    <mergeCell ref="A21:A23"/>
    <mergeCell ref="B21:B23"/>
    <mergeCell ref="C21:F21"/>
    <mergeCell ref="G21:H21"/>
    <mergeCell ref="I21:J21"/>
    <mergeCell ref="C22:D22"/>
    <mergeCell ref="E22:F22"/>
    <mergeCell ref="G22:G23"/>
    <mergeCell ref="H22:H23"/>
    <mergeCell ref="A1:Q1"/>
    <mergeCell ref="A2:N2"/>
    <mergeCell ref="A3:A4"/>
    <mergeCell ref="B3:B4"/>
    <mergeCell ref="C3:D3"/>
    <mergeCell ref="E3:F3"/>
    <mergeCell ref="G3:H3"/>
    <mergeCell ref="I3:J3"/>
    <mergeCell ref="K3:L3"/>
    <mergeCell ref="M3:N3"/>
  </mergeCells>
  <printOptions horizontalCentered="1"/>
  <pageMargins left="0.7" right="0.7" top="0.75" bottom="0.75" header="0.3" footer="0.3"/>
  <pageSetup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R30" sqref="R30"/>
    </sheetView>
  </sheetViews>
  <sheetFormatPr defaultRowHeight="15"/>
  <sheetData>
    <row r="1" spans="1:9">
      <c r="A1" s="1291" t="s">
        <v>1209</v>
      </c>
      <c r="B1" s="1291"/>
      <c r="C1" s="1291"/>
      <c r="D1" s="1291"/>
      <c r="E1" s="1291"/>
      <c r="F1" s="1291"/>
      <c r="G1" s="1291"/>
      <c r="H1" s="1291"/>
      <c r="I1" s="1291"/>
    </row>
    <row r="2" spans="1:9">
      <c r="A2" s="1292" t="s">
        <v>18</v>
      </c>
      <c r="B2" s="1273" t="s">
        <v>1210</v>
      </c>
      <c r="C2" s="1273"/>
      <c r="D2" s="1273"/>
      <c r="E2" s="1273"/>
      <c r="F2" s="1273" t="s">
        <v>1211</v>
      </c>
      <c r="G2" s="1273"/>
      <c r="H2" s="1293" t="s">
        <v>0</v>
      </c>
      <c r="I2" s="1294"/>
    </row>
    <row r="3" spans="1:9">
      <c r="A3" s="1292"/>
      <c r="B3" s="1273" t="s">
        <v>1212</v>
      </c>
      <c r="C3" s="1273"/>
      <c r="D3" s="1273" t="s">
        <v>1213</v>
      </c>
      <c r="E3" s="1273"/>
      <c r="F3" s="1273"/>
      <c r="G3" s="1273"/>
      <c r="H3" s="1294"/>
      <c r="I3" s="1294"/>
    </row>
    <row r="4" spans="1:9" ht="45">
      <c r="A4" s="1292"/>
      <c r="B4" s="880" t="s">
        <v>16</v>
      </c>
      <c r="C4" s="880" t="s">
        <v>19</v>
      </c>
      <c r="D4" s="880" t="s">
        <v>16</v>
      </c>
      <c r="E4" s="880" t="s">
        <v>19</v>
      </c>
      <c r="F4" s="880" t="s">
        <v>16</v>
      </c>
      <c r="G4" s="880" t="s">
        <v>19</v>
      </c>
      <c r="H4" s="880" t="s">
        <v>16</v>
      </c>
      <c r="I4" s="880" t="s">
        <v>19</v>
      </c>
    </row>
    <row r="5" spans="1:9">
      <c r="A5" s="833" t="s">
        <v>4</v>
      </c>
      <c r="B5" s="834">
        <v>64</v>
      </c>
      <c r="C5" s="836">
        <v>916.01944000000003</v>
      </c>
      <c r="D5" s="836">
        <v>5</v>
      </c>
      <c r="E5" s="836">
        <v>27.39</v>
      </c>
      <c r="F5" s="881">
        <v>1</v>
      </c>
      <c r="G5" s="882">
        <v>15</v>
      </c>
      <c r="H5" s="883">
        <v>70</v>
      </c>
      <c r="I5" s="883">
        <v>958.40944000000002</v>
      </c>
    </row>
    <row r="6" spans="1:9">
      <c r="A6" s="833" t="s">
        <v>5</v>
      </c>
      <c r="B6" s="834">
        <f>SUM(B7:B18)</f>
        <v>125</v>
      </c>
      <c r="C6" s="834">
        <f t="shared" ref="C6:I6" si="0">SUM(C7:C18)</f>
        <v>2333.1033799999996</v>
      </c>
      <c r="D6" s="834">
        <f t="shared" si="0"/>
        <v>0</v>
      </c>
      <c r="E6" s="834">
        <f t="shared" si="0"/>
        <v>0</v>
      </c>
      <c r="F6" s="834">
        <f t="shared" si="0"/>
        <v>0</v>
      </c>
      <c r="G6" s="834">
        <f t="shared" si="0"/>
        <v>0</v>
      </c>
      <c r="H6" s="834">
        <f t="shared" si="0"/>
        <v>125</v>
      </c>
      <c r="I6" s="834">
        <f t="shared" si="0"/>
        <v>2333.1033799999996</v>
      </c>
    </row>
    <row r="7" spans="1:9">
      <c r="A7" s="846">
        <v>44652</v>
      </c>
      <c r="B7" s="841">
        <v>6</v>
      </c>
      <c r="C7" s="884">
        <v>129.19999999999999</v>
      </c>
      <c r="D7" s="885">
        <v>0</v>
      </c>
      <c r="E7" s="885">
        <v>0</v>
      </c>
      <c r="F7" s="885">
        <v>0</v>
      </c>
      <c r="G7" s="885">
        <v>0</v>
      </c>
      <c r="H7" s="841">
        <v>6</v>
      </c>
      <c r="I7" s="884">
        <v>129.19999999999999</v>
      </c>
    </row>
    <row r="8" spans="1:9">
      <c r="A8" s="846">
        <v>44682</v>
      </c>
      <c r="B8" s="841">
        <v>6</v>
      </c>
      <c r="C8" s="884">
        <v>117.14</v>
      </c>
      <c r="D8" s="885">
        <v>0</v>
      </c>
      <c r="E8" s="885">
        <v>0</v>
      </c>
      <c r="F8" s="885">
        <v>0</v>
      </c>
      <c r="G8" s="885">
        <v>0</v>
      </c>
      <c r="H8" s="841">
        <v>6</v>
      </c>
      <c r="I8" s="884">
        <v>117.14</v>
      </c>
    </row>
    <row r="9" spans="1:9">
      <c r="A9" s="846">
        <v>44713</v>
      </c>
      <c r="B9" s="841">
        <v>6</v>
      </c>
      <c r="C9" s="884">
        <v>122.72</v>
      </c>
      <c r="D9" s="885">
        <v>0</v>
      </c>
      <c r="E9" s="885">
        <v>0</v>
      </c>
      <c r="F9" s="885">
        <v>0</v>
      </c>
      <c r="G9" s="885">
        <v>0</v>
      </c>
      <c r="H9" s="841">
        <v>6</v>
      </c>
      <c r="I9" s="884">
        <v>122.72</v>
      </c>
    </row>
    <row r="10" spans="1:9">
      <c r="A10" s="846">
        <v>44743</v>
      </c>
      <c r="B10" s="841">
        <v>11</v>
      </c>
      <c r="C10" s="884">
        <v>221.65</v>
      </c>
      <c r="D10" s="885">
        <v>0</v>
      </c>
      <c r="E10" s="885">
        <v>0</v>
      </c>
      <c r="F10" s="885">
        <v>0</v>
      </c>
      <c r="G10" s="885">
        <v>0</v>
      </c>
      <c r="H10" s="841">
        <v>11</v>
      </c>
      <c r="I10" s="884">
        <v>221.65</v>
      </c>
    </row>
    <row r="11" spans="1:9">
      <c r="A11" s="846">
        <v>44774</v>
      </c>
      <c r="B11" s="886">
        <v>4</v>
      </c>
      <c r="C11" s="841">
        <v>34.379999999999995</v>
      </c>
      <c r="D11" s="886">
        <v>0</v>
      </c>
      <c r="E11" s="886">
        <v>0</v>
      </c>
      <c r="F11" s="887">
        <v>0</v>
      </c>
      <c r="G11" s="887">
        <v>0</v>
      </c>
      <c r="H11" s="886">
        <v>4</v>
      </c>
      <c r="I11" s="841">
        <v>34.379999999999995</v>
      </c>
    </row>
    <row r="12" spans="1:9">
      <c r="A12" s="846">
        <v>44805</v>
      </c>
      <c r="B12" s="886">
        <v>19</v>
      </c>
      <c r="C12" s="888">
        <v>288.53719999999998</v>
      </c>
      <c r="D12" s="889">
        <v>0</v>
      </c>
      <c r="E12" s="889">
        <v>0</v>
      </c>
      <c r="F12" s="889">
        <v>0</v>
      </c>
      <c r="G12" s="889">
        <v>0</v>
      </c>
      <c r="H12" s="886">
        <v>19</v>
      </c>
      <c r="I12" s="888">
        <v>288.53719999999998</v>
      </c>
    </row>
    <row r="13" spans="1:9">
      <c r="A13" s="846">
        <v>44835</v>
      </c>
      <c r="B13" s="886">
        <v>18</v>
      </c>
      <c r="C13" s="888">
        <v>447.39</v>
      </c>
      <c r="D13" s="889">
        <v>0</v>
      </c>
      <c r="E13" s="889">
        <v>0</v>
      </c>
      <c r="F13" s="889">
        <v>0</v>
      </c>
      <c r="G13" s="889">
        <v>0</v>
      </c>
      <c r="H13" s="886">
        <v>18</v>
      </c>
      <c r="I13" s="888">
        <v>447.39</v>
      </c>
    </row>
    <row r="14" spans="1:9">
      <c r="A14" s="846">
        <v>44866</v>
      </c>
      <c r="B14" s="886">
        <v>6</v>
      </c>
      <c r="C14" s="888">
        <v>103.67647999999998</v>
      </c>
      <c r="D14" s="889">
        <v>0</v>
      </c>
      <c r="E14" s="889">
        <v>0</v>
      </c>
      <c r="F14" s="889">
        <v>0</v>
      </c>
      <c r="G14" s="889">
        <v>0</v>
      </c>
      <c r="H14" s="886">
        <f>B14+D14+F14</f>
        <v>6</v>
      </c>
      <c r="I14" s="888">
        <f>C14+E14+G14</f>
        <v>103.67647999999998</v>
      </c>
    </row>
    <row r="15" spans="1:9" ht="15.75">
      <c r="A15" s="890">
        <v>44896</v>
      </c>
      <c r="B15" s="891">
        <v>11</v>
      </c>
      <c r="C15" s="892">
        <v>200</v>
      </c>
      <c r="D15" s="893">
        <v>0</v>
      </c>
      <c r="E15" s="893">
        <v>0</v>
      </c>
      <c r="F15" s="893">
        <v>0</v>
      </c>
      <c r="G15" s="893">
        <v>0</v>
      </c>
      <c r="H15" s="891">
        <f t="shared" ref="H15:I18" si="1">B15+D15+F15</f>
        <v>11</v>
      </c>
      <c r="I15" s="892">
        <f t="shared" si="1"/>
        <v>200</v>
      </c>
    </row>
    <row r="16" spans="1:9" ht="15.75">
      <c r="A16" s="894">
        <v>44927</v>
      </c>
      <c r="B16" s="891">
        <v>10</v>
      </c>
      <c r="C16" s="892">
        <v>155.06150000000002</v>
      </c>
      <c r="D16" s="893">
        <v>0</v>
      </c>
      <c r="E16" s="893">
        <v>0</v>
      </c>
      <c r="F16" s="893">
        <v>0</v>
      </c>
      <c r="G16" s="893">
        <v>0</v>
      </c>
      <c r="H16" s="891">
        <f t="shared" si="1"/>
        <v>10</v>
      </c>
      <c r="I16" s="892">
        <f t="shared" si="1"/>
        <v>155.06150000000002</v>
      </c>
    </row>
    <row r="17" spans="1:9" ht="15.75">
      <c r="A17" s="895">
        <v>44958</v>
      </c>
      <c r="B17" s="892">
        <v>7</v>
      </c>
      <c r="C17" s="892">
        <v>84.881200000000035</v>
      </c>
      <c r="D17" s="892">
        <v>0</v>
      </c>
      <c r="E17" s="892">
        <v>0</v>
      </c>
      <c r="F17" s="892">
        <v>0</v>
      </c>
      <c r="G17" s="892">
        <v>0</v>
      </c>
      <c r="H17" s="892">
        <f t="shared" si="1"/>
        <v>7</v>
      </c>
      <c r="I17" s="892">
        <f t="shared" si="1"/>
        <v>84.881200000000035</v>
      </c>
    </row>
    <row r="18" spans="1:9" ht="15.75">
      <c r="A18" s="895">
        <v>45016</v>
      </c>
      <c r="B18" s="892">
        <v>21</v>
      </c>
      <c r="C18" s="892">
        <v>428.46699999999987</v>
      </c>
      <c r="D18" s="892">
        <v>0</v>
      </c>
      <c r="E18" s="892">
        <v>0</v>
      </c>
      <c r="F18" s="892">
        <v>0</v>
      </c>
      <c r="G18" s="892">
        <v>0</v>
      </c>
      <c r="H18" s="892">
        <f t="shared" si="1"/>
        <v>21</v>
      </c>
      <c r="I18" s="892">
        <f t="shared" si="1"/>
        <v>428.46699999999987</v>
      </c>
    </row>
    <row r="19" spans="1:9">
      <c r="A19" s="1290" t="s">
        <v>1214</v>
      </c>
      <c r="B19" s="1290"/>
      <c r="C19" s="1290"/>
      <c r="D19" s="1290"/>
      <c r="E19" s="1290"/>
      <c r="F19" s="1290"/>
      <c r="G19" s="1290"/>
      <c r="H19" s="1290"/>
      <c r="I19" s="1290"/>
    </row>
    <row r="20" spans="1:9">
      <c r="A20" s="1227" t="s">
        <v>549</v>
      </c>
      <c r="B20" s="1227"/>
      <c r="C20" s="1227"/>
      <c r="D20" s="1227"/>
      <c r="E20" s="896"/>
      <c r="F20" s="897"/>
      <c r="G20" s="897"/>
      <c r="H20" s="897"/>
      <c r="I20" s="897"/>
    </row>
    <row r="21" spans="1:9">
      <c r="A21" s="1258" t="s">
        <v>704</v>
      </c>
      <c r="B21" s="1258"/>
      <c r="C21" s="878"/>
      <c r="D21" s="878"/>
      <c r="E21" s="878"/>
      <c r="F21" s="872"/>
      <c r="G21" s="872"/>
      <c r="H21" s="872"/>
      <c r="I21" s="872"/>
    </row>
  </sheetData>
  <mergeCells count="10">
    <mergeCell ref="A19:I19"/>
    <mergeCell ref="A20:D20"/>
    <mergeCell ref="A21:B21"/>
    <mergeCell ref="A1:I1"/>
    <mergeCell ref="A2:A4"/>
    <mergeCell ref="B2:E2"/>
    <mergeCell ref="F2:G3"/>
    <mergeCell ref="H2:I3"/>
    <mergeCell ref="B3:C3"/>
    <mergeCell ref="D3:E3"/>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topLeftCell="A16" zoomScale="91" zoomScaleNormal="91" workbookViewId="0">
      <selection activeCell="N45" sqref="N45"/>
    </sheetView>
  </sheetViews>
  <sheetFormatPr defaultColWidth="9.140625" defaultRowHeight="15.75"/>
  <cols>
    <col min="1" max="1" width="12.28515625" style="523" customWidth="1"/>
    <col min="2" max="2" width="8.7109375" style="523" customWidth="1"/>
    <col min="3" max="3" width="15.140625" style="523" customWidth="1"/>
    <col min="4" max="4" width="10.42578125" style="523" customWidth="1"/>
    <col min="5" max="5" width="12.7109375" style="523" customWidth="1"/>
    <col min="6" max="6" width="11.7109375" style="523" customWidth="1"/>
    <col min="7" max="7" width="11.28515625" style="523" customWidth="1"/>
    <col min="8" max="8" width="11.5703125" style="523" customWidth="1"/>
    <col min="9" max="9" width="10.7109375" style="524" customWidth="1"/>
    <col min="10" max="11" width="10.140625" style="524" customWidth="1"/>
    <col min="12" max="12" width="10.7109375" style="523" customWidth="1"/>
    <col min="13" max="13" width="10.85546875" style="523" customWidth="1"/>
    <col min="14" max="14" width="10.42578125" style="523" bestFit="1" customWidth="1"/>
    <col min="15" max="15" width="9.42578125" style="523" bestFit="1" customWidth="1"/>
    <col min="16" max="16384" width="9.140625" style="523"/>
  </cols>
  <sheetData>
    <row r="1" spans="1:12">
      <c r="A1" s="1550" t="s">
        <v>784</v>
      </c>
      <c r="B1" s="1550"/>
      <c r="C1" s="1550"/>
      <c r="D1" s="1550"/>
      <c r="E1" s="1550"/>
      <c r="F1" s="1550"/>
    </row>
    <row r="2" spans="1:12" ht="18" customHeight="1">
      <c r="A2" s="1551" t="s">
        <v>723</v>
      </c>
      <c r="B2" s="1551"/>
      <c r="C2" s="1551"/>
      <c r="D2" s="1551"/>
      <c r="E2" s="1551"/>
      <c r="F2" s="1551"/>
      <c r="G2" s="1551"/>
      <c r="H2" s="1551"/>
      <c r="I2" s="1551"/>
      <c r="J2" s="1551"/>
      <c r="K2" s="1551"/>
      <c r="L2" s="1551"/>
    </row>
    <row r="3" spans="1:12" ht="78.75" customHeight="1">
      <c r="A3" s="1552" t="s">
        <v>743</v>
      </c>
      <c r="B3" s="1552" t="s">
        <v>751</v>
      </c>
      <c r="C3" s="1553" t="s">
        <v>725</v>
      </c>
      <c r="D3" s="1554"/>
      <c r="E3" s="1553" t="s">
        <v>727</v>
      </c>
      <c r="F3" s="1554"/>
      <c r="G3" s="1553" t="s">
        <v>753</v>
      </c>
      <c r="H3" s="1554"/>
      <c r="I3" s="1553" t="s">
        <v>0</v>
      </c>
      <c r="J3" s="1554"/>
      <c r="K3" s="1553" t="s">
        <v>759</v>
      </c>
      <c r="L3" s="1554"/>
    </row>
    <row r="4" spans="1:12" ht="31.5">
      <c r="A4" s="1552"/>
      <c r="B4" s="1552"/>
      <c r="C4" s="525" t="s">
        <v>760</v>
      </c>
      <c r="D4" s="526" t="s">
        <v>785</v>
      </c>
      <c r="E4" s="525" t="s">
        <v>760</v>
      </c>
      <c r="F4" s="526" t="s">
        <v>785</v>
      </c>
      <c r="G4" s="525" t="s">
        <v>760</v>
      </c>
      <c r="H4" s="527" t="s">
        <v>786</v>
      </c>
      <c r="I4" s="525" t="s">
        <v>760</v>
      </c>
      <c r="J4" s="527" t="s">
        <v>786</v>
      </c>
      <c r="K4" s="527" t="s">
        <v>776</v>
      </c>
      <c r="L4" s="526" t="s">
        <v>787</v>
      </c>
    </row>
    <row r="5" spans="1:12" s="531" customFormat="1" ht="15" customHeight="1">
      <c r="A5" s="528" t="s">
        <v>4</v>
      </c>
      <c r="B5" s="529">
        <v>239</v>
      </c>
      <c r="C5" s="529">
        <v>17071</v>
      </c>
      <c r="D5" s="529">
        <v>2239.5439399999996</v>
      </c>
      <c r="E5" s="529">
        <v>13968</v>
      </c>
      <c r="F5" s="529">
        <v>32.204899699999991</v>
      </c>
      <c r="G5" s="529">
        <v>0</v>
      </c>
      <c r="H5" s="529">
        <v>0</v>
      </c>
      <c r="I5" s="529">
        <v>31039</v>
      </c>
      <c r="J5" s="529">
        <v>2272.0488397000004</v>
      </c>
      <c r="K5" s="530">
        <v>1</v>
      </c>
      <c r="L5" s="530">
        <v>0.05</v>
      </c>
    </row>
    <row r="6" spans="1:12" s="533" customFormat="1">
      <c r="A6" s="532" t="s">
        <v>5</v>
      </c>
      <c r="B6" s="530">
        <v>258</v>
      </c>
      <c r="C6" s="530">
        <v>0</v>
      </c>
      <c r="D6" s="530">
        <v>0</v>
      </c>
      <c r="E6" s="530">
        <v>267</v>
      </c>
      <c r="F6" s="530">
        <v>14.088789999999999</v>
      </c>
      <c r="G6" s="530">
        <v>0</v>
      </c>
      <c r="H6" s="530">
        <v>0</v>
      </c>
      <c r="I6" s="530">
        <v>267</v>
      </c>
      <c r="J6" s="530">
        <v>14.088789999999999</v>
      </c>
      <c r="K6" s="530">
        <v>1</v>
      </c>
      <c r="L6" s="530">
        <v>5.9928000000000002E-2</v>
      </c>
    </row>
    <row r="7" spans="1:12" s="536" customFormat="1">
      <c r="A7" s="534">
        <v>44681</v>
      </c>
      <c r="B7" s="535">
        <v>20</v>
      </c>
      <c r="C7" s="535">
        <v>0</v>
      </c>
      <c r="D7" s="535">
        <v>0</v>
      </c>
      <c r="E7" s="535">
        <v>20</v>
      </c>
      <c r="F7" s="535">
        <v>1.0397680000000002</v>
      </c>
      <c r="G7" s="535">
        <v>0</v>
      </c>
      <c r="H7" s="535">
        <v>0</v>
      </c>
      <c r="I7" s="535">
        <v>20</v>
      </c>
      <c r="J7" s="535">
        <v>1.0397680000000002</v>
      </c>
      <c r="K7" s="535">
        <v>1</v>
      </c>
      <c r="L7" s="535">
        <v>0.05</v>
      </c>
    </row>
    <row r="8" spans="1:12" s="536" customFormat="1">
      <c r="A8" s="534">
        <v>44712</v>
      </c>
      <c r="B8" s="535">
        <v>22</v>
      </c>
      <c r="C8" s="535">
        <v>0</v>
      </c>
      <c r="D8" s="535">
        <v>0</v>
      </c>
      <c r="E8" s="535">
        <v>23</v>
      </c>
      <c r="F8" s="535">
        <v>1.1673119999999997</v>
      </c>
      <c r="G8" s="535">
        <v>0</v>
      </c>
      <c r="H8" s="535">
        <v>0</v>
      </c>
      <c r="I8" s="535">
        <v>23</v>
      </c>
      <c r="J8" s="535">
        <v>1.1673119999999997</v>
      </c>
      <c r="K8" s="535">
        <v>0</v>
      </c>
      <c r="L8" s="535">
        <v>0</v>
      </c>
    </row>
    <row r="9" spans="1:12" s="536" customFormat="1">
      <c r="A9" s="534">
        <v>44742</v>
      </c>
      <c r="B9" s="535">
        <v>22</v>
      </c>
      <c r="C9" s="535">
        <v>0</v>
      </c>
      <c r="D9" s="535">
        <v>0</v>
      </c>
      <c r="E9" s="535">
        <v>24</v>
      </c>
      <c r="F9" s="535">
        <v>1.2196769999999999</v>
      </c>
      <c r="G9" s="535">
        <v>0</v>
      </c>
      <c r="H9" s="535">
        <v>0</v>
      </c>
      <c r="I9" s="535">
        <v>24</v>
      </c>
      <c r="J9" s="535">
        <v>1.2196769999999999</v>
      </c>
      <c r="K9" s="535">
        <v>0</v>
      </c>
      <c r="L9" s="535">
        <v>0</v>
      </c>
    </row>
    <row r="10" spans="1:12" s="536" customFormat="1">
      <c r="A10" s="534">
        <v>44773</v>
      </c>
      <c r="B10" s="535">
        <v>21</v>
      </c>
      <c r="C10" s="535">
        <v>0</v>
      </c>
      <c r="D10" s="535">
        <v>0</v>
      </c>
      <c r="E10" s="535">
        <v>22</v>
      </c>
      <c r="F10" s="535">
        <v>1.1193049999999996</v>
      </c>
      <c r="G10" s="535">
        <v>0</v>
      </c>
      <c r="H10" s="535">
        <v>0</v>
      </c>
      <c r="I10" s="535">
        <v>22</v>
      </c>
      <c r="J10" s="535">
        <v>1.1193049999999996</v>
      </c>
      <c r="K10" s="535">
        <v>0</v>
      </c>
      <c r="L10" s="535">
        <v>0</v>
      </c>
    </row>
    <row r="11" spans="1:12" s="536" customFormat="1">
      <c r="A11" s="534">
        <v>44804</v>
      </c>
      <c r="B11" s="535">
        <v>22</v>
      </c>
      <c r="C11" s="535">
        <v>0</v>
      </c>
      <c r="D11" s="535">
        <v>0</v>
      </c>
      <c r="E11" s="535">
        <v>22</v>
      </c>
      <c r="F11" s="535">
        <v>1.1355519999999999</v>
      </c>
      <c r="G11" s="535">
        <v>0</v>
      </c>
      <c r="H11" s="535">
        <v>0</v>
      </c>
      <c r="I11" s="535">
        <v>22</v>
      </c>
      <c r="J11" s="535">
        <v>1.1355519999999999</v>
      </c>
      <c r="K11" s="535">
        <v>0</v>
      </c>
      <c r="L11" s="535">
        <v>0</v>
      </c>
    </row>
    <row r="12" spans="1:12" s="536" customFormat="1">
      <c r="A12" s="534">
        <v>44834</v>
      </c>
      <c r="B12" s="535">
        <v>22</v>
      </c>
      <c r="C12" s="535">
        <v>0</v>
      </c>
      <c r="D12" s="535">
        <v>0</v>
      </c>
      <c r="E12" s="535">
        <v>22</v>
      </c>
      <c r="F12" s="535">
        <v>1.0988090000000001</v>
      </c>
      <c r="G12" s="535">
        <v>0</v>
      </c>
      <c r="H12" s="535">
        <v>0</v>
      </c>
      <c r="I12" s="535">
        <v>22</v>
      </c>
      <c r="J12" s="535">
        <v>1.0988090000000001</v>
      </c>
      <c r="K12" s="535">
        <v>0</v>
      </c>
      <c r="L12" s="535">
        <v>0</v>
      </c>
    </row>
    <row r="13" spans="1:12" s="536" customFormat="1">
      <c r="A13" s="534">
        <v>44865</v>
      </c>
      <c r="B13" s="535">
        <v>21</v>
      </c>
      <c r="C13" s="535">
        <v>0</v>
      </c>
      <c r="D13" s="535">
        <v>0</v>
      </c>
      <c r="E13" s="535">
        <v>21</v>
      </c>
      <c r="F13" s="535">
        <v>1.0626579999999999</v>
      </c>
      <c r="G13" s="535">
        <v>0</v>
      </c>
      <c r="H13" s="535">
        <v>0</v>
      </c>
      <c r="I13" s="535">
        <v>21</v>
      </c>
      <c r="J13" s="535">
        <v>1.0626579999999999</v>
      </c>
      <c r="K13" s="535">
        <v>1</v>
      </c>
      <c r="L13" s="535">
        <v>5.0500000000000003E-2</v>
      </c>
    </row>
    <row r="14" spans="1:12" s="536" customFormat="1">
      <c r="A14" s="534">
        <v>44895</v>
      </c>
      <c r="B14" s="535">
        <v>22</v>
      </c>
      <c r="C14" s="535">
        <v>0</v>
      </c>
      <c r="D14" s="535">
        <v>0</v>
      </c>
      <c r="E14" s="535">
        <v>22</v>
      </c>
      <c r="F14" s="535">
        <v>1.1426309999999997</v>
      </c>
      <c r="G14" s="535">
        <v>0</v>
      </c>
      <c r="H14" s="535">
        <v>0</v>
      </c>
      <c r="I14" s="535">
        <v>22</v>
      </c>
      <c r="J14" s="535">
        <v>1.1426309999999997</v>
      </c>
      <c r="K14" s="535">
        <v>1</v>
      </c>
      <c r="L14" s="535">
        <v>0.05</v>
      </c>
    </row>
    <row r="15" spans="1:12" s="536" customFormat="1">
      <c r="A15" s="534">
        <v>44926</v>
      </c>
      <c r="B15" s="535">
        <v>22</v>
      </c>
      <c r="C15" s="535">
        <v>0</v>
      </c>
      <c r="D15" s="535">
        <v>0</v>
      </c>
      <c r="E15" s="535">
        <v>23</v>
      </c>
      <c r="F15" s="535">
        <v>1.2428380000000003</v>
      </c>
      <c r="G15" s="535">
        <v>0</v>
      </c>
      <c r="H15" s="535">
        <v>0</v>
      </c>
      <c r="I15" s="535">
        <v>23</v>
      </c>
      <c r="J15" s="535">
        <v>1.2428380000000003</v>
      </c>
      <c r="K15" s="535">
        <v>2</v>
      </c>
      <c r="L15" s="535">
        <v>0.11</v>
      </c>
    </row>
    <row r="16" spans="1:12" s="536" customFormat="1">
      <c r="A16" s="534">
        <v>44957</v>
      </c>
      <c r="B16" s="535">
        <v>21</v>
      </c>
      <c r="C16" s="535">
        <v>0</v>
      </c>
      <c r="D16" s="535">
        <v>0</v>
      </c>
      <c r="E16" s="535">
        <v>22</v>
      </c>
      <c r="F16" s="535">
        <v>1.2358520000000002</v>
      </c>
      <c r="G16" s="535">
        <v>0</v>
      </c>
      <c r="H16" s="535">
        <v>0</v>
      </c>
      <c r="I16" s="535">
        <v>22</v>
      </c>
      <c r="J16" s="535">
        <v>1.2358520000000002</v>
      </c>
      <c r="K16" s="535">
        <v>1</v>
      </c>
      <c r="L16" s="535">
        <v>5.0500000000000003E-2</v>
      </c>
    </row>
    <row r="17" spans="1:13" s="536" customFormat="1">
      <c r="A17" s="534">
        <v>44985</v>
      </c>
      <c r="B17" s="535">
        <v>20</v>
      </c>
      <c r="C17" s="535">
        <v>0</v>
      </c>
      <c r="D17" s="535">
        <v>0</v>
      </c>
      <c r="E17" s="535">
        <v>21</v>
      </c>
      <c r="F17" s="535">
        <v>1.1844189999999999</v>
      </c>
      <c r="G17" s="535">
        <v>0</v>
      </c>
      <c r="H17" s="535">
        <v>0</v>
      </c>
      <c r="I17" s="535">
        <v>21</v>
      </c>
      <c r="J17" s="535">
        <v>1.1844189999999999</v>
      </c>
      <c r="K17" s="535">
        <v>0</v>
      </c>
      <c r="L17" s="535">
        <v>0</v>
      </c>
    </row>
    <row r="18" spans="1:13" s="536" customFormat="1">
      <c r="A18" s="534">
        <v>45016</v>
      </c>
      <c r="B18" s="535">
        <v>23</v>
      </c>
      <c r="C18" s="535">
        <v>0</v>
      </c>
      <c r="D18" s="535">
        <v>0</v>
      </c>
      <c r="E18" s="535">
        <v>25</v>
      </c>
      <c r="F18" s="535">
        <v>1.4399690000000005</v>
      </c>
      <c r="G18" s="535">
        <v>0</v>
      </c>
      <c r="H18" s="535">
        <v>0</v>
      </c>
      <c r="I18" s="535">
        <v>25</v>
      </c>
      <c r="J18" s="535">
        <v>1.4399690000000005</v>
      </c>
      <c r="K18" s="535">
        <v>1</v>
      </c>
      <c r="L18" s="535">
        <v>5.9928000000000002E-2</v>
      </c>
    </row>
    <row r="19" spans="1:13" s="524" customFormat="1"/>
    <row r="20" spans="1:13" ht="18.75">
      <c r="A20" s="1559" t="s">
        <v>750</v>
      </c>
      <c r="B20" s="1560"/>
      <c r="C20" s="1560"/>
      <c r="D20" s="1560"/>
      <c r="E20" s="1560"/>
      <c r="F20" s="1560"/>
      <c r="G20" s="1560"/>
      <c r="H20" s="1560"/>
      <c r="I20" s="1560"/>
      <c r="J20" s="1561"/>
    </row>
    <row r="21" spans="1:13" ht="81" customHeight="1">
      <c r="A21" s="1557" t="s">
        <v>763</v>
      </c>
      <c r="B21" s="1557" t="s">
        <v>751</v>
      </c>
      <c r="C21" s="1563" t="s">
        <v>752</v>
      </c>
      <c r="D21" s="1564"/>
      <c r="E21" s="1564"/>
      <c r="F21" s="1565"/>
      <c r="G21" s="1563" t="s">
        <v>0</v>
      </c>
      <c r="H21" s="1565"/>
      <c r="I21" s="1563" t="s">
        <v>759</v>
      </c>
      <c r="J21" s="1565"/>
    </row>
    <row r="22" spans="1:13" ht="21" customHeight="1">
      <c r="A22" s="1562"/>
      <c r="B22" s="1562"/>
      <c r="C22" s="1566" t="s">
        <v>765</v>
      </c>
      <c r="D22" s="1567"/>
      <c r="E22" s="1566" t="s">
        <v>766</v>
      </c>
      <c r="F22" s="1567"/>
      <c r="G22" s="1557" t="s">
        <v>776</v>
      </c>
      <c r="H22" s="1555" t="s">
        <v>788</v>
      </c>
      <c r="I22" s="1555" t="s">
        <v>776</v>
      </c>
      <c r="J22" s="1557" t="s">
        <v>789</v>
      </c>
    </row>
    <row r="23" spans="1:13" ht="69.75" customHeight="1">
      <c r="A23" s="1558"/>
      <c r="B23" s="1558"/>
      <c r="C23" s="537" t="s">
        <v>776</v>
      </c>
      <c r="D23" s="527" t="s">
        <v>786</v>
      </c>
      <c r="E23" s="537" t="s">
        <v>776</v>
      </c>
      <c r="F23" s="527" t="s">
        <v>786</v>
      </c>
      <c r="G23" s="1558"/>
      <c r="H23" s="1556"/>
      <c r="I23" s="1556"/>
      <c r="J23" s="1558"/>
      <c r="L23" s="538"/>
      <c r="M23" s="523" t="s">
        <v>741</v>
      </c>
    </row>
    <row r="24" spans="1:13">
      <c r="A24" s="539" t="s">
        <v>4</v>
      </c>
      <c r="B24" s="540">
        <v>259</v>
      </c>
      <c r="C24" s="540">
        <v>180908</v>
      </c>
      <c r="D24" s="540">
        <v>8972.9016205000025</v>
      </c>
      <c r="E24" s="540">
        <v>177981</v>
      </c>
      <c r="F24" s="540">
        <v>8499.0292884999981</v>
      </c>
      <c r="G24" s="540">
        <v>358889</v>
      </c>
      <c r="H24" s="540">
        <v>17471.930894000001</v>
      </c>
      <c r="I24" s="541">
        <v>4261</v>
      </c>
      <c r="J24" s="540">
        <v>223.7</v>
      </c>
      <c r="L24" s="538"/>
    </row>
    <row r="25" spans="1:13">
      <c r="A25" s="542" t="s">
        <v>5</v>
      </c>
      <c r="B25" s="543">
        <v>258</v>
      </c>
      <c r="C25" s="543">
        <v>190221</v>
      </c>
      <c r="D25" s="543">
        <v>10192.341745000002</v>
      </c>
      <c r="E25" s="543">
        <v>144323</v>
      </c>
      <c r="F25" s="543">
        <v>7548.7102944999997</v>
      </c>
      <c r="G25" s="543">
        <v>334544</v>
      </c>
      <c r="H25" s="543">
        <v>17741.052039500002</v>
      </c>
      <c r="I25" s="543">
        <v>2493</v>
      </c>
      <c r="J25" s="543">
        <v>146.19999999999999</v>
      </c>
      <c r="L25" s="538"/>
    </row>
    <row r="26" spans="1:13">
      <c r="A26" s="544">
        <v>44681</v>
      </c>
      <c r="B26" s="545">
        <v>20</v>
      </c>
      <c r="C26" s="545">
        <v>18452</v>
      </c>
      <c r="D26" s="545">
        <v>983.8530605000002</v>
      </c>
      <c r="E26" s="545">
        <v>13152</v>
      </c>
      <c r="F26" s="545">
        <v>671.58457350000083</v>
      </c>
      <c r="G26" s="545">
        <v>31604</v>
      </c>
      <c r="H26" s="545">
        <v>1655.437634000001</v>
      </c>
      <c r="I26" s="545">
        <v>2112</v>
      </c>
      <c r="J26" s="545">
        <v>110.4</v>
      </c>
      <c r="L26" s="538"/>
    </row>
    <row r="27" spans="1:13">
      <c r="A27" s="544">
        <v>44712</v>
      </c>
      <c r="B27" s="545">
        <v>22</v>
      </c>
      <c r="C27" s="545">
        <v>19921</v>
      </c>
      <c r="D27" s="545">
        <v>1042.8045335000008</v>
      </c>
      <c r="E27" s="545">
        <v>8248</v>
      </c>
      <c r="F27" s="545">
        <v>415.58246200000031</v>
      </c>
      <c r="G27" s="545">
        <v>28169</v>
      </c>
      <c r="H27" s="545">
        <v>1458.3869955000011</v>
      </c>
      <c r="I27" s="545">
        <v>2013</v>
      </c>
      <c r="J27" s="545">
        <v>103.89</v>
      </c>
      <c r="L27" s="538"/>
    </row>
    <row r="28" spans="1:13">
      <c r="A28" s="544">
        <v>44742</v>
      </c>
      <c r="B28" s="545">
        <v>22</v>
      </c>
      <c r="C28" s="545">
        <v>17926</v>
      </c>
      <c r="D28" s="545">
        <v>940.9254404999997</v>
      </c>
      <c r="E28" s="545">
        <v>10190</v>
      </c>
      <c r="F28" s="545">
        <v>509.36946199999909</v>
      </c>
      <c r="G28" s="545">
        <v>28116</v>
      </c>
      <c r="H28" s="545">
        <v>1450.2949024999989</v>
      </c>
      <c r="I28" s="545">
        <v>1578</v>
      </c>
      <c r="J28" s="545">
        <v>82.54</v>
      </c>
      <c r="L28" s="538"/>
    </row>
    <row r="29" spans="1:13">
      <c r="A29" s="544">
        <v>44773</v>
      </c>
      <c r="B29" s="545">
        <v>21</v>
      </c>
      <c r="C29" s="545">
        <v>22414</v>
      </c>
      <c r="D29" s="545">
        <v>1176.9787090000004</v>
      </c>
      <c r="E29" s="545">
        <v>11724</v>
      </c>
      <c r="F29" s="545">
        <v>587.61081949999937</v>
      </c>
      <c r="G29" s="545">
        <v>34138</v>
      </c>
      <c r="H29" s="545">
        <v>1764.5895284999997</v>
      </c>
      <c r="I29" s="545">
        <v>4818</v>
      </c>
      <c r="J29" s="545">
        <v>249.39</v>
      </c>
      <c r="L29" s="538"/>
    </row>
    <row r="30" spans="1:13">
      <c r="A30" s="544">
        <v>44804</v>
      </c>
      <c r="B30" s="545">
        <v>22</v>
      </c>
      <c r="C30" s="545">
        <v>20108</v>
      </c>
      <c r="D30" s="545">
        <v>1063.6352920000008</v>
      </c>
      <c r="E30" s="545">
        <v>12032</v>
      </c>
      <c r="F30" s="545">
        <v>611.15837000000033</v>
      </c>
      <c r="G30" s="545">
        <v>32140</v>
      </c>
      <c r="H30" s="545">
        <v>1674.7936620000012</v>
      </c>
      <c r="I30" s="545">
        <v>3303</v>
      </c>
      <c r="J30" s="545">
        <v>170.52</v>
      </c>
      <c r="L30" s="538"/>
    </row>
    <row r="31" spans="1:13">
      <c r="A31" s="544">
        <v>44834</v>
      </c>
      <c r="B31" s="545">
        <v>22</v>
      </c>
      <c r="C31" s="545">
        <v>24705</v>
      </c>
      <c r="D31" s="545">
        <v>1271.5331860000001</v>
      </c>
      <c r="E31" s="545">
        <v>16674</v>
      </c>
      <c r="F31" s="545">
        <v>824.29028899999969</v>
      </c>
      <c r="G31" s="545">
        <v>41379</v>
      </c>
      <c r="H31" s="545">
        <v>2095.8234749999997</v>
      </c>
      <c r="I31" s="545">
        <v>4177</v>
      </c>
      <c r="J31" s="545">
        <v>210.82</v>
      </c>
      <c r="L31" s="538"/>
    </row>
    <row r="32" spans="1:13">
      <c r="A32" s="544">
        <v>44865</v>
      </c>
      <c r="B32" s="545">
        <v>21</v>
      </c>
      <c r="C32" s="545">
        <v>12514</v>
      </c>
      <c r="D32" s="545">
        <v>652.47541850000061</v>
      </c>
      <c r="E32" s="545">
        <v>9291</v>
      </c>
      <c r="F32" s="545">
        <v>462.94853500000005</v>
      </c>
      <c r="G32" s="545">
        <v>21805</v>
      </c>
      <c r="H32" s="545">
        <v>1115.4239535000006</v>
      </c>
      <c r="I32" s="545">
        <v>3711</v>
      </c>
      <c r="J32" s="545">
        <v>187.68</v>
      </c>
      <c r="L32" s="538"/>
    </row>
    <row r="33" spans="1:14">
      <c r="A33" s="544">
        <v>44895</v>
      </c>
      <c r="B33" s="545">
        <v>22</v>
      </c>
      <c r="C33" s="545">
        <v>10784</v>
      </c>
      <c r="D33" s="545">
        <v>569.79862150000031</v>
      </c>
      <c r="E33" s="545">
        <v>9956</v>
      </c>
      <c r="F33" s="545">
        <v>506.25080250000036</v>
      </c>
      <c r="G33" s="545">
        <v>20740</v>
      </c>
      <c r="H33" s="545">
        <v>1076.0494240000007</v>
      </c>
      <c r="I33" s="545">
        <v>3686</v>
      </c>
      <c r="J33" s="545">
        <v>193.96</v>
      </c>
      <c r="L33" s="538"/>
    </row>
    <row r="34" spans="1:14">
      <c r="A34" s="544">
        <v>44926</v>
      </c>
      <c r="B34" s="545">
        <v>22</v>
      </c>
      <c r="C34" s="545">
        <v>13367</v>
      </c>
      <c r="D34" s="545">
        <v>734.84823450000033</v>
      </c>
      <c r="E34" s="545">
        <v>13448</v>
      </c>
      <c r="F34" s="545">
        <v>715.32174800000041</v>
      </c>
      <c r="G34" s="545">
        <v>26815</v>
      </c>
      <c r="H34" s="545">
        <v>1450.1699825000007</v>
      </c>
      <c r="I34" s="545">
        <v>2076</v>
      </c>
      <c r="J34" s="545">
        <v>111.19000000000001</v>
      </c>
      <c r="L34" s="538"/>
    </row>
    <row r="35" spans="1:14">
      <c r="A35" s="546">
        <v>44957</v>
      </c>
      <c r="B35" s="545">
        <v>21</v>
      </c>
      <c r="C35" s="545">
        <v>8776</v>
      </c>
      <c r="D35" s="545">
        <v>502.38291799999996</v>
      </c>
      <c r="E35" s="545">
        <v>9941</v>
      </c>
      <c r="F35" s="545">
        <v>549.02195449999965</v>
      </c>
      <c r="G35" s="545">
        <v>18717</v>
      </c>
      <c r="H35" s="545">
        <v>1051.4048724999996</v>
      </c>
      <c r="I35" s="545">
        <v>918</v>
      </c>
      <c r="J35" s="545">
        <v>50.65</v>
      </c>
      <c r="L35" s="538"/>
    </row>
    <row r="36" spans="1:14">
      <c r="A36" s="546">
        <v>44985</v>
      </c>
      <c r="B36" s="545">
        <v>20</v>
      </c>
      <c r="C36" s="545">
        <v>9358</v>
      </c>
      <c r="D36" s="545">
        <v>543.48914899999988</v>
      </c>
      <c r="E36" s="545">
        <v>8577</v>
      </c>
      <c r="F36" s="545">
        <v>480.43887649999971</v>
      </c>
      <c r="G36" s="545">
        <v>17935</v>
      </c>
      <c r="H36" s="545">
        <v>1023.9280254999996</v>
      </c>
      <c r="I36" s="545">
        <v>741</v>
      </c>
      <c r="J36" s="545">
        <v>42.37</v>
      </c>
      <c r="L36" s="538"/>
    </row>
    <row r="37" spans="1:14">
      <c r="A37" s="546">
        <v>45016</v>
      </c>
      <c r="B37" s="545">
        <v>23</v>
      </c>
      <c r="C37" s="545">
        <v>11896</v>
      </c>
      <c r="D37" s="545">
        <v>709.61718200000018</v>
      </c>
      <c r="E37" s="545">
        <v>21090</v>
      </c>
      <c r="F37" s="545">
        <v>1215.1324020000004</v>
      </c>
      <c r="G37" s="545">
        <v>32986</v>
      </c>
      <c r="H37" s="545">
        <v>1924.7495840000006</v>
      </c>
      <c r="I37" s="545">
        <v>2493</v>
      </c>
      <c r="J37" s="545">
        <v>146.19999999999999</v>
      </c>
      <c r="L37" s="538"/>
    </row>
    <row r="38" spans="1:14">
      <c r="A38" s="547"/>
      <c r="B38" s="548"/>
      <c r="C38" s="549"/>
      <c r="D38" s="549"/>
      <c r="E38" s="549"/>
      <c r="F38" s="549"/>
      <c r="G38" s="548"/>
      <c r="I38" s="538"/>
      <c r="J38" s="538"/>
      <c r="K38" s="538"/>
      <c r="L38" s="538"/>
    </row>
    <row r="39" spans="1:14" s="524" customFormat="1">
      <c r="A39" s="547" t="s">
        <v>568</v>
      </c>
      <c r="B39" s="550"/>
      <c r="C39" s="550"/>
      <c r="D39" s="550"/>
      <c r="E39" s="551"/>
      <c r="F39" s="552"/>
      <c r="G39" s="551"/>
      <c r="H39" s="549"/>
      <c r="I39" s="549"/>
      <c r="J39" s="549"/>
      <c r="K39" s="549"/>
      <c r="L39" s="549"/>
      <c r="M39" s="553"/>
      <c r="N39" s="553"/>
    </row>
    <row r="40" spans="1:14" s="524" customFormat="1">
      <c r="A40" s="554" t="s">
        <v>34</v>
      </c>
      <c r="B40" s="550"/>
      <c r="C40" s="550"/>
      <c r="D40" s="550"/>
      <c r="E40" s="551"/>
      <c r="F40" s="555"/>
      <c r="G40" s="551"/>
      <c r="H40" s="549"/>
      <c r="I40" s="549"/>
      <c r="J40" s="549"/>
      <c r="K40" s="549"/>
      <c r="L40" s="549"/>
      <c r="M40" s="553"/>
      <c r="N40" s="553"/>
    </row>
  </sheetData>
  <mergeCells count="21">
    <mergeCell ref="I22:I23"/>
    <mergeCell ref="J22:J23"/>
    <mergeCell ref="A20:J20"/>
    <mergeCell ref="A21:A23"/>
    <mergeCell ref="B21:B23"/>
    <mergeCell ref="C21:F21"/>
    <mergeCell ref="G21:H21"/>
    <mergeCell ref="I21:J21"/>
    <mergeCell ref="C22:D22"/>
    <mergeCell ref="E22:F22"/>
    <mergeCell ref="G22:G23"/>
    <mergeCell ref="H22:H23"/>
    <mergeCell ref="A1:F1"/>
    <mergeCell ref="A2:L2"/>
    <mergeCell ref="A3:A4"/>
    <mergeCell ref="B3:B4"/>
    <mergeCell ref="C3:D3"/>
    <mergeCell ref="E3:F3"/>
    <mergeCell ref="G3:H3"/>
    <mergeCell ref="I3:J3"/>
    <mergeCell ref="K3:L3"/>
  </mergeCells>
  <printOptions horizontalCentered="1"/>
  <pageMargins left="0.7" right="0.7" top="0.75" bottom="0.75" header="0.3" footer="0.3"/>
  <pageSetup scale="7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workbookViewId="0">
      <selection activeCell="N45" sqref="N45"/>
    </sheetView>
  </sheetViews>
  <sheetFormatPr defaultColWidth="9.140625" defaultRowHeight="15"/>
  <cols>
    <col min="1" max="1" width="13.140625" style="498" customWidth="1"/>
    <col min="2" max="4" width="8.7109375" style="498" customWidth="1"/>
    <col min="5" max="5" width="13.28515625" style="498" customWidth="1"/>
    <col min="6" max="7" width="8.7109375" style="498" customWidth="1"/>
    <col min="8" max="8" width="14.28515625" style="502" customWidth="1"/>
    <col min="9" max="14" width="9.28515625" style="498" bestFit="1" customWidth="1"/>
    <col min="15" max="15" width="9.5703125" style="498" bestFit="1" customWidth="1"/>
    <col min="16" max="16384" width="9.140625" style="498"/>
  </cols>
  <sheetData>
    <row r="1" spans="1:8" ht="15.75">
      <c r="A1" s="1574" t="s">
        <v>790</v>
      </c>
      <c r="B1" s="1575"/>
      <c r="C1" s="1575"/>
      <c r="D1" s="1575"/>
      <c r="E1" s="1575"/>
      <c r="F1" s="1575"/>
      <c r="G1" s="1575"/>
      <c r="H1" s="1575"/>
    </row>
    <row r="2" spans="1:8" ht="96.75" customHeight="1">
      <c r="A2" s="556" t="s">
        <v>791</v>
      </c>
      <c r="B2" s="557" t="s">
        <v>792</v>
      </c>
      <c r="C2" s="557" t="s">
        <v>793</v>
      </c>
      <c r="D2" s="557" t="s">
        <v>794</v>
      </c>
      <c r="E2" s="557" t="s">
        <v>795</v>
      </c>
      <c r="F2" s="557" t="s">
        <v>796</v>
      </c>
      <c r="G2" s="557" t="s">
        <v>35</v>
      </c>
      <c r="H2" s="557" t="s">
        <v>797</v>
      </c>
    </row>
    <row r="3" spans="1:8" ht="15.75">
      <c r="A3" s="1576" t="s">
        <v>735</v>
      </c>
      <c r="B3" s="1577"/>
      <c r="C3" s="1577"/>
      <c r="D3" s="1577"/>
      <c r="E3" s="1577"/>
      <c r="F3" s="1577"/>
      <c r="G3" s="1577"/>
      <c r="H3" s="1577"/>
    </row>
    <row r="4" spans="1:8" ht="15.75">
      <c r="A4" s="558" t="s">
        <v>4</v>
      </c>
      <c r="B4" s="559">
        <v>7.7809027818928199E-4</v>
      </c>
      <c r="C4" s="559">
        <v>3.2785843350550654</v>
      </c>
      <c r="D4" s="559">
        <v>39.966331966478108</v>
      </c>
      <c r="E4" s="559">
        <v>9.1303365639291659E-2</v>
      </c>
      <c r="F4" s="560">
        <v>0</v>
      </c>
      <c r="G4" s="559">
        <v>56.663002925784156</v>
      </c>
      <c r="H4" s="559">
        <v>17563514.710000001</v>
      </c>
    </row>
    <row r="5" spans="1:8" ht="15.75">
      <c r="A5" s="558" t="s">
        <v>5</v>
      </c>
      <c r="B5" s="559">
        <v>8.3829898678603485E-4</v>
      </c>
      <c r="C5" s="559">
        <v>2.2849183391735801</v>
      </c>
      <c r="D5" s="559">
        <v>48.145099967260585</v>
      </c>
      <c r="E5" s="559">
        <v>0.14453700135097011</v>
      </c>
      <c r="F5" s="560">
        <v>0</v>
      </c>
      <c r="G5" s="559">
        <v>49.424604648609019</v>
      </c>
      <c r="H5" s="561">
        <v>29561132.909999982</v>
      </c>
    </row>
    <row r="6" spans="1:8" s="502" customFormat="1" ht="15.75">
      <c r="A6" s="562">
        <v>44681</v>
      </c>
      <c r="B6" s="563">
        <v>3.7671443974820746E-5</v>
      </c>
      <c r="C6" s="563">
        <v>2.3784410296582688</v>
      </c>
      <c r="D6" s="563">
        <v>46.647891617629227</v>
      </c>
      <c r="E6" s="563">
        <v>6.1946204920881417E-2</v>
      </c>
      <c r="F6" s="564">
        <v>0</v>
      </c>
      <c r="G6" s="563">
        <v>50.911665238585122</v>
      </c>
      <c r="H6" s="563">
        <v>1672354.2649999992</v>
      </c>
    </row>
    <row r="7" spans="1:8" s="502" customFormat="1" ht="15.75">
      <c r="A7" s="562">
        <v>44712</v>
      </c>
      <c r="B7" s="563">
        <v>2.4423829895270526E-5</v>
      </c>
      <c r="C7" s="563">
        <v>2.3207350164357625</v>
      </c>
      <c r="D7" s="563">
        <v>49.454459667693264</v>
      </c>
      <c r="E7" s="563">
        <v>0.11039265814788586</v>
      </c>
      <c r="F7" s="564">
        <v>0</v>
      </c>
      <c r="G7" s="563">
        <v>48.114386198574095</v>
      </c>
      <c r="H7" s="563">
        <v>1965293.7399999991</v>
      </c>
    </row>
    <row r="8" spans="1:8" s="502" customFormat="1" ht="15.75">
      <c r="A8" s="562">
        <v>44742</v>
      </c>
      <c r="B8" s="563">
        <v>1.0987052952340549E-4</v>
      </c>
      <c r="C8" s="563">
        <v>2.3251971817731465</v>
      </c>
      <c r="D8" s="563">
        <v>48.825573368912238</v>
      </c>
      <c r="E8" s="563">
        <v>2.6637393336017987E-2</v>
      </c>
      <c r="F8" s="564">
        <v>0</v>
      </c>
      <c r="G8" s="563">
        <v>48.822493172501922</v>
      </c>
      <c r="H8" s="563">
        <v>2093373.0549999992</v>
      </c>
    </row>
    <row r="9" spans="1:8" s="502" customFormat="1" ht="15.75">
      <c r="A9" s="562">
        <v>44773</v>
      </c>
      <c r="B9" s="563">
        <v>3.2252608641121673E-4</v>
      </c>
      <c r="C9" s="563">
        <v>2.6881763780387975</v>
      </c>
      <c r="D9" s="563">
        <v>48.205948875373458</v>
      </c>
      <c r="E9" s="563">
        <v>0.14232826674578203</v>
      </c>
      <c r="F9" s="564">
        <v>0</v>
      </c>
      <c r="G9" s="563">
        <v>48.963221181325039</v>
      </c>
      <c r="H9" s="563">
        <v>2164166.0300000003</v>
      </c>
    </row>
    <row r="10" spans="1:8" s="502" customFormat="1" ht="15.75">
      <c r="A10" s="562">
        <v>44804</v>
      </c>
      <c r="B10" s="563">
        <v>3.2252608641121673E-4</v>
      </c>
      <c r="C10" s="563">
        <v>2.1916907758413031</v>
      </c>
      <c r="D10" s="563">
        <v>47.916982412221955</v>
      </c>
      <c r="E10" s="563">
        <v>0.15700865803397818</v>
      </c>
      <c r="F10" s="564">
        <v>0</v>
      </c>
      <c r="G10" s="563">
        <v>49.734315176257994</v>
      </c>
      <c r="H10" s="563">
        <v>2350851.25</v>
      </c>
    </row>
    <row r="11" spans="1:8" s="502" customFormat="1" ht="15.75">
      <c r="A11" s="562">
        <v>44834</v>
      </c>
      <c r="B11" s="565">
        <v>0</v>
      </c>
      <c r="C11" s="563">
        <v>2.3023922654735665</v>
      </c>
      <c r="D11" s="563">
        <v>48.450384304270678</v>
      </c>
      <c r="E11" s="563">
        <v>0.16394511293954303</v>
      </c>
      <c r="F11" s="564">
        <v>0</v>
      </c>
      <c r="G11" s="563">
        <v>49.08327382926592</v>
      </c>
      <c r="H11" s="563">
        <v>2673766.7999999984</v>
      </c>
    </row>
    <row r="12" spans="1:8" s="502" customFormat="1" ht="15.75">
      <c r="A12" s="562">
        <v>44865</v>
      </c>
      <c r="B12" s="563">
        <v>1.6398104410200291E-5</v>
      </c>
      <c r="C12" s="563">
        <v>2.1192621015270361</v>
      </c>
      <c r="D12" s="563">
        <v>47.824680978546731</v>
      </c>
      <c r="E12" s="563">
        <v>0.1338439173704353</v>
      </c>
      <c r="F12" s="564">
        <v>0</v>
      </c>
      <c r="G12" s="563">
        <v>49.922200488213036</v>
      </c>
      <c r="H12" s="563">
        <v>2317341.0199999972</v>
      </c>
    </row>
    <row r="13" spans="1:8" s="502" customFormat="1" ht="15.75">
      <c r="A13" s="562">
        <v>44895</v>
      </c>
      <c r="B13" s="563">
        <v>3.8415180244331421E-3</v>
      </c>
      <c r="C13" s="563">
        <v>2.392999708213245</v>
      </c>
      <c r="D13" s="563">
        <v>47.112618217158357</v>
      </c>
      <c r="E13" s="563">
        <v>0.1912331654759804</v>
      </c>
      <c r="F13" s="564">
        <v>0</v>
      </c>
      <c r="G13" s="563">
        <v>50.299310414094087</v>
      </c>
      <c r="H13" s="563">
        <v>2977208.469999996</v>
      </c>
    </row>
    <row r="14" spans="1:8" s="502" customFormat="1" ht="15.75">
      <c r="A14" s="562">
        <v>44926</v>
      </c>
      <c r="B14" s="563">
        <v>3.2746345487353083E-3</v>
      </c>
      <c r="C14" s="563">
        <v>1.8157408989214054</v>
      </c>
      <c r="D14" s="563">
        <v>47.866895734399527</v>
      </c>
      <c r="E14" s="563">
        <v>0.13875882986256693</v>
      </c>
      <c r="F14" s="564">
        <v>0</v>
      </c>
      <c r="G14" s="563">
        <v>50.175327100141743</v>
      </c>
      <c r="H14" s="563">
        <v>2854975.069999998</v>
      </c>
    </row>
    <row r="15" spans="1:8" s="502" customFormat="1" ht="15.75">
      <c r="A15" s="562">
        <v>44957</v>
      </c>
      <c r="B15" s="565">
        <v>0</v>
      </c>
      <c r="C15" s="563">
        <v>2.5073901264967349</v>
      </c>
      <c r="D15" s="563">
        <v>48.457253760696467</v>
      </c>
      <c r="E15" s="563">
        <v>0.2631299498913911</v>
      </c>
      <c r="F15" s="564">
        <v>0</v>
      </c>
      <c r="G15" s="563">
        <v>48.772224484745266</v>
      </c>
      <c r="H15" s="563">
        <v>2383548.5099999993</v>
      </c>
    </row>
    <row r="16" spans="1:8" s="502" customFormat="1" ht="15.75">
      <c r="A16" s="562">
        <v>44985</v>
      </c>
      <c r="B16" s="565">
        <v>0</v>
      </c>
      <c r="C16" s="563">
        <v>2.2316062828538743</v>
      </c>
      <c r="D16" s="563">
        <v>48.891524109246674</v>
      </c>
      <c r="E16" s="563">
        <v>0.14270268863017455</v>
      </c>
      <c r="F16" s="564">
        <v>0</v>
      </c>
      <c r="G16" s="563">
        <v>48.734161210019828</v>
      </c>
      <c r="H16" s="563">
        <v>2627315.6</v>
      </c>
    </row>
    <row r="17" spans="1:15" s="502" customFormat="1" ht="15.75">
      <c r="A17" s="562">
        <v>45016</v>
      </c>
      <c r="B17" s="565">
        <v>0</v>
      </c>
      <c r="C17" s="563">
        <v>1.8651665006147327</v>
      </c>
      <c r="D17" s="563">
        <v>49.725206051435919</v>
      </c>
      <c r="E17" s="563">
        <v>0.17428285372760469</v>
      </c>
      <c r="F17" s="564">
        <v>0</v>
      </c>
      <c r="G17" s="563">
        <v>48.23535033979767</v>
      </c>
      <c r="H17" s="563">
        <v>3480939.0999999996</v>
      </c>
    </row>
    <row r="18" spans="1:15" ht="15.75">
      <c r="A18" s="1578" t="s">
        <v>731</v>
      </c>
      <c r="B18" s="1579"/>
      <c r="C18" s="1579"/>
      <c r="D18" s="1579"/>
      <c r="E18" s="1579"/>
      <c r="F18" s="1579"/>
      <c r="G18" s="1579"/>
      <c r="H18" s="1579"/>
    </row>
    <row r="19" spans="1:15" s="501" customFormat="1" ht="15.75">
      <c r="A19" s="558" t="s">
        <v>4</v>
      </c>
      <c r="B19" s="566">
        <v>0.06</v>
      </c>
      <c r="C19" s="559">
        <v>5.5</v>
      </c>
      <c r="D19" s="561">
        <v>40.64</v>
      </c>
      <c r="E19" s="566">
        <v>1</v>
      </c>
      <c r="F19" s="566">
        <v>0</v>
      </c>
      <c r="G19" s="561">
        <v>52.8</v>
      </c>
      <c r="H19" s="561">
        <v>456698.55240749993</v>
      </c>
      <c r="J19" s="501" t="s">
        <v>741</v>
      </c>
    </row>
    <row r="20" spans="1:15" s="501" customFormat="1" ht="15.75">
      <c r="A20" s="558" t="s">
        <v>5</v>
      </c>
      <c r="B20" s="566">
        <v>5.3296214472925513E-2</v>
      </c>
      <c r="C20" s="559">
        <v>3.3938874358459192</v>
      </c>
      <c r="D20" s="561">
        <v>39.432815905726258</v>
      </c>
      <c r="E20" s="566">
        <v>7.1397857348703573E-3</v>
      </c>
      <c r="F20" s="566">
        <v>0</v>
      </c>
      <c r="G20" s="561">
        <v>57.113683887648492</v>
      </c>
      <c r="H20" s="561">
        <v>204932.34280999997</v>
      </c>
      <c r="I20" s="567"/>
      <c r="J20" s="567"/>
      <c r="K20" s="567"/>
      <c r="L20" s="567"/>
      <c r="M20" s="567"/>
      <c r="N20" s="567"/>
      <c r="O20" s="567"/>
    </row>
    <row r="21" spans="1:15" s="569" customFormat="1" ht="15.75">
      <c r="A21" s="562">
        <v>44681</v>
      </c>
      <c r="B21" s="565">
        <v>3.6287963618473E-5</v>
      </c>
      <c r="C21" s="565">
        <v>3.87</v>
      </c>
      <c r="D21" s="563">
        <v>40.85</v>
      </c>
      <c r="E21" s="568">
        <v>0.01</v>
      </c>
      <c r="F21" s="564">
        <v>0</v>
      </c>
      <c r="G21" s="563">
        <v>55.27</v>
      </c>
      <c r="H21" s="563">
        <v>23194.030755</v>
      </c>
    </row>
    <row r="22" spans="1:15" s="569" customFormat="1" ht="15.75">
      <c r="A22" s="562">
        <v>44712</v>
      </c>
      <c r="B22" s="565">
        <v>3.6287963618473E-5</v>
      </c>
      <c r="C22" s="565">
        <v>1.7632014410409746</v>
      </c>
      <c r="D22" s="563">
        <v>39.979999999999997</v>
      </c>
      <c r="E22" s="568">
        <v>2.451366734822882E-2</v>
      </c>
      <c r="F22" s="564">
        <v>0</v>
      </c>
      <c r="G22" s="563">
        <v>58.227339462005382</v>
      </c>
      <c r="H22" s="563">
        <v>18726.074049999999</v>
      </c>
    </row>
    <row r="23" spans="1:15" s="569" customFormat="1" ht="15.75">
      <c r="A23" s="562">
        <v>44742</v>
      </c>
      <c r="B23" s="565">
        <v>6.2465363117330686E-3</v>
      </c>
      <c r="C23" s="565">
        <v>4.5171029136323266</v>
      </c>
      <c r="D23" s="563">
        <v>39.803056256140685</v>
      </c>
      <c r="E23" s="568">
        <v>4.3562900952887895E-2</v>
      </c>
      <c r="F23" s="564">
        <v>0</v>
      </c>
      <c r="G23" s="563">
        <v>55.630031392962373</v>
      </c>
      <c r="H23" s="563">
        <v>16266.368105</v>
      </c>
    </row>
    <row r="24" spans="1:15" s="569" customFormat="1" ht="15.75">
      <c r="A24" s="562">
        <v>44773</v>
      </c>
      <c r="B24" s="565">
        <v>1.1592469632105507E-3</v>
      </c>
      <c r="C24" s="565">
        <v>3.4449700396318126</v>
      </c>
      <c r="D24" s="563">
        <v>41.13473960684815</v>
      </c>
      <c r="E24" s="568">
        <v>2.3053739122861394E-4</v>
      </c>
      <c r="F24" s="564">
        <v>0</v>
      </c>
      <c r="G24" s="563">
        <v>55.418900569165594</v>
      </c>
      <c r="H24" s="563">
        <v>16792.012900000002</v>
      </c>
    </row>
    <row r="25" spans="1:15" s="569" customFormat="1" ht="15.75">
      <c r="A25" s="562">
        <v>44804</v>
      </c>
      <c r="B25" s="565">
        <v>3.8E-3</v>
      </c>
      <c r="C25" s="565">
        <v>3.29</v>
      </c>
      <c r="D25" s="563">
        <v>39.99</v>
      </c>
      <c r="E25" s="568">
        <v>0.01</v>
      </c>
      <c r="F25" s="564">
        <v>0</v>
      </c>
      <c r="G25" s="563">
        <v>56.72</v>
      </c>
      <c r="H25" s="563">
        <v>14084.98680500001</v>
      </c>
    </row>
    <row r="26" spans="1:15" s="569" customFormat="1" ht="15.75">
      <c r="A26" s="562">
        <v>44834</v>
      </c>
      <c r="B26" s="565">
        <v>0.01</v>
      </c>
      <c r="C26" s="565">
        <v>2.84</v>
      </c>
      <c r="D26" s="563">
        <v>40.549999999999997</v>
      </c>
      <c r="E26" s="568">
        <v>2.3053739122861394E-4</v>
      </c>
      <c r="F26" s="564">
        <v>0</v>
      </c>
      <c r="G26" s="563">
        <v>56.61</v>
      </c>
      <c r="H26" s="563">
        <v>14362.168934999998</v>
      </c>
    </row>
    <row r="27" spans="1:15" s="569" customFormat="1" ht="15.75">
      <c r="A27" s="562">
        <v>44865</v>
      </c>
      <c r="B27" s="565">
        <v>2.18E-2</v>
      </c>
      <c r="C27" s="565">
        <v>3.2435999999999998</v>
      </c>
      <c r="D27" s="563">
        <v>36.721499999999999</v>
      </c>
      <c r="E27" s="568">
        <v>2.3053739122861394E-4</v>
      </c>
      <c r="F27" s="564">
        <v>0</v>
      </c>
      <c r="G27" s="563">
        <v>60.012999999999998</v>
      </c>
      <c r="H27" s="563">
        <v>10052.534235000001</v>
      </c>
    </row>
    <row r="28" spans="1:15" s="569" customFormat="1" ht="15.75">
      <c r="A28" s="562">
        <v>44895</v>
      </c>
      <c r="B28" s="565">
        <v>0.01</v>
      </c>
      <c r="C28" s="565">
        <v>2.4500000000000002</v>
      </c>
      <c r="D28" s="563">
        <v>37.270000000000003</v>
      </c>
      <c r="E28" s="568">
        <v>2.3053739122861394E-4</v>
      </c>
      <c r="F28" s="564">
        <v>0</v>
      </c>
      <c r="G28" s="563">
        <v>60.27</v>
      </c>
      <c r="H28" s="563">
        <v>20956.467079999999</v>
      </c>
    </row>
    <row r="29" spans="1:15" s="569" customFormat="1" ht="15.75">
      <c r="A29" s="562">
        <v>44926</v>
      </c>
      <c r="B29" s="565">
        <v>0.17</v>
      </c>
      <c r="C29" s="565">
        <v>3.87</v>
      </c>
      <c r="D29" s="563">
        <v>38.57</v>
      </c>
      <c r="E29" s="568">
        <v>2.3053739122861394E-4</v>
      </c>
      <c r="F29" s="564">
        <v>0</v>
      </c>
      <c r="G29" s="563">
        <v>57.39</v>
      </c>
      <c r="H29" s="563">
        <v>20236.283564999994</v>
      </c>
    </row>
    <row r="30" spans="1:15" s="569" customFormat="1" ht="15.75">
      <c r="A30" s="562">
        <v>44957</v>
      </c>
      <c r="B30" s="565">
        <v>0.25</v>
      </c>
      <c r="C30" s="565">
        <v>3.58</v>
      </c>
      <c r="D30" s="563">
        <v>40.36</v>
      </c>
      <c r="E30" s="568">
        <v>0</v>
      </c>
      <c r="F30" s="564">
        <v>0</v>
      </c>
      <c r="G30" s="563">
        <v>55.81</v>
      </c>
      <c r="H30" s="563">
        <v>20953.057969999998</v>
      </c>
    </row>
    <row r="31" spans="1:15" s="569" customFormat="1" ht="15.75">
      <c r="A31" s="562">
        <v>44985</v>
      </c>
      <c r="B31" s="565">
        <v>0.11318</v>
      </c>
      <c r="C31" s="565">
        <v>4.4638873999999999</v>
      </c>
      <c r="D31" s="563">
        <v>38.531679099999998</v>
      </c>
      <c r="E31" s="568">
        <v>0</v>
      </c>
      <c r="F31" s="564">
        <v>0</v>
      </c>
      <c r="G31" s="563">
        <v>56.891251339999997</v>
      </c>
      <c r="H31" s="563">
        <v>14526.516299999999</v>
      </c>
    </row>
    <row r="32" spans="1:15" s="569" customFormat="1" ht="15.75">
      <c r="A32" s="562">
        <v>45016</v>
      </c>
      <c r="B32" s="565">
        <v>0.26</v>
      </c>
      <c r="C32" s="565">
        <v>4.43</v>
      </c>
      <c r="D32" s="563">
        <v>36.340000000000003</v>
      </c>
      <c r="E32" s="568">
        <v>0</v>
      </c>
      <c r="F32" s="564">
        <v>0</v>
      </c>
      <c r="G32" s="563">
        <v>58.97</v>
      </c>
      <c r="H32" s="563">
        <v>14781.842109999998</v>
      </c>
    </row>
    <row r="33" spans="1:8" ht="15.75">
      <c r="A33" s="1578" t="s">
        <v>21</v>
      </c>
      <c r="B33" s="1579"/>
      <c r="C33" s="1579"/>
      <c r="D33" s="1579"/>
      <c r="E33" s="1579"/>
      <c r="F33" s="1579"/>
      <c r="G33" s="1579"/>
      <c r="H33" s="1579"/>
    </row>
    <row r="34" spans="1:8" s="501" customFormat="1" ht="15.75">
      <c r="A34" s="558" t="s">
        <v>4</v>
      </c>
      <c r="B34" s="566">
        <v>3.3327840364141222E-2</v>
      </c>
      <c r="C34" s="559">
        <v>3.3327840364141222E-2</v>
      </c>
      <c r="D34" s="561">
        <v>2.4728300854881584E-2</v>
      </c>
      <c r="E34" s="566">
        <v>3.3327840364141222E-2</v>
      </c>
      <c r="F34" s="566">
        <v>3.3327840364141222E-2</v>
      </c>
      <c r="G34" s="561">
        <v>100</v>
      </c>
      <c r="H34" s="561">
        <v>1538149.3265452001</v>
      </c>
    </row>
    <row r="35" spans="1:8" s="501" customFormat="1" ht="15.75">
      <c r="A35" s="558" t="s">
        <v>5</v>
      </c>
      <c r="B35" s="566">
        <v>0</v>
      </c>
      <c r="C35" s="570">
        <v>0</v>
      </c>
      <c r="D35" s="561">
        <v>7</v>
      </c>
      <c r="E35" s="566">
        <v>0</v>
      </c>
      <c r="F35" s="566">
        <v>0</v>
      </c>
      <c r="G35" s="561">
        <v>92</v>
      </c>
      <c r="H35" s="561">
        <v>16730</v>
      </c>
    </row>
    <row r="36" spans="1:8" s="569" customFormat="1" ht="15.75">
      <c r="A36" s="562">
        <v>44681</v>
      </c>
      <c r="B36" s="565">
        <v>0</v>
      </c>
      <c r="C36" s="565">
        <v>0.23677561839258771</v>
      </c>
      <c r="D36" s="563">
        <v>7.461109172420116</v>
      </c>
      <c r="E36" s="568">
        <v>0</v>
      </c>
      <c r="F36" s="564">
        <v>0</v>
      </c>
      <c r="G36" s="563">
        <v>92.302115209187292</v>
      </c>
      <c r="H36" s="563">
        <v>1760.2298025</v>
      </c>
    </row>
    <row r="37" spans="1:8" s="569" customFormat="1" ht="15.75">
      <c r="A37" s="562">
        <v>44712</v>
      </c>
      <c r="B37" s="565">
        <v>0</v>
      </c>
      <c r="C37" s="565">
        <v>0.36666819183714494</v>
      </c>
      <c r="D37" s="563">
        <v>8.6291762242896564</v>
      </c>
      <c r="E37" s="568">
        <v>0</v>
      </c>
      <c r="F37" s="564">
        <v>0</v>
      </c>
      <c r="G37" s="563">
        <v>91.004155583873199</v>
      </c>
      <c r="H37" s="563">
        <v>1418.5518039999999</v>
      </c>
    </row>
    <row r="38" spans="1:8" s="569" customFormat="1" ht="15.75">
      <c r="A38" s="562">
        <v>44742</v>
      </c>
      <c r="B38" s="565">
        <v>0</v>
      </c>
      <c r="C38" s="565">
        <v>0.11568964542142768</v>
      </c>
      <c r="D38" s="563">
        <v>3.0312569954976611</v>
      </c>
      <c r="E38" s="568">
        <v>0</v>
      </c>
      <c r="F38" s="564">
        <v>0</v>
      </c>
      <c r="G38" s="563">
        <v>96.853053359080903</v>
      </c>
      <c r="H38" s="563">
        <v>3973.8863259999998</v>
      </c>
    </row>
    <row r="39" spans="1:8" s="569" customFormat="1" ht="15.75">
      <c r="A39" s="562">
        <v>44773</v>
      </c>
      <c r="B39" s="565">
        <v>0</v>
      </c>
      <c r="C39" s="565">
        <v>7.5721157699168373E-2</v>
      </c>
      <c r="D39" s="563">
        <v>4.0997970362652643</v>
      </c>
      <c r="E39" s="568">
        <v>0</v>
      </c>
      <c r="F39" s="564">
        <v>0</v>
      </c>
      <c r="G39" s="563">
        <v>95.824481806035564</v>
      </c>
      <c r="H39" s="563">
        <v>3395.1937320000002</v>
      </c>
    </row>
    <row r="40" spans="1:8" s="569" customFormat="1" ht="15.75">
      <c r="A40" s="562">
        <v>44804</v>
      </c>
      <c r="B40" s="565">
        <v>0</v>
      </c>
      <c r="C40" s="565">
        <v>0.20815222242102405</v>
      </c>
      <c r="D40" s="563">
        <v>5.3950628197888681</v>
      </c>
      <c r="E40" s="568">
        <v>0</v>
      </c>
      <c r="F40" s="564">
        <v>0</v>
      </c>
      <c r="G40" s="563">
        <v>94.396784957790103</v>
      </c>
      <c r="H40" s="563">
        <v>2275.2195219999999</v>
      </c>
    </row>
    <row r="41" spans="1:8" s="569" customFormat="1" ht="15.75">
      <c r="A41" s="562">
        <v>44834</v>
      </c>
      <c r="B41" s="565">
        <v>0</v>
      </c>
      <c r="C41" s="565">
        <v>5.5381846412603269E-2</v>
      </c>
      <c r="D41" s="563">
        <v>9.8836908389280342</v>
      </c>
      <c r="E41" s="568">
        <v>0</v>
      </c>
      <c r="F41" s="564">
        <v>0</v>
      </c>
      <c r="G41" s="563">
        <v>90.060927314659367</v>
      </c>
      <c r="H41" s="563">
        <v>1323.5203365</v>
      </c>
    </row>
    <row r="42" spans="1:8" s="569" customFormat="1" ht="15.75">
      <c r="A42" s="562">
        <v>44865</v>
      </c>
      <c r="B42" s="565">
        <v>0</v>
      </c>
      <c r="C42" s="565">
        <v>5.5381846412603269E-2</v>
      </c>
      <c r="D42" s="563">
        <v>13.548100144448604</v>
      </c>
      <c r="E42" s="568">
        <v>0</v>
      </c>
      <c r="F42" s="564">
        <v>0</v>
      </c>
      <c r="G42" s="563">
        <v>86.451899855551389</v>
      </c>
      <c r="H42" s="563">
        <v>587.73672250000004</v>
      </c>
    </row>
    <row r="43" spans="1:8" s="569" customFormat="1" ht="15.75">
      <c r="A43" s="562">
        <v>44895</v>
      </c>
      <c r="B43" s="565">
        <v>0</v>
      </c>
      <c r="C43" s="565">
        <v>0</v>
      </c>
      <c r="D43" s="563">
        <v>10.25401827386488</v>
      </c>
      <c r="E43" s="568">
        <v>0</v>
      </c>
      <c r="F43" s="564">
        <v>0</v>
      </c>
      <c r="G43" s="563">
        <v>89.745981726135113</v>
      </c>
      <c r="H43" s="563">
        <v>438.25195450000001</v>
      </c>
    </row>
    <row r="44" spans="1:8" s="569" customFormat="1" ht="15.75">
      <c r="A44" s="562">
        <v>44926</v>
      </c>
      <c r="B44" s="565">
        <v>0</v>
      </c>
      <c r="C44" s="565">
        <v>0</v>
      </c>
      <c r="D44" s="563">
        <v>10.223309757583202</v>
      </c>
      <c r="E44" s="568">
        <v>0</v>
      </c>
      <c r="F44" s="564">
        <v>0</v>
      </c>
      <c r="G44" s="563">
        <v>89.776690242416805</v>
      </c>
      <c r="H44" s="563">
        <v>465.26303250000001</v>
      </c>
    </row>
    <row r="45" spans="1:8" s="569" customFormat="1" ht="15.75">
      <c r="A45" s="562">
        <v>44957</v>
      </c>
      <c r="B45" s="565">
        <v>0</v>
      </c>
      <c r="C45" s="565">
        <v>0</v>
      </c>
      <c r="D45" s="563">
        <v>7.6429426907175246</v>
      </c>
      <c r="E45" s="568">
        <v>0</v>
      </c>
      <c r="F45" s="564">
        <v>0</v>
      </c>
      <c r="G45" s="563">
        <v>92.357057309282482</v>
      </c>
      <c r="H45" s="563">
        <v>388.06806749999998</v>
      </c>
    </row>
    <row r="46" spans="1:8" s="569" customFormat="1" ht="15.75">
      <c r="A46" s="562">
        <v>44985</v>
      </c>
      <c r="B46" s="565">
        <v>0</v>
      </c>
      <c r="C46" s="565">
        <v>0</v>
      </c>
      <c r="D46" s="563">
        <v>5.1399380202474294</v>
      </c>
      <c r="E46" s="568">
        <v>0</v>
      </c>
      <c r="F46" s="564">
        <v>0</v>
      </c>
      <c r="G46" s="563">
        <v>94.860061979752572</v>
      </c>
      <c r="H46" s="563">
        <v>333.32853299999999</v>
      </c>
    </row>
    <row r="47" spans="1:8" s="569" customFormat="1" ht="15.75">
      <c r="A47" s="562">
        <v>45016</v>
      </c>
      <c r="B47" s="565">
        <v>0</v>
      </c>
      <c r="C47" s="565">
        <v>0</v>
      </c>
      <c r="D47" s="563">
        <v>3.8065261699596946</v>
      </c>
      <c r="E47" s="568">
        <v>0</v>
      </c>
      <c r="F47" s="564">
        <v>0</v>
      </c>
      <c r="G47" s="563">
        <v>96.193473830040304</v>
      </c>
      <c r="H47" s="563">
        <v>371.16886549999998</v>
      </c>
    </row>
    <row r="48" spans="1:8" ht="15.75">
      <c r="A48" s="1578" t="s">
        <v>22</v>
      </c>
      <c r="B48" s="1579"/>
      <c r="C48" s="1579"/>
      <c r="D48" s="1579"/>
      <c r="E48" s="1579"/>
      <c r="F48" s="1579"/>
      <c r="G48" s="1579"/>
      <c r="H48" s="1579"/>
    </row>
    <row r="49" spans="1:10" ht="15.75">
      <c r="A49" s="558" t="s">
        <v>4</v>
      </c>
      <c r="B49" s="566">
        <v>3.3327840364141222E-2</v>
      </c>
      <c r="C49" s="559">
        <v>3.2606268454867262</v>
      </c>
      <c r="D49" s="559">
        <v>76.785234692205492</v>
      </c>
      <c r="E49" s="566">
        <v>3.3327840364141222E-2</v>
      </c>
      <c r="F49" s="566">
        <v>3.3327840364141222E-2</v>
      </c>
      <c r="G49" s="559">
        <v>19.954138462307764</v>
      </c>
      <c r="H49" s="559">
        <v>19745.069091800004</v>
      </c>
      <c r="J49" s="498" t="s">
        <v>741</v>
      </c>
    </row>
    <row r="50" spans="1:10" ht="15.75">
      <c r="A50" s="558" t="s">
        <v>5</v>
      </c>
      <c r="B50" s="560">
        <v>0</v>
      </c>
      <c r="C50" s="561">
        <v>5</v>
      </c>
      <c r="D50" s="561">
        <v>83.12</v>
      </c>
      <c r="E50" s="560">
        <v>0</v>
      </c>
      <c r="F50" s="560">
        <v>0</v>
      </c>
      <c r="G50" s="561">
        <v>12</v>
      </c>
      <c r="H50" s="561">
        <v>17753.904977500002</v>
      </c>
      <c r="J50" s="498" t="s">
        <v>741</v>
      </c>
    </row>
    <row r="51" spans="1:10" s="502" customFormat="1" ht="15.75">
      <c r="A51" s="562">
        <v>44681</v>
      </c>
      <c r="B51" s="568">
        <v>0</v>
      </c>
      <c r="C51" s="571">
        <v>6.0927758433736861</v>
      </c>
      <c r="D51" s="571">
        <v>83.683457155909934</v>
      </c>
      <c r="E51" s="568">
        <v>0</v>
      </c>
      <c r="F51" s="568">
        <v>0</v>
      </c>
      <c r="G51" s="571">
        <v>10.223767000716379</v>
      </c>
      <c r="H51" s="571">
        <v>1656.4774020000011</v>
      </c>
    </row>
    <row r="52" spans="1:10" s="502" customFormat="1" ht="15.75">
      <c r="A52" s="562">
        <v>44712</v>
      </c>
      <c r="B52" s="568">
        <v>0</v>
      </c>
      <c r="C52" s="571">
        <v>5.4617248286254645</v>
      </c>
      <c r="D52" s="571">
        <v>83.570439944044338</v>
      </c>
      <c r="E52" s="568">
        <v>0</v>
      </c>
      <c r="F52" s="568">
        <v>0</v>
      </c>
      <c r="G52" s="571">
        <v>10.967835227330172</v>
      </c>
      <c r="H52" s="571">
        <v>1459.5543075000012</v>
      </c>
    </row>
    <row r="53" spans="1:10" s="502" customFormat="1" ht="15.75">
      <c r="A53" s="562">
        <v>44742</v>
      </c>
      <c r="B53" s="568">
        <v>0</v>
      </c>
      <c r="C53" s="571">
        <v>7.7229626442067714</v>
      </c>
      <c r="D53" s="571">
        <v>80.817704146250364</v>
      </c>
      <c r="E53" s="568">
        <v>3.3327840364141222E-2</v>
      </c>
      <c r="F53" s="568">
        <v>3.3327840364141222E-2</v>
      </c>
      <c r="G53" s="571">
        <v>11.459333209542867</v>
      </c>
      <c r="H53" s="571">
        <v>1451.5145794999989</v>
      </c>
    </row>
    <row r="54" spans="1:10" s="502" customFormat="1" ht="15.75">
      <c r="A54" s="562">
        <v>44773</v>
      </c>
      <c r="B54" s="568">
        <v>0</v>
      </c>
      <c r="C54" s="571">
        <v>7.0568815982536153</v>
      </c>
      <c r="D54" s="571">
        <v>79.893322527799484</v>
      </c>
      <c r="E54" s="568">
        <v>3.3327840364141222E-2</v>
      </c>
      <c r="F54" s="568">
        <v>3.3327840364141222E-2</v>
      </c>
      <c r="G54" s="571">
        <v>13.049795873946962</v>
      </c>
      <c r="H54" s="571">
        <v>1765.7088334999996</v>
      </c>
    </row>
    <row r="55" spans="1:10" s="502" customFormat="1" ht="15.75">
      <c r="A55" s="562">
        <v>44804</v>
      </c>
      <c r="B55" s="568">
        <v>0</v>
      </c>
      <c r="C55" s="571">
        <v>7.1418706261659581</v>
      </c>
      <c r="D55" s="571">
        <v>78.286539120500123</v>
      </c>
      <c r="E55" s="568">
        <v>3.3327840364141222E-2</v>
      </c>
      <c r="F55" s="568">
        <v>3.3327840364141222E-2</v>
      </c>
      <c r="G55" s="571">
        <v>14.57159025333393</v>
      </c>
      <c r="H55" s="571">
        <v>1675.9292140000011</v>
      </c>
    </row>
    <row r="56" spans="1:10" s="502" customFormat="1" ht="15.75">
      <c r="A56" s="562">
        <v>44834</v>
      </c>
      <c r="B56" s="568">
        <v>0</v>
      </c>
      <c r="C56" s="571">
        <v>7.5061144322687694</v>
      </c>
      <c r="D56" s="571">
        <v>83.980228467340083</v>
      </c>
      <c r="E56" s="568">
        <v>0</v>
      </c>
      <c r="F56" s="568">
        <v>0</v>
      </c>
      <c r="G56" s="571">
        <v>8.513657100391125</v>
      </c>
      <c r="H56" s="571">
        <v>2096.9222839999998</v>
      </c>
    </row>
    <row r="57" spans="1:10" s="502" customFormat="1" ht="15.75">
      <c r="A57" s="562">
        <v>44865</v>
      </c>
      <c r="B57" s="568">
        <v>0</v>
      </c>
      <c r="C57" s="571">
        <v>4.475797401892982</v>
      </c>
      <c r="D57" s="571">
        <v>84.464304724893708</v>
      </c>
      <c r="E57" s="568">
        <v>0</v>
      </c>
      <c r="F57" s="568">
        <v>0</v>
      </c>
      <c r="G57" s="571">
        <v>11.059897873213325</v>
      </c>
      <c r="H57" s="571">
        <v>1116.4866115000007</v>
      </c>
    </row>
    <row r="58" spans="1:10" s="502" customFormat="1" ht="15.75">
      <c r="A58" s="562">
        <v>44895</v>
      </c>
      <c r="B58" s="568">
        <v>0</v>
      </c>
      <c r="C58" s="571">
        <v>10.650116496635324</v>
      </c>
      <c r="D58" s="571">
        <v>76.228914931051932</v>
      </c>
      <c r="E58" s="568">
        <v>0</v>
      </c>
      <c r="F58" s="568">
        <v>0</v>
      </c>
      <c r="G58" s="571">
        <v>13.120968572312764</v>
      </c>
      <c r="H58" s="571">
        <v>1077.1920550000007</v>
      </c>
    </row>
    <row r="59" spans="1:10" s="502" customFormat="1" ht="15.75">
      <c r="A59" s="562">
        <v>44926</v>
      </c>
      <c r="B59" s="568">
        <v>0</v>
      </c>
      <c r="C59" s="571">
        <v>3.1734653194073807</v>
      </c>
      <c r="D59" s="571">
        <v>89.050427176518085</v>
      </c>
      <c r="E59" s="568">
        <v>0</v>
      </c>
      <c r="F59" s="568">
        <v>0</v>
      </c>
      <c r="G59" s="571">
        <v>7.7761075040745116</v>
      </c>
      <c r="H59" s="571">
        <v>1451.4128205000006</v>
      </c>
    </row>
    <row r="60" spans="1:10" s="502" customFormat="1" ht="15.75">
      <c r="A60" s="562">
        <v>44957</v>
      </c>
      <c r="B60" s="568">
        <v>0</v>
      </c>
      <c r="C60" s="571">
        <v>2.9196782705322737</v>
      </c>
      <c r="D60" s="571">
        <v>81.650943692897201</v>
      </c>
      <c r="E60" s="568">
        <v>0</v>
      </c>
      <c r="F60" s="568">
        <v>0</v>
      </c>
      <c r="G60" s="571">
        <v>15.429378036570537</v>
      </c>
      <c r="H60" s="571">
        <v>1051.4048724999996</v>
      </c>
    </row>
    <row r="61" spans="1:10" s="502" customFormat="1" ht="15.75">
      <c r="A61" s="562">
        <v>44985</v>
      </c>
      <c r="B61" s="568">
        <v>0</v>
      </c>
      <c r="C61" s="571">
        <v>0</v>
      </c>
      <c r="D61" s="571">
        <v>92.67</v>
      </c>
      <c r="E61" s="568">
        <v>0</v>
      </c>
      <c r="F61" s="568">
        <v>0</v>
      </c>
      <c r="G61" s="571">
        <v>7.33</v>
      </c>
      <c r="H61" s="571">
        <v>1025.1124444999996</v>
      </c>
    </row>
    <row r="62" spans="1:10" s="502" customFormat="1" ht="15.75">
      <c r="A62" s="562">
        <v>45016</v>
      </c>
      <c r="B62" s="568" t="s">
        <v>798</v>
      </c>
      <c r="C62" s="568">
        <v>0</v>
      </c>
      <c r="D62" s="571">
        <v>84.549565005869383</v>
      </c>
      <c r="E62" s="568" t="s">
        <v>798</v>
      </c>
      <c r="F62" s="568" t="s">
        <v>798</v>
      </c>
      <c r="G62" s="571">
        <v>15.45043499413061</v>
      </c>
      <c r="H62" s="571">
        <v>1926.1895530000006</v>
      </c>
    </row>
    <row r="63" spans="1:10" ht="37.5" customHeight="1">
      <c r="A63" s="1580" t="s">
        <v>799</v>
      </c>
      <c r="B63" s="1581"/>
      <c r="C63" s="1581"/>
      <c r="D63" s="1581"/>
      <c r="E63" s="1582"/>
      <c r="F63" s="524"/>
      <c r="G63" s="524"/>
      <c r="H63" s="524"/>
    </row>
    <row r="64" spans="1:10" ht="53.25" customHeight="1">
      <c r="A64" s="1568" t="s">
        <v>800</v>
      </c>
      <c r="B64" s="1569"/>
      <c r="C64" s="1569"/>
      <c r="D64" s="1569"/>
      <c r="E64" s="1569"/>
      <c r="F64" s="1569"/>
      <c r="G64" s="1569"/>
      <c r="H64" s="1569"/>
      <c r="I64" s="572"/>
    </row>
    <row r="65" spans="1:9" ht="31.5" customHeight="1">
      <c r="A65" s="1570" t="s">
        <v>801</v>
      </c>
      <c r="B65" s="1570"/>
      <c r="C65" s="1570"/>
      <c r="D65" s="1570"/>
      <c r="E65" s="1570"/>
      <c r="F65" s="1570"/>
      <c r="G65" s="1570"/>
      <c r="H65" s="1570"/>
      <c r="I65" s="1571"/>
    </row>
    <row r="66" spans="1:9" ht="28.5" customHeight="1">
      <c r="A66" s="1572" t="s">
        <v>802</v>
      </c>
      <c r="B66" s="1573"/>
      <c r="C66" s="1573"/>
      <c r="D66" s="1573"/>
      <c r="E66" s="1573"/>
      <c r="F66" s="1573"/>
      <c r="G66" s="1573"/>
      <c r="H66" s="1573"/>
      <c r="I66" s="572"/>
    </row>
    <row r="67" spans="1:9" ht="15" customHeight="1"/>
    <row r="68" spans="1:9" ht="15" customHeight="1"/>
  </sheetData>
  <mergeCells count="9">
    <mergeCell ref="A64:H64"/>
    <mergeCell ref="A65:I65"/>
    <mergeCell ref="A66:H66"/>
    <mergeCell ref="A1:H1"/>
    <mergeCell ref="A3:H3"/>
    <mergeCell ref="A18:H18"/>
    <mergeCell ref="A33:H33"/>
    <mergeCell ref="A48:H48"/>
    <mergeCell ref="A63:E63"/>
  </mergeCells>
  <printOptions horizontalCentered="1"/>
  <pageMargins left="0.45" right="0.45" top="0.75" bottom="0.75" header="0.3" footer="0.3"/>
  <pageSetup paperSize="9"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Z66"/>
  <sheetViews>
    <sheetView topLeftCell="A52" zoomScale="95" zoomScaleNormal="95" workbookViewId="0">
      <selection activeCell="N45" sqref="N45"/>
    </sheetView>
  </sheetViews>
  <sheetFormatPr defaultColWidth="9.140625" defaultRowHeight="12.75"/>
  <cols>
    <col min="1" max="1" width="14" style="574" customWidth="1"/>
    <col min="2" max="2" width="13.140625" style="574" customWidth="1"/>
    <col min="3" max="3" width="21.28515625" style="574" customWidth="1"/>
    <col min="4" max="4" width="18.5703125" style="635" customWidth="1"/>
    <col min="5" max="5" width="11.28515625" style="574" customWidth="1"/>
    <col min="6" max="6" width="9.85546875" style="574" customWidth="1"/>
    <col min="7" max="7" width="10.5703125" style="574" bestFit="1" customWidth="1"/>
    <col min="8" max="8" width="9.42578125" style="574" customWidth="1"/>
    <col min="9" max="9" width="9.7109375" style="574" customWidth="1"/>
    <col min="10" max="10" width="8.7109375" style="574" customWidth="1"/>
    <col min="11" max="11" width="15.140625" style="574" customWidth="1"/>
    <col min="12" max="13" width="8.7109375" style="574" customWidth="1"/>
    <col min="14" max="14" width="9.5703125" style="574" customWidth="1"/>
    <col min="15" max="15" width="10.140625" style="574" customWidth="1"/>
    <col min="16" max="16384" width="9.140625" style="574"/>
  </cols>
  <sheetData>
    <row r="1" spans="1:17" ht="15">
      <c r="A1" s="1583" t="s">
        <v>803</v>
      </c>
      <c r="B1" s="1583"/>
      <c r="C1" s="1583"/>
      <c r="D1" s="1583"/>
      <c r="E1" s="1583"/>
      <c r="F1" s="573"/>
      <c r="G1" s="573"/>
      <c r="H1" s="573"/>
      <c r="I1" s="573"/>
      <c r="J1" s="573"/>
      <c r="K1" s="573"/>
      <c r="L1" s="573"/>
      <c r="M1" s="573"/>
      <c r="N1" s="573"/>
      <c r="O1" s="573"/>
    </row>
    <row r="2" spans="1:17" ht="63.75" customHeight="1">
      <c r="A2" s="1527" t="s">
        <v>804</v>
      </c>
      <c r="B2" s="1527" t="s">
        <v>805</v>
      </c>
      <c r="C2" s="1527" t="s">
        <v>806</v>
      </c>
      <c r="D2" s="1584" t="s">
        <v>807</v>
      </c>
      <c r="E2" s="1586" t="s">
        <v>808</v>
      </c>
      <c r="F2" s="1587"/>
      <c r="G2" s="1588"/>
      <c r="H2" s="1591" t="s">
        <v>809</v>
      </c>
      <c r="I2" s="1591"/>
      <c r="J2" s="1591"/>
      <c r="K2" s="1589" t="s">
        <v>810</v>
      </c>
      <c r="L2" s="1591" t="s">
        <v>811</v>
      </c>
      <c r="M2" s="1591"/>
      <c r="N2" s="1591" t="s">
        <v>812</v>
      </c>
      <c r="O2" s="1591"/>
    </row>
    <row r="3" spans="1:17" ht="79.5" customHeight="1">
      <c r="A3" s="1527"/>
      <c r="B3" s="1527"/>
      <c r="C3" s="1527"/>
      <c r="D3" s="1585"/>
      <c r="E3" s="575" t="s">
        <v>5</v>
      </c>
      <c r="F3" s="575">
        <v>44958</v>
      </c>
      <c r="G3" s="575">
        <v>44986</v>
      </c>
      <c r="H3" s="575" t="s">
        <v>5</v>
      </c>
      <c r="I3" s="575">
        <v>44958</v>
      </c>
      <c r="J3" s="575">
        <v>44986</v>
      </c>
      <c r="K3" s="1590"/>
      <c r="L3" s="575">
        <v>44958</v>
      </c>
      <c r="M3" s="575">
        <v>44986</v>
      </c>
      <c r="N3" s="576" t="s">
        <v>808</v>
      </c>
      <c r="O3" s="575" t="s">
        <v>813</v>
      </c>
    </row>
    <row r="4" spans="1:17" ht="12.6" customHeight="1">
      <c r="A4" s="1592" t="s">
        <v>814</v>
      </c>
      <c r="B4" s="1592" t="s">
        <v>815</v>
      </c>
      <c r="C4" s="577" t="s">
        <v>816</v>
      </c>
      <c r="D4" s="578" t="s">
        <v>817</v>
      </c>
      <c r="E4" s="579">
        <v>1832027</v>
      </c>
      <c r="F4" s="579">
        <v>146909</v>
      </c>
      <c r="G4" s="579">
        <v>189690</v>
      </c>
      <c r="H4" s="579">
        <v>969123.65485999989</v>
      </c>
      <c r="I4" s="579">
        <v>83285.442329999976</v>
      </c>
      <c r="J4" s="579">
        <v>110184.78877</v>
      </c>
      <c r="K4" s="580" t="s">
        <v>818</v>
      </c>
      <c r="L4" s="581">
        <v>55756</v>
      </c>
      <c r="M4" s="581">
        <v>59612</v>
      </c>
      <c r="N4" s="582">
        <v>18874.391304347828</v>
      </c>
      <c r="O4" s="582">
        <v>10974.361646521738</v>
      </c>
      <c r="P4" s="583"/>
      <c r="Q4" s="583"/>
    </row>
    <row r="5" spans="1:17" ht="12.6" customHeight="1">
      <c r="A5" s="1593"/>
      <c r="B5" s="1593"/>
      <c r="C5" s="577" t="s">
        <v>819</v>
      </c>
      <c r="D5" s="578" t="s">
        <v>820</v>
      </c>
      <c r="E5" s="579">
        <v>3895684</v>
      </c>
      <c r="F5" s="579">
        <v>272618</v>
      </c>
      <c r="G5" s="579">
        <v>377770</v>
      </c>
      <c r="H5" s="579">
        <v>205140.97442199997</v>
      </c>
      <c r="I5" s="579">
        <v>15435.604075000003</v>
      </c>
      <c r="J5" s="579">
        <v>21969.221336000002</v>
      </c>
      <c r="K5" s="580" t="s">
        <v>818</v>
      </c>
      <c r="L5" s="581">
        <v>55794</v>
      </c>
      <c r="M5" s="581">
        <v>59385</v>
      </c>
      <c r="N5" s="582">
        <v>17998.08695652174</v>
      </c>
      <c r="O5" s="582">
        <v>1044.8546696086958</v>
      </c>
      <c r="P5" s="583"/>
      <c r="Q5" s="583"/>
    </row>
    <row r="6" spans="1:17" ht="12.6" customHeight="1">
      <c r="A6" s="1593"/>
      <c r="B6" s="1593"/>
      <c r="C6" s="577" t="s">
        <v>821</v>
      </c>
      <c r="D6" s="578" t="s">
        <v>822</v>
      </c>
      <c r="E6" s="579">
        <v>723022</v>
      </c>
      <c r="F6" s="579">
        <v>45565</v>
      </c>
      <c r="G6" s="579">
        <v>54502</v>
      </c>
      <c r="H6" s="579">
        <v>3038.2798911000009</v>
      </c>
      <c r="I6" s="579">
        <v>206.75557769999998</v>
      </c>
      <c r="J6" s="579">
        <v>252.19547620000006</v>
      </c>
      <c r="K6" s="580" t="s">
        <v>823</v>
      </c>
      <c r="L6" s="581">
        <v>44435</v>
      </c>
      <c r="M6" s="581">
        <v>47319</v>
      </c>
      <c r="N6" s="582">
        <v>4332.695652173913</v>
      </c>
      <c r="O6" s="582">
        <v>19.944767447826088</v>
      </c>
      <c r="P6" s="583"/>
      <c r="Q6" s="583"/>
    </row>
    <row r="7" spans="1:17" ht="12.6" customHeight="1">
      <c r="A7" s="1593"/>
      <c r="B7" s="1593"/>
      <c r="C7" s="577" t="s">
        <v>824</v>
      </c>
      <c r="D7" s="578" t="s">
        <v>825</v>
      </c>
      <c r="E7" s="579">
        <v>7487024</v>
      </c>
      <c r="F7" s="579">
        <v>413427</v>
      </c>
      <c r="G7" s="579">
        <v>612875</v>
      </c>
      <c r="H7" s="579">
        <v>3905.6816381000008</v>
      </c>
      <c r="I7" s="579">
        <v>230.91260170000001</v>
      </c>
      <c r="J7" s="579">
        <v>351.83674590000004</v>
      </c>
      <c r="K7" s="580" t="s">
        <v>826</v>
      </c>
      <c r="L7" s="581">
        <v>5495</v>
      </c>
      <c r="M7" s="581">
        <v>5862</v>
      </c>
      <c r="N7" s="582">
        <v>38835.130434782608</v>
      </c>
      <c r="O7" s="582">
        <v>22.175381626086956</v>
      </c>
      <c r="P7" s="583"/>
      <c r="Q7" s="583"/>
    </row>
    <row r="8" spans="1:17" ht="12.6" customHeight="1">
      <c r="A8" s="1593"/>
      <c r="B8" s="1593"/>
      <c r="C8" s="577" t="s">
        <v>827</v>
      </c>
      <c r="D8" s="578" t="s">
        <v>828</v>
      </c>
      <c r="E8" s="579">
        <v>4802054</v>
      </c>
      <c r="F8" s="579">
        <v>410663</v>
      </c>
      <c r="G8" s="579">
        <v>395895</v>
      </c>
      <c r="H8" s="579">
        <v>893008.15519800026</v>
      </c>
      <c r="I8" s="579">
        <v>82490.003273999988</v>
      </c>
      <c r="J8" s="579">
        <v>79591.165307999996</v>
      </c>
      <c r="K8" s="580" t="s">
        <v>829</v>
      </c>
      <c r="L8" s="581">
        <v>64623</v>
      </c>
      <c r="M8" s="581">
        <v>72218</v>
      </c>
      <c r="N8" s="582">
        <v>15280</v>
      </c>
      <c r="O8" s="582">
        <v>3075.6426772173909</v>
      </c>
      <c r="P8" s="583"/>
      <c r="Q8" s="583"/>
    </row>
    <row r="9" spans="1:17" ht="12.6" customHeight="1">
      <c r="A9" s="1593"/>
      <c r="B9" s="1593"/>
      <c r="C9" s="577" t="s">
        <v>830</v>
      </c>
      <c r="D9" s="578" t="s">
        <v>831</v>
      </c>
      <c r="E9" s="579">
        <v>12909027</v>
      </c>
      <c r="F9" s="579">
        <v>932331</v>
      </c>
      <c r="G9" s="579">
        <v>1139517</v>
      </c>
      <c r="H9" s="579">
        <v>403508.13950099994</v>
      </c>
      <c r="I9" s="579">
        <v>31421.061752499994</v>
      </c>
      <c r="J9" s="579">
        <v>38346.702023999998</v>
      </c>
      <c r="K9" s="580" t="s">
        <v>829</v>
      </c>
      <c r="L9" s="581">
        <v>64837</v>
      </c>
      <c r="M9" s="581">
        <v>72095</v>
      </c>
      <c r="N9" s="582">
        <v>29917.565217391304</v>
      </c>
      <c r="O9" s="582">
        <v>1009.3706510869562</v>
      </c>
      <c r="P9" s="583"/>
      <c r="Q9" s="583"/>
    </row>
    <row r="10" spans="1:17" ht="12.6" customHeight="1">
      <c r="A10" s="1593"/>
      <c r="B10" s="1593"/>
      <c r="C10" s="577" t="s">
        <v>832</v>
      </c>
      <c r="D10" s="578" t="s">
        <v>833</v>
      </c>
      <c r="E10" s="579">
        <v>54503677</v>
      </c>
      <c r="F10" s="579">
        <v>4057008</v>
      </c>
      <c r="G10" s="579">
        <v>4712973</v>
      </c>
      <c r="H10" s="579">
        <v>342018.02338569984</v>
      </c>
      <c r="I10" s="579">
        <v>27402.035590300002</v>
      </c>
      <c r="J10" s="579">
        <v>31709.010592400002</v>
      </c>
      <c r="K10" s="580" t="s">
        <v>829</v>
      </c>
      <c r="L10" s="581">
        <v>64845</v>
      </c>
      <c r="M10" s="581">
        <v>72078</v>
      </c>
      <c r="N10" s="582">
        <v>131460.08695652173</v>
      </c>
      <c r="O10" s="582">
        <v>885.98820534347828</v>
      </c>
      <c r="P10" s="583"/>
      <c r="Q10" s="583"/>
    </row>
    <row r="11" spans="1:17">
      <c r="A11" s="1593"/>
      <c r="B11" s="1594"/>
      <c r="C11" s="584" t="s">
        <v>834</v>
      </c>
      <c r="D11" s="585"/>
      <c r="E11" s="586">
        <v>86152515</v>
      </c>
      <c r="F11" s="586">
        <v>6278521</v>
      </c>
      <c r="G11" s="586">
        <v>7483222</v>
      </c>
      <c r="H11" s="586">
        <v>2819742.9088958995</v>
      </c>
      <c r="I11" s="586">
        <v>240471.81520119996</v>
      </c>
      <c r="J11" s="586">
        <v>282404.92025249999</v>
      </c>
      <c r="K11" s="584"/>
      <c r="L11" s="587"/>
      <c r="M11" s="587"/>
      <c r="N11" s="588"/>
      <c r="O11" s="588"/>
      <c r="P11" s="583"/>
      <c r="Q11" s="583"/>
    </row>
    <row r="12" spans="1:17">
      <c r="A12" s="1593"/>
      <c r="B12" s="1595" t="s">
        <v>835</v>
      </c>
      <c r="C12" s="589" t="s">
        <v>836</v>
      </c>
      <c r="D12" s="590" t="s">
        <v>837</v>
      </c>
      <c r="E12" s="579">
        <v>1608398</v>
      </c>
      <c r="F12" s="579">
        <v>91965</v>
      </c>
      <c r="G12" s="579">
        <v>86924</v>
      </c>
      <c r="H12" s="579">
        <v>171880.46822499999</v>
      </c>
      <c r="I12" s="579">
        <v>9942.6912250000005</v>
      </c>
      <c r="J12" s="579">
        <v>8967.87925</v>
      </c>
      <c r="K12" s="580" t="s">
        <v>829</v>
      </c>
      <c r="L12" s="591">
        <v>208.95</v>
      </c>
      <c r="M12" s="581">
        <v>210.1</v>
      </c>
      <c r="N12" s="582">
        <v>3996.217391304348</v>
      </c>
      <c r="O12" s="582">
        <v>412.20534891304345</v>
      </c>
      <c r="P12" s="583"/>
      <c r="Q12" s="583"/>
    </row>
    <row r="13" spans="1:17">
      <c r="A13" s="1593"/>
      <c r="B13" s="1596"/>
      <c r="C13" s="592" t="s">
        <v>838</v>
      </c>
      <c r="D13" s="593" t="s">
        <v>839</v>
      </c>
      <c r="E13" s="579">
        <v>57946</v>
      </c>
      <c r="F13" s="579">
        <v>9336</v>
      </c>
      <c r="G13" s="579">
        <v>48610</v>
      </c>
      <c r="H13" s="579">
        <v>1200.64834</v>
      </c>
      <c r="I13" s="579">
        <v>196.561565</v>
      </c>
      <c r="J13" s="579">
        <v>1004.0867749999999</v>
      </c>
      <c r="K13" s="580" t="s">
        <v>829</v>
      </c>
      <c r="L13" s="591">
        <v>209.1</v>
      </c>
      <c r="M13" s="581">
        <v>209.9</v>
      </c>
      <c r="N13" s="582">
        <v>1363.9130434782608</v>
      </c>
      <c r="O13" s="582">
        <v>28.131787608695646</v>
      </c>
      <c r="P13" s="583"/>
      <c r="Q13" s="583"/>
    </row>
    <row r="14" spans="1:17" ht="12.6" customHeight="1">
      <c r="A14" s="1593"/>
      <c r="B14" s="1596"/>
      <c r="C14" s="589" t="s">
        <v>840</v>
      </c>
      <c r="D14" s="590" t="s">
        <v>841</v>
      </c>
      <c r="E14" s="579">
        <v>2999609</v>
      </c>
      <c r="F14" s="579">
        <v>188421</v>
      </c>
      <c r="G14" s="579">
        <v>215487</v>
      </c>
      <c r="H14" s="579">
        <v>527931.02601250005</v>
      </c>
      <c r="I14" s="579">
        <v>36374.258162500002</v>
      </c>
      <c r="J14" s="579">
        <v>41033.841574999999</v>
      </c>
      <c r="K14" s="580" t="s">
        <v>829</v>
      </c>
      <c r="L14" s="591">
        <v>766.6</v>
      </c>
      <c r="M14" s="581">
        <v>779.55</v>
      </c>
      <c r="N14" s="582">
        <v>5076.086956521739</v>
      </c>
      <c r="O14" s="582">
        <v>968.32548043478255</v>
      </c>
      <c r="P14" s="583"/>
      <c r="Q14" s="583"/>
    </row>
    <row r="15" spans="1:17" ht="12.6" customHeight="1">
      <c r="A15" s="1593"/>
      <c r="B15" s="1596"/>
      <c r="C15" s="589" t="s">
        <v>842</v>
      </c>
      <c r="D15" s="590" t="s">
        <v>837</v>
      </c>
      <c r="E15" s="579">
        <v>325952</v>
      </c>
      <c r="F15" s="579">
        <v>21677</v>
      </c>
      <c r="G15" s="579">
        <v>17538</v>
      </c>
      <c r="H15" s="579">
        <v>29686.09015</v>
      </c>
      <c r="I15" s="579">
        <v>1996.9956499999998</v>
      </c>
      <c r="J15" s="579">
        <v>1601.8860999999999</v>
      </c>
      <c r="K15" s="580" t="s">
        <v>829</v>
      </c>
      <c r="L15" s="591">
        <v>182.85</v>
      </c>
      <c r="M15" s="581">
        <v>181.7</v>
      </c>
      <c r="N15" s="582">
        <v>653.304347826087</v>
      </c>
      <c r="O15" s="582">
        <v>59.648493478260868</v>
      </c>
      <c r="P15" s="583"/>
      <c r="Q15" s="583"/>
    </row>
    <row r="16" spans="1:17" ht="12.6" customHeight="1">
      <c r="A16" s="1593"/>
      <c r="B16" s="1596"/>
      <c r="C16" s="592" t="s">
        <v>843</v>
      </c>
      <c r="D16" s="593" t="s">
        <v>839</v>
      </c>
      <c r="E16" s="579">
        <v>8989</v>
      </c>
      <c r="F16" s="579">
        <v>1070</v>
      </c>
      <c r="G16" s="579">
        <v>7919</v>
      </c>
      <c r="H16" s="579">
        <v>164.22458999999998</v>
      </c>
      <c r="I16" s="579">
        <v>19.573045</v>
      </c>
      <c r="J16" s="579">
        <v>144.65154499999997</v>
      </c>
      <c r="K16" s="580" t="s">
        <v>829</v>
      </c>
      <c r="L16" s="591">
        <v>183.05</v>
      </c>
      <c r="M16" s="581">
        <v>182.05</v>
      </c>
      <c r="N16" s="582">
        <v>180.43478260869566</v>
      </c>
      <c r="O16" s="582">
        <v>3.296067826086956</v>
      </c>
      <c r="P16" s="583"/>
      <c r="Q16" s="583"/>
    </row>
    <row r="17" spans="1:17" ht="12.6" customHeight="1">
      <c r="A17" s="1593"/>
      <c r="B17" s="1596"/>
      <c r="C17" s="589" t="s">
        <v>844</v>
      </c>
      <c r="D17" s="590" t="s">
        <v>845</v>
      </c>
      <c r="E17" s="579">
        <v>707</v>
      </c>
      <c r="F17" s="579">
        <v>32</v>
      </c>
      <c r="G17" s="579">
        <v>0</v>
      </c>
      <c r="H17" s="579">
        <v>248.25291000000004</v>
      </c>
      <c r="I17" s="579">
        <v>11.676</v>
      </c>
      <c r="J17" s="579">
        <v>0</v>
      </c>
      <c r="K17" s="580" t="s">
        <v>829</v>
      </c>
      <c r="L17" s="591">
        <v>2189.6</v>
      </c>
      <c r="M17" s="581">
        <v>2000.5</v>
      </c>
      <c r="N17" s="579">
        <v>0</v>
      </c>
      <c r="O17" s="579">
        <v>0</v>
      </c>
      <c r="P17" s="583"/>
      <c r="Q17" s="583"/>
    </row>
    <row r="18" spans="1:17">
      <c r="A18" s="1593"/>
      <c r="B18" s="1596"/>
      <c r="C18" s="589" t="s">
        <v>846</v>
      </c>
      <c r="D18" s="590" t="s">
        <v>837</v>
      </c>
      <c r="E18" s="579">
        <v>1487994</v>
      </c>
      <c r="F18" s="579">
        <v>124662</v>
      </c>
      <c r="G18" s="579">
        <v>109108</v>
      </c>
      <c r="H18" s="579">
        <v>215433.31862499999</v>
      </c>
      <c r="I18" s="579">
        <v>17196.764374999995</v>
      </c>
      <c r="J18" s="579">
        <v>14240.454125000002</v>
      </c>
      <c r="K18" s="580" t="s">
        <v>829</v>
      </c>
      <c r="L18" s="591">
        <v>268.39999999999998</v>
      </c>
      <c r="M18" s="581">
        <v>256.14999999999998</v>
      </c>
      <c r="N18" s="582">
        <v>3551.7391304347825</v>
      </c>
      <c r="O18" s="582">
        <v>461.97762173913031</v>
      </c>
      <c r="P18" s="583"/>
      <c r="Q18" s="583"/>
    </row>
    <row r="19" spans="1:17" ht="12.6" customHeight="1">
      <c r="A19" s="1593"/>
      <c r="B19" s="1596"/>
      <c r="C19" s="592" t="s">
        <v>847</v>
      </c>
      <c r="D19" s="593" t="s">
        <v>839</v>
      </c>
      <c r="E19" s="579">
        <v>130025</v>
      </c>
      <c r="F19" s="579">
        <v>22781</v>
      </c>
      <c r="G19" s="579">
        <v>107244</v>
      </c>
      <c r="H19" s="579">
        <v>3414.0077350000006</v>
      </c>
      <c r="I19" s="579">
        <v>616.22527500000001</v>
      </c>
      <c r="J19" s="579">
        <v>2797.7824600000004</v>
      </c>
      <c r="K19" s="580" t="s">
        <v>829</v>
      </c>
      <c r="L19" s="591">
        <v>268.45</v>
      </c>
      <c r="M19" s="581">
        <v>256.25</v>
      </c>
      <c r="N19" s="581">
        <v>2074.5652173913045</v>
      </c>
      <c r="O19" s="581">
        <v>53.879269565217385</v>
      </c>
      <c r="P19" s="583"/>
      <c r="Q19" s="583"/>
    </row>
    <row r="20" spans="1:17" ht="25.5">
      <c r="A20" s="1593"/>
      <c r="B20" s="1597"/>
      <c r="C20" s="594" t="s">
        <v>848</v>
      </c>
      <c r="D20" s="595"/>
      <c r="E20" s="586">
        <v>6619620</v>
      </c>
      <c r="F20" s="586">
        <v>459944</v>
      </c>
      <c r="G20" s="586">
        <v>592830</v>
      </c>
      <c r="H20" s="586">
        <v>949958.03658750001</v>
      </c>
      <c r="I20" s="586">
        <v>66354.745297499991</v>
      </c>
      <c r="J20" s="586">
        <v>69790.58183000001</v>
      </c>
      <c r="K20" s="596"/>
      <c r="L20" s="587"/>
      <c r="M20" s="587"/>
      <c r="N20" s="588"/>
      <c r="O20" s="588"/>
      <c r="P20" s="583"/>
      <c r="Q20" s="583"/>
    </row>
    <row r="21" spans="1:17" ht="12.6" customHeight="1">
      <c r="A21" s="1593"/>
      <c r="B21" s="1595" t="s">
        <v>849</v>
      </c>
      <c r="C21" s="589" t="s">
        <v>850</v>
      </c>
      <c r="D21" s="578" t="s">
        <v>851</v>
      </c>
      <c r="E21" s="597">
        <v>173081</v>
      </c>
      <c r="F21" s="598" t="s">
        <v>736</v>
      </c>
      <c r="G21" s="598" t="s">
        <v>736</v>
      </c>
      <c r="H21" s="598">
        <v>17561.765450000003</v>
      </c>
      <c r="I21" s="598" t="s">
        <v>736</v>
      </c>
      <c r="J21" s="598" t="s">
        <v>736</v>
      </c>
      <c r="K21" s="580" t="s">
        <v>852</v>
      </c>
      <c r="L21" s="579" t="s">
        <v>736</v>
      </c>
      <c r="M21" s="591" t="s">
        <v>736</v>
      </c>
      <c r="N21" s="599" t="s">
        <v>736</v>
      </c>
      <c r="O21" s="599" t="s">
        <v>736</v>
      </c>
      <c r="P21" s="583"/>
      <c r="Q21" s="583"/>
    </row>
    <row r="22" spans="1:17" ht="12.6" customHeight="1">
      <c r="A22" s="1593"/>
      <c r="B22" s="1596"/>
      <c r="C22" s="600" t="s">
        <v>853</v>
      </c>
      <c r="D22" s="601" t="s">
        <v>854</v>
      </c>
      <c r="E22" s="597">
        <v>1622</v>
      </c>
      <c r="F22" s="598">
        <v>735</v>
      </c>
      <c r="G22" s="598">
        <v>887</v>
      </c>
      <c r="H22" s="598">
        <v>487.67174399999999</v>
      </c>
      <c r="I22" s="598">
        <v>224.13916799999998</v>
      </c>
      <c r="J22" s="598">
        <v>263.53257599999995</v>
      </c>
      <c r="K22" s="602" t="s">
        <v>855</v>
      </c>
      <c r="L22" s="591">
        <v>63260</v>
      </c>
      <c r="M22" s="581">
        <v>62180</v>
      </c>
      <c r="N22" s="599">
        <v>238.65217391304347</v>
      </c>
      <c r="O22" s="599">
        <v>71.180464695652162</v>
      </c>
      <c r="P22" s="583"/>
      <c r="Q22" s="583"/>
    </row>
    <row r="23" spans="1:17" ht="12.6" customHeight="1">
      <c r="A23" s="1593"/>
      <c r="B23" s="1596"/>
      <c r="C23" s="589" t="s">
        <v>856</v>
      </c>
      <c r="D23" s="578" t="s">
        <v>857</v>
      </c>
      <c r="E23" s="603" t="s">
        <v>736</v>
      </c>
      <c r="F23" s="603" t="s">
        <v>736</v>
      </c>
      <c r="G23" s="603" t="s">
        <v>736</v>
      </c>
      <c r="H23" s="603" t="s">
        <v>736</v>
      </c>
      <c r="I23" s="603" t="s">
        <v>736</v>
      </c>
      <c r="J23" s="603" t="s">
        <v>736</v>
      </c>
      <c r="K23" s="580" t="s">
        <v>858</v>
      </c>
      <c r="L23" s="591" t="s">
        <v>29</v>
      </c>
      <c r="M23" s="591" t="s">
        <v>29</v>
      </c>
      <c r="N23" s="582">
        <v>3.2464545454545454E-2</v>
      </c>
      <c r="O23" s="582">
        <v>3.2464545454545454E-2</v>
      </c>
      <c r="P23" s="583"/>
      <c r="Q23" s="583"/>
    </row>
    <row r="24" spans="1:17" ht="12.6" customHeight="1">
      <c r="A24" s="1593"/>
      <c r="B24" s="1596"/>
      <c r="C24" s="604" t="s">
        <v>859</v>
      </c>
      <c r="D24" s="578" t="s">
        <v>860</v>
      </c>
      <c r="E24" s="598">
        <v>81717</v>
      </c>
      <c r="F24" s="598">
        <v>4554</v>
      </c>
      <c r="G24" s="598">
        <v>4050</v>
      </c>
      <c r="H24" s="598">
        <v>3029.1003827999998</v>
      </c>
      <c r="I24" s="598">
        <v>167.51048040000003</v>
      </c>
      <c r="J24" s="598">
        <v>148.0262472</v>
      </c>
      <c r="K24" s="580" t="s">
        <v>829</v>
      </c>
      <c r="L24" s="581">
        <v>1047.5999999999999</v>
      </c>
      <c r="M24" s="581">
        <v>1004.8</v>
      </c>
      <c r="N24" s="582">
        <v>1028.8695652173913</v>
      </c>
      <c r="O24" s="582">
        <v>37.755976852173902</v>
      </c>
      <c r="P24" s="583"/>
      <c r="Q24" s="583"/>
    </row>
    <row r="25" spans="1:17" ht="12.6" customHeight="1">
      <c r="A25" s="1593"/>
      <c r="B25" s="1596"/>
      <c r="C25" s="589" t="s">
        <v>861</v>
      </c>
      <c r="D25" s="578" t="s">
        <v>862</v>
      </c>
      <c r="E25" s="598">
        <v>64</v>
      </c>
      <c r="F25" s="603">
        <v>1</v>
      </c>
      <c r="G25" s="603">
        <v>1</v>
      </c>
      <c r="H25" s="598">
        <v>2.4822999999999995</v>
      </c>
      <c r="I25" s="603">
        <v>3.1899999999999998E-2</v>
      </c>
      <c r="J25" s="603">
        <v>3.1300000000000001E-2</v>
      </c>
      <c r="K25" s="580" t="s">
        <v>863</v>
      </c>
      <c r="L25" s="581">
        <v>1595</v>
      </c>
      <c r="M25" s="581">
        <v>1565</v>
      </c>
      <c r="N25" s="582">
        <v>5</v>
      </c>
      <c r="O25" s="582">
        <v>0.15884782608695652</v>
      </c>
      <c r="P25" s="583"/>
      <c r="Q25" s="583"/>
    </row>
    <row r="26" spans="1:17" ht="12.6" customHeight="1">
      <c r="A26" s="1593"/>
      <c r="B26" s="1596"/>
      <c r="C26" s="589" t="s">
        <v>864</v>
      </c>
      <c r="D26" s="578" t="s">
        <v>839</v>
      </c>
      <c r="E26" s="598">
        <v>243</v>
      </c>
      <c r="F26" s="603" t="s">
        <v>736</v>
      </c>
      <c r="G26" s="603" t="s">
        <v>736</v>
      </c>
      <c r="H26" s="598">
        <v>4.1797529999999998</v>
      </c>
      <c r="I26" s="603"/>
      <c r="J26" s="603"/>
      <c r="K26" s="580" t="s">
        <v>865</v>
      </c>
      <c r="L26" s="591" t="s">
        <v>736</v>
      </c>
      <c r="M26" s="591" t="s">
        <v>736</v>
      </c>
      <c r="N26" s="599" t="s">
        <v>736</v>
      </c>
      <c r="O26" s="599" t="s">
        <v>736</v>
      </c>
      <c r="P26" s="583"/>
      <c r="Q26" s="583"/>
    </row>
    <row r="27" spans="1:17" ht="15" customHeight="1">
      <c r="A27" s="1593"/>
      <c r="B27" s="1597"/>
      <c r="C27" s="584" t="s">
        <v>866</v>
      </c>
      <c r="D27" s="595"/>
      <c r="E27" s="586">
        <v>256727</v>
      </c>
      <c r="F27" s="586">
        <v>5290</v>
      </c>
      <c r="G27" s="586">
        <v>4938</v>
      </c>
      <c r="H27" s="586">
        <v>21085.199629800001</v>
      </c>
      <c r="I27" s="586">
        <v>391.68154840000005</v>
      </c>
      <c r="J27" s="586">
        <v>411.59012319999994</v>
      </c>
      <c r="K27" s="596"/>
      <c r="L27" s="587"/>
      <c r="M27" s="587"/>
      <c r="N27" s="588"/>
      <c r="O27" s="588"/>
      <c r="P27" s="583"/>
      <c r="Q27" s="583"/>
    </row>
    <row r="28" spans="1:17" ht="12.6" customHeight="1">
      <c r="A28" s="1593"/>
      <c r="B28" s="1595" t="s">
        <v>867</v>
      </c>
      <c r="C28" s="600" t="s">
        <v>868</v>
      </c>
      <c r="D28" s="590" t="s">
        <v>869</v>
      </c>
      <c r="E28" s="579">
        <v>12545403</v>
      </c>
      <c r="F28" s="579">
        <v>793536</v>
      </c>
      <c r="G28" s="579">
        <v>1120518</v>
      </c>
      <c r="H28" s="579">
        <v>907107.37797000026</v>
      </c>
      <c r="I28" s="579">
        <v>50607.506280000001</v>
      </c>
      <c r="J28" s="579">
        <v>67372.267990000008</v>
      </c>
      <c r="K28" s="580" t="s">
        <v>870</v>
      </c>
      <c r="L28" s="581">
        <v>6404</v>
      </c>
      <c r="M28" s="581">
        <v>6199</v>
      </c>
      <c r="N28" s="582">
        <v>10032.391304347826</v>
      </c>
      <c r="O28" s="582">
        <v>600.80660478260859</v>
      </c>
      <c r="P28" s="583"/>
      <c r="Q28" s="583"/>
    </row>
    <row r="29" spans="1:17" ht="12.6" customHeight="1">
      <c r="A29" s="1593"/>
      <c r="B29" s="1596"/>
      <c r="C29" s="600" t="s">
        <v>871</v>
      </c>
      <c r="D29" s="605" t="s">
        <v>872</v>
      </c>
      <c r="E29" s="579">
        <v>677952</v>
      </c>
      <c r="F29" s="579" t="s">
        <v>736</v>
      </c>
      <c r="G29" s="579">
        <v>677952</v>
      </c>
      <c r="H29" s="579">
        <v>4006.2335319999993</v>
      </c>
      <c r="I29" s="579" t="s">
        <v>736</v>
      </c>
      <c r="J29" s="579">
        <v>4006.2335319999993</v>
      </c>
      <c r="K29" s="580" t="s">
        <v>870</v>
      </c>
      <c r="L29" s="591" t="s">
        <v>29</v>
      </c>
      <c r="M29" s="581">
        <v>6198</v>
      </c>
      <c r="N29" s="582">
        <v>6192.9047619047615</v>
      </c>
      <c r="O29" s="582">
        <v>36.432387285714285</v>
      </c>
      <c r="P29" s="583"/>
      <c r="Q29" s="583"/>
    </row>
    <row r="30" spans="1:17" ht="12.6" customHeight="1">
      <c r="A30" s="1593"/>
      <c r="B30" s="1596"/>
      <c r="C30" s="589" t="s">
        <v>873</v>
      </c>
      <c r="D30" s="590" t="s">
        <v>874</v>
      </c>
      <c r="E30" s="579">
        <v>22153103</v>
      </c>
      <c r="F30" s="579">
        <v>2124742</v>
      </c>
      <c r="G30" s="579">
        <v>2305532</v>
      </c>
      <c r="H30" s="579">
        <v>1317981.2114000004</v>
      </c>
      <c r="I30" s="579">
        <v>54526.921449999994</v>
      </c>
      <c r="J30" s="579">
        <v>58651.300900000002</v>
      </c>
      <c r="K30" s="580" t="s">
        <v>875</v>
      </c>
      <c r="L30" s="581">
        <v>219</v>
      </c>
      <c r="M30" s="581">
        <v>183.8</v>
      </c>
      <c r="N30" s="582">
        <v>38761.782608695656</v>
      </c>
      <c r="O30" s="582">
        <v>969.22208749999993</v>
      </c>
      <c r="P30" s="583"/>
      <c r="Q30" s="583"/>
    </row>
    <row r="31" spans="1:17" ht="12.6" customHeight="1">
      <c r="A31" s="1593"/>
      <c r="B31" s="1596"/>
      <c r="C31" s="600" t="s">
        <v>876</v>
      </c>
      <c r="D31" s="605" t="s">
        <v>877</v>
      </c>
      <c r="E31" s="579">
        <v>106024</v>
      </c>
      <c r="F31" s="579" t="s">
        <v>736</v>
      </c>
      <c r="G31" s="579">
        <v>106024</v>
      </c>
      <c r="H31" s="579">
        <v>517.35646500000007</v>
      </c>
      <c r="I31" s="579" t="s">
        <v>736</v>
      </c>
      <c r="J31" s="579">
        <v>517.35646500000007</v>
      </c>
      <c r="K31" s="580" t="s">
        <v>875</v>
      </c>
      <c r="L31" s="591" t="s">
        <v>29</v>
      </c>
      <c r="M31" s="581">
        <v>184</v>
      </c>
      <c r="N31" s="582">
        <v>4130.5714285714284</v>
      </c>
      <c r="O31" s="582">
        <v>19.576968749999999</v>
      </c>
      <c r="P31" s="583"/>
      <c r="Q31" s="583"/>
    </row>
    <row r="32" spans="1:17" ht="15" customHeight="1">
      <c r="A32" s="1593"/>
      <c r="B32" s="1597"/>
      <c r="C32" s="584" t="s">
        <v>878</v>
      </c>
      <c r="D32" s="595"/>
      <c r="E32" s="586">
        <v>35482482</v>
      </c>
      <c r="F32" s="586">
        <v>2918278</v>
      </c>
      <c r="G32" s="586">
        <v>4210026</v>
      </c>
      <c r="H32" s="586">
        <v>2229612.1793670007</v>
      </c>
      <c r="I32" s="586">
        <v>105134.42773</v>
      </c>
      <c r="J32" s="586">
        <v>130547.15888700001</v>
      </c>
      <c r="K32" s="596"/>
      <c r="L32" s="587"/>
      <c r="M32" s="587"/>
      <c r="N32" s="588"/>
      <c r="O32" s="588"/>
      <c r="P32" s="583"/>
      <c r="Q32" s="583"/>
    </row>
    <row r="33" spans="1:18">
      <c r="A33" s="1593"/>
      <c r="B33" s="1595" t="s">
        <v>879</v>
      </c>
      <c r="C33" s="592" t="s">
        <v>880</v>
      </c>
      <c r="D33" s="606">
        <v>50</v>
      </c>
      <c r="E33" s="607">
        <v>311024</v>
      </c>
      <c r="F33" s="579">
        <v>15819</v>
      </c>
      <c r="G33" s="579">
        <v>15158</v>
      </c>
      <c r="H33" s="579">
        <v>22677.84439999998</v>
      </c>
      <c r="I33" s="579">
        <v>1226.3068149999999</v>
      </c>
      <c r="J33" s="579">
        <v>1185.7806449999996</v>
      </c>
      <c r="K33" s="580" t="s">
        <v>881</v>
      </c>
      <c r="L33" s="581">
        <v>15088</v>
      </c>
      <c r="M33" s="581">
        <v>16171</v>
      </c>
      <c r="N33" s="582">
        <v>563.17391304347825</v>
      </c>
      <c r="O33" s="582">
        <v>43.708035652173919</v>
      </c>
      <c r="P33" s="583"/>
      <c r="Q33" s="583"/>
    </row>
    <row r="34" spans="1:18">
      <c r="A34" s="1593"/>
      <c r="B34" s="1596"/>
      <c r="C34" s="577" t="s">
        <v>756</v>
      </c>
      <c r="D34" s="606">
        <v>125</v>
      </c>
      <c r="E34" s="579">
        <v>43</v>
      </c>
      <c r="F34" s="579">
        <v>0</v>
      </c>
      <c r="G34" s="579">
        <v>0</v>
      </c>
      <c r="H34" s="579">
        <v>4.5177250000000004</v>
      </c>
      <c r="I34" s="579">
        <v>0</v>
      </c>
      <c r="J34" s="579">
        <v>0</v>
      </c>
      <c r="K34" s="580" t="s">
        <v>881</v>
      </c>
      <c r="L34" s="581">
        <v>6174</v>
      </c>
      <c r="M34" s="581">
        <v>5760</v>
      </c>
      <c r="N34" s="599">
        <v>0</v>
      </c>
      <c r="O34" s="599">
        <v>0</v>
      </c>
      <c r="P34" s="583"/>
      <c r="Q34" s="583"/>
    </row>
    <row r="35" spans="1:18">
      <c r="A35" s="1593"/>
      <c r="B35" s="1596"/>
      <c r="C35" s="577" t="s">
        <v>757</v>
      </c>
      <c r="D35" s="606">
        <v>50</v>
      </c>
      <c r="E35" s="579">
        <v>28</v>
      </c>
      <c r="F35" s="579">
        <v>0</v>
      </c>
      <c r="G35" s="579">
        <v>0</v>
      </c>
      <c r="H35" s="579">
        <v>3.0077499999999997</v>
      </c>
      <c r="I35" s="579">
        <v>0</v>
      </c>
      <c r="J35" s="579">
        <v>0</v>
      </c>
      <c r="K35" s="580" t="s">
        <v>881</v>
      </c>
      <c r="L35" s="581">
        <v>17992</v>
      </c>
      <c r="M35" s="581">
        <v>17810</v>
      </c>
      <c r="N35" s="599">
        <v>0</v>
      </c>
      <c r="O35" s="599">
        <v>0</v>
      </c>
      <c r="P35" s="583"/>
      <c r="Q35" s="583"/>
    </row>
    <row r="36" spans="1:18">
      <c r="A36" s="1593"/>
      <c r="B36" s="1597"/>
      <c r="C36" s="584" t="s">
        <v>882</v>
      </c>
      <c r="D36" s="596"/>
      <c r="E36" s="586">
        <v>311095</v>
      </c>
      <c r="F36" s="586">
        <v>15819</v>
      </c>
      <c r="G36" s="586">
        <v>15158</v>
      </c>
      <c r="H36" s="586">
        <v>22685.369874999982</v>
      </c>
      <c r="I36" s="586">
        <v>1226.3068149999999</v>
      </c>
      <c r="J36" s="586">
        <v>1185.7806449999996</v>
      </c>
      <c r="K36" s="596"/>
      <c r="L36" s="587"/>
      <c r="M36" s="587"/>
      <c r="N36" s="588"/>
      <c r="O36" s="588"/>
      <c r="P36" s="583"/>
      <c r="Q36" s="583"/>
    </row>
    <row r="37" spans="1:18" ht="38.25">
      <c r="A37" s="1594"/>
      <c r="B37" s="608" t="s">
        <v>883</v>
      </c>
      <c r="C37" s="609" t="s">
        <v>884</v>
      </c>
      <c r="D37" s="610"/>
      <c r="E37" s="611">
        <v>128822439</v>
      </c>
      <c r="F37" s="611">
        <v>9677852</v>
      </c>
      <c r="G37" s="611">
        <v>12306174</v>
      </c>
      <c r="H37" s="611">
        <v>6043083.6943552</v>
      </c>
      <c r="I37" s="611">
        <v>413578.97659209999</v>
      </c>
      <c r="J37" s="611">
        <v>484340.03173769999</v>
      </c>
      <c r="K37" s="612"/>
      <c r="L37" s="613"/>
      <c r="M37" s="613"/>
      <c r="N37" s="614"/>
      <c r="O37" s="614"/>
      <c r="P37" s="583"/>
      <c r="Q37" s="583"/>
    </row>
    <row r="38" spans="1:18" ht="12.6" customHeight="1">
      <c r="A38" s="1595" t="s">
        <v>885</v>
      </c>
      <c r="B38" s="1592" t="s">
        <v>815</v>
      </c>
      <c r="C38" s="592" t="s">
        <v>816</v>
      </c>
      <c r="D38" s="578" t="s">
        <v>817</v>
      </c>
      <c r="E38" s="615">
        <v>748414</v>
      </c>
      <c r="F38" s="616">
        <v>44752</v>
      </c>
      <c r="G38" s="616">
        <v>186758</v>
      </c>
      <c r="H38" s="616">
        <v>405615.60277000011</v>
      </c>
      <c r="I38" s="616">
        <v>25574.638490000005</v>
      </c>
      <c r="J38" s="616">
        <v>108760.72682</v>
      </c>
      <c r="K38" s="580" t="s">
        <v>818</v>
      </c>
      <c r="L38" s="617" t="s">
        <v>29</v>
      </c>
      <c r="M38" s="617" t="s">
        <v>29</v>
      </c>
      <c r="N38" s="582">
        <v>7135.869565217391</v>
      </c>
      <c r="O38" s="582">
        <v>4091.2582271739116</v>
      </c>
      <c r="P38" s="583"/>
      <c r="Q38" s="583"/>
      <c r="R38" s="583"/>
    </row>
    <row r="39" spans="1:18" ht="12.6" customHeight="1">
      <c r="A39" s="1596"/>
      <c r="B39" s="1593"/>
      <c r="C39" s="577" t="s">
        <v>819</v>
      </c>
      <c r="D39" s="578" t="s">
        <v>820</v>
      </c>
      <c r="E39" s="616">
        <v>594294</v>
      </c>
      <c r="F39" s="616">
        <v>50641</v>
      </c>
      <c r="G39" s="616">
        <v>103299</v>
      </c>
      <c r="H39" s="616">
        <v>32059.808695499971</v>
      </c>
      <c r="I39" s="616">
        <v>2888.1602240000002</v>
      </c>
      <c r="J39" s="616">
        <v>6056.1208534999996</v>
      </c>
      <c r="K39" s="580" t="s">
        <v>818</v>
      </c>
      <c r="L39" s="617" t="s">
        <v>29</v>
      </c>
      <c r="M39" s="617" t="s">
        <v>29</v>
      </c>
      <c r="N39" s="582">
        <v>2629.782608695652</v>
      </c>
      <c r="O39" s="582">
        <v>152.43631889130435</v>
      </c>
      <c r="P39" s="583"/>
      <c r="Q39" s="583"/>
      <c r="R39" s="583"/>
    </row>
    <row r="40" spans="1:18" ht="12.6" customHeight="1">
      <c r="A40" s="1596"/>
      <c r="B40" s="1593"/>
      <c r="C40" s="577" t="s">
        <v>827</v>
      </c>
      <c r="D40" s="578" t="s">
        <v>828</v>
      </c>
      <c r="E40" s="616">
        <v>478072</v>
      </c>
      <c r="F40" s="616">
        <v>73634</v>
      </c>
      <c r="G40" s="616">
        <v>60456</v>
      </c>
      <c r="H40" s="616">
        <v>91605.253945500037</v>
      </c>
      <c r="I40" s="616">
        <v>14943.746652</v>
      </c>
      <c r="J40" s="616">
        <v>12445.883533500002</v>
      </c>
      <c r="K40" s="580" t="s">
        <v>886</v>
      </c>
      <c r="L40" s="617" t="s">
        <v>29</v>
      </c>
      <c r="M40" s="617" t="s">
        <v>29</v>
      </c>
      <c r="N40" s="582">
        <v>3609.7391304347825</v>
      </c>
      <c r="O40" s="582">
        <v>731.17442321739134</v>
      </c>
      <c r="P40" s="583"/>
      <c r="Q40" s="583"/>
    </row>
    <row r="41" spans="1:18">
      <c r="A41" s="1596"/>
      <c r="B41" s="1593"/>
      <c r="C41" s="577" t="s">
        <v>830</v>
      </c>
      <c r="D41" s="578" t="s">
        <v>831</v>
      </c>
      <c r="E41" s="616">
        <v>489251</v>
      </c>
      <c r="F41" s="616">
        <v>71710</v>
      </c>
      <c r="G41" s="616">
        <v>123664</v>
      </c>
      <c r="H41" s="616">
        <v>16029.430681250016</v>
      </c>
      <c r="I41" s="616">
        <v>2453.53396625</v>
      </c>
      <c r="J41" s="616">
        <v>4254.2429977500005</v>
      </c>
      <c r="K41" s="580" t="s">
        <v>886</v>
      </c>
      <c r="L41" s="617" t="s">
        <v>29</v>
      </c>
      <c r="M41" s="617" t="s">
        <v>29</v>
      </c>
      <c r="N41" s="582">
        <v>4769.347826086957</v>
      </c>
      <c r="O41" s="582">
        <v>161.79842463043474</v>
      </c>
      <c r="P41" s="583"/>
      <c r="Q41" s="583"/>
    </row>
    <row r="42" spans="1:18" ht="27.75" customHeight="1">
      <c r="A42" s="1596"/>
      <c r="B42" s="1594"/>
      <c r="C42" s="584" t="s">
        <v>834</v>
      </c>
      <c r="D42" s="595"/>
      <c r="E42" s="586">
        <v>2310031</v>
      </c>
      <c r="F42" s="586">
        <v>240737</v>
      </c>
      <c r="G42" s="586">
        <v>474177</v>
      </c>
      <c r="H42" s="586">
        <v>545310.0960922502</v>
      </c>
      <c r="I42" s="586">
        <v>45860.079332250003</v>
      </c>
      <c r="J42" s="586">
        <v>131516.97420475</v>
      </c>
      <c r="K42" s="596"/>
      <c r="L42" s="587"/>
      <c r="M42" s="587"/>
      <c r="N42" s="588"/>
      <c r="O42" s="588"/>
      <c r="P42" s="583"/>
      <c r="Q42" s="583"/>
    </row>
    <row r="43" spans="1:18" ht="12.6" customHeight="1">
      <c r="A43" s="1596"/>
      <c r="B43" s="1595" t="s">
        <v>835</v>
      </c>
      <c r="C43" s="618" t="s">
        <v>840</v>
      </c>
      <c r="D43" s="590" t="s">
        <v>841</v>
      </c>
      <c r="E43" s="579">
        <v>3067</v>
      </c>
      <c r="F43" s="579">
        <v>127</v>
      </c>
      <c r="G43" s="579">
        <v>356</v>
      </c>
      <c r="H43" s="579">
        <v>551.25405500000022</v>
      </c>
      <c r="I43" s="579">
        <v>24.930235000000003</v>
      </c>
      <c r="J43" s="579">
        <v>68.415154999999999</v>
      </c>
      <c r="K43" s="580" t="s">
        <v>886</v>
      </c>
      <c r="L43" s="617" t="s">
        <v>29</v>
      </c>
      <c r="M43" s="617" t="s">
        <v>29</v>
      </c>
      <c r="N43" s="582">
        <v>37.652173913043477</v>
      </c>
      <c r="O43" s="582">
        <v>7.2751930434782626</v>
      </c>
      <c r="P43" s="583"/>
      <c r="Q43" s="583"/>
    </row>
    <row r="44" spans="1:18" ht="12.6" customHeight="1">
      <c r="A44" s="1596"/>
      <c r="B44" s="1596"/>
      <c r="C44" s="577" t="s">
        <v>844</v>
      </c>
      <c r="D44" s="590" t="s">
        <v>845</v>
      </c>
      <c r="E44" s="603">
        <v>0</v>
      </c>
      <c r="F44" s="603">
        <v>0</v>
      </c>
      <c r="G44" s="603">
        <v>0</v>
      </c>
      <c r="H44" s="603">
        <v>0</v>
      </c>
      <c r="I44" s="603">
        <v>0</v>
      </c>
      <c r="J44" s="603">
        <v>0</v>
      </c>
      <c r="K44" s="580" t="s">
        <v>886</v>
      </c>
      <c r="L44" s="617" t="s">
        <v>29</v>
      </c>
      <c r="M44" s="617" t="s">
        <v>29</v>
      </c>
      <c r="N44" s="599">
        <v>0</v>
      </c>
      <c r="O44" s="599">
        <v>0</v>
      </c>
      <c r="P44" s="583"/>
      <c r="Q44" s="583"/>
    </row>
    <row r="45" spans="1:18" ht="12.6" customHeight="1">
      <c r="A45" s="1596"/>
      <c r="B45" s="1596"/>
      <c r="C45" s="618" t="s">
        <v>846</v>
      </c>
      <c r="D45" s="590" t="s">
        <v>837</v>
      </c>
      <c r="E45" s="579">
        <v>243</v>
      </c>
      <c r="F45" s="579">
        <v>15</v>
      </c>
      <c r="G45" s="579">
        <v>63</v>
      </c>
      <c r="H45" s="579">
        <v>35.804769999999998</v>
      </c>
      <c r="I45" s="579">
        <v>2.0574849999999998</v>
      </c>
      <c r="J45" s="579">
        <v>8.4914950000000005</v>
      </c>
      <c r="K45" s="580" t="s">
        <v>886</v>
      </c>
      <c r="L45" s="617" t="s">
        <v>29</v>
      </c>
      <c r="M45" s="617" t="s">
        <v>29</v>
      </c>
      <c r="N45" s="582">
        <v>12.826086956521738</v>
      </c>
      <c r="O45" s="582">
        <v>1.7601139130434778</v>
      </c>
      <c r="P45" s="583"/>
      <c r="Q45" s="583"/>
    </row>
    <row r="46" spans="1:18">
      <c r="A46" s="1596"/>
      <c r="B46" s="1597"/>
      <c r="C46" s="584" t="s">
        <v>887</v>
      </c>
      <c r="D46" s="595"/>
      <c r="E46" s="586">
        <v>3310</v>
      </c>
      <c r="F46" s="586">
        <v>142</v>
      </c>
      <c r="G46" s="586">
        <v>419</v>
      </c>
      <c r="H46" s="586">
        <v>587.05882500000018</v>
      </c>
      <c r="I46" s="586">
        <v>26.987720000000003</v>
      </c>
      <c r="J46" s="586">
        <v>76.906649999999999</v>
      </c>
      <c r="K46" s="596"/>
      <c r="L46" s="587"/>
      <c r="M46" s="587"/>
      <c r="N46" s="588"/>
      <c r="O46" s="588"/>
      <c r="P46" s="583"/>
      <c r="Q46" s="583"/>
    </row>
    <row r="47" spans="1:18" ht="12.6" customHeight="1">
      <c r="A47" s="1596"/>
      <c r="B47" s="1595" t="s">
        <v>867</v>
      </c>
      <c r="C47" s="618" t="s">
        <v>868</v>
      </c>
      <c r="D47" s="590" t="s">
        <v>869</v>
      </c>
      <c r="E47" s="616">
        <v>94643844</v>
      </c>
      <c r="F47" s="616">
        <v>11661697</v>
      </c>
      <c r="G47" s="616">
        <v>16456541</v>
      </c>
      <c r="H47" s="616">
        <v>6653137.2293400047</v>
      </c>
      <c r="I47" s="616">
        <v>761098.78114800004</v>
      </c>
      <c r="J47" s="616">
        <v>1017866.2946709999</v>
      </c>
      <c r="K47" s="580" t="s">
        <v>870</v>
      </c>
      <c r="L47" s="617" t="s">
        <v>29</v>
      </c>
      <c r="M47" s="617" t="s">
        <v>29</v>
      </c>
      <c r="N47" s="619">
        <v>53417.17391304348</v>
      </c>
      <c r="O47" s="619">
        <v>3335.1935856521736</v>
      </c>
      <c r="P47" s="583"/>
      <c r="Q47" s="583"/>
    </row>
    <row r="48" spans="1:18" ht="12.6" customHeight="1">
      <c r="A48" s="1596"/>
      <c r="B48" s="1596"/>
      <c r="C48" s="577" t="s">
        <v>873</v>
      </c>
      <c r="D48" s="590" t="s">
        <v>874</v>
      </c>
      <c r="E48" s="616">
        <v>27220036</v>
      </c>
      <c r="F48" s="616">
        <v>3395141</v>
      </c>
      <c r="G48" s="616">
        <v>4021876</v>
      </c>
      <c r="H48" s="616">
        <v>1538448.2354124996</v>
      </c>
      <c r="I48" s="616">
        <v>93092.97271875001</v>
      </c>
      <c r="J48" s="616">
        <v>106669.3448125</v>
      </c>
      <c r="K48" s="580" t="s">
        <v>875</v>
      </c>
      <c r="L48" s="617" t="s">
        <v>29</v>
      </c>
      <c r="M48" s="617" t="s">
        <v>29</v>
      </c>
      <c r="N48" s="619">
        <v>51640.82608695652</v>
      </c>
      <c r="O48" s="619">
        <v>1449.2167760869563</v>
      </c>
      <c r="P48" s="583"/>
      <c r="Q48" s="583"/>
    </row>
    <row r="49" spans="1:702" s="621" customFormat="1">
      <c r="A49" s="1596"/>
      <c r="B49" s="1597"/>
      <c r="C49" s="584" t="s">
        <v>878</v>
      </c>
      <c r="D49" s="595"/>
      <c r="E49" s="586">
        <v>121863880</v>
      </c>
      <c r="F49" s="586">
        <v>15056838</v>
      </c>
      <c r="G49" s="586">
        <v>20478417</v>
      </c>
      <c r="H49" s="586">
        <v>8191585.4647525046</v>
      </c>
      <c r="I49" s="586">
        <v>854191.75386675005</v>
      </c>
      <c r="J49" s="586">
        <v>1124535.6394834998</v>
      </c>
      <c r="K49" s="596"/>
      <c r="L49" s="620"/>
      <c r="M49" s="620"/>
      <c r="N49" s="620"/>
      <c r="O49" s="620"/>
      <c r="P49" s="583"/>
      <c r="Q49" s="583"/>
    </row>
    <row r="50" spans="1:702" ht="53.25" customHeight="1">
      <c r="A50" s="1597"/>
      <c r="B50" s="622" t="s">
        <v>888</v>
      </c>
      <c r="C50" s="609" t="s">
        <v>889</v>
      </c>
      <c r="D50" s="623"/>
      <c r="E50" s="611">
        <v>124177221</v>
      </c>
      <c r="F50" s="611">
        <v>15297717</v>
      </c>
      <c r="G50" s="611">
        <v>20953013</v>
      </c>
      <c r="H50" s="611">
        <v>8737482.6196697541</v>
      </c>
      <c r="I50" s="611">
        <v>900078.82091900008</v>
      </c>
      <c r="J50" s="611">
        <v>1256129.5203382499</v>
      </c>
      <c r="K50" s="612"/>
      <c r="L50" s="624"/>
      <c r="M50" s="624"/>
      <c r="N50" s="624"/>
      <c r="O50" s="624"/>
      <c r="P50" s="583"/>
      <c r="Q50" s="583"/>
    </row>
    <row r="51" spans="1:702" s="628" customFormat="1">
      <c r="A51" s="625" t="s">
        <v>568</v>
      </c>
      <c r="B51" s="625"/>
      <c r="C51" s="626"/>
      <c r="D51" s="627"/>
      <c r="E51" s="626"/>
      <c r="F51" s="626"/>
      <c r="G51" s="626"/>
      <c r="H51" s="626"/>
      <c r="I51" s="626"/>
      <c r="J51" s="626"/>
      <c r="K51" s="626"/>
      <c r="L51" s="626"/>
      <c r="M51" s="626"/>
      <c r="N51" s="626"/>
      <c r="O51" s="626"/>
      <c r="P51" s="583"/>
      <c r="Q51" s="583"/>
    </row>
    <row r="52" spans="1:702" s="628" customFormat="1">
      <c r="A52" s="629" t="s">
        <v>890</v>
      </c>
      <c r="B52" s="630"/>
      <c r="C52" s="630"/>
      <c r="D52" s="631"/>
      <c r="E52" s="630"/>
      <c r="F52" s="630"/>
      <c r="G52" s="630"/>
      <c r="H52" s="630"/>
      <c r="I52" s="630"/>
      <c r="J52" s="630"/>
      <c r="K52" s="630"/>
      <c r="L52" s="630"/>
      <c r="M52" s="630"/>
      <c r="N52" s="630"/>
      <c r="O52" s="630"/>
      <c r="P52" s="583"/>
      <c r="Q52" s="583"/>
    </row>
    <row r="53" spans="1:702" s="628" customFormat="1">
      <c r="A53" s="630" t="s">
        <v>891</v>
      </c>
      <c r="B53" s="630"/>
      <c r="C53" s="630"/>
      <c r="D53" s="631"/>
      <c r="E53" s="630"/>
      <c r="F53" s="630"/>
      <c r="G53" s="630"/>
      <c r="H53" s="630"/>
      <c r="I53" s="630"/>
      <c r="J53" s="632"/>
      <c r="K53" s="630"/>
      <c r="L53" s="630"/>
      <c r="M53" s="630"/>
      <c r="N53" s="630"/>
      <c r="O53" s="630"/>
      <c r="P53" s="583"/>
      <c r="Q53" s="583"/>
    </row>
    <row r="54" spans="1:702" s="628" customFormat="1">
      <c r="A54" s="630" t="s">
        <v>892</v>
      </c>
      <c r="B54" s="630"/>
      <c r="C54" s="630"/>
      <c r="D54" s="631"/>
      <c r="E54" s="630"/>
      <c r="F54" s="630"/>
      <c r="G54" s="630"/>
      <c r="H54" s="630"/>
      <c r="I54" s="630"/>
      <c r="J54" s="630"/>
      <c r="K54" s="630"/>
      <c r="L54" s="630"/>
      <c r="M54" s="630"/>
      <c r="N54" s="630"/>
      <c r="O54" s="630"/>
      <c r="P54" s="583"/>
      <c r="Q54" s="583"/>
    </row>
    <row r="55" spans="1:702" s="628" customFormat="1">
      <c r="A55" s="630" t="s">
        <v>893</v>
      </c>
      <c r="B55" s="630"/>
      <c r="C55" s="630"/>
      <c r="D55" s="631"/>
      <c r="E55" s="630"/>
      <c r="F55" s="630"/>
      <c r="G55" s="630"/>
      <c r="H55" s="630"/>
      <c r="I55" s="630"/>
      <c r="J55" s="630"/>
      <c r="K55" s="630"/>
      <c r="L55" s="630"/>
      <c r="M55" s="630"/>
      <c r="N55" s="630"/>
      <c r="O55" s="630"/>
      <c r="P55" s="583"/>
      <c r="Q55" s="583"/>
    </row>
    <row r="56" spans="1:702" s="628" customFormat="1">
      <c r="A56" s="633" t="s">
        <v>894</v>
      </c>
      <c r="B56" s="633"/>
      <c r="D56" s="634"/>
      <c r="P56" s="583"/>
      <c r="Q56" s="583"/>
    </row>
    <row r="57" spans="1:702" s="636" customFormat="1">
      <c r="A57" s="574"/>
      <c r="B57" s="574"/>
      <c r="C57" s="574"/>
      <c r="D57" s="635"/>
      <c r="E57" s="574"/>
      <c r="F57" s="574"/>
      <c r="G57" s="574"/>
      <c r="H57" s="574"/>
      <c r="I57" s="574"/>
      <c r="J57" s="574"/>
      <c r="K57" s="574"/>
      <c r="L57" s="574"/>
      <c r="M57" s="574"/>
      <c r="N57" s="574"/>
      <c r="O57" s="574"/>
      <c r="P57" s="574"/>
      <c r="Q57" s="574"/>
      <c r="R57" s="574"/>
      <c r="S57" s="574"/>
      <c r="T57" s="574"/>
      <c r="U57" s="574"/>
      <c r="V57" s="574"/>
      <c r="W57" s="574"/>
      <c r="X57" s="574"/>
      <c r="Y57" s="574"/>
      <c r="Z57" s="574"/>
      <c r="AA57" s="574"/>
      <c r="AB57" s="574"/>
      <c r="AC57" s="574"/>
      <c r="AD57" s="574"/>
      <c r="AE57" s="574"/>
      <c r="AF57" s="574"/>
      <c r="AG57" s="574"/>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c r="BK57" s="574"/>
      <c r="BL57" s="574"/>
      <c r="BM57" s="574"/>
      <c r="BN57" s="574"/>
      <c r="BO57" s="574"/>
      <c r="BP57" s="574"/>
      <c r="BQ57" s="574"/>
      <c r="BR57" s="574"/>
      <c r="BS57" s="574"/>
      <c r="BT57" s="574"/>
      <c r="BU57" s="574"/>
      <c r="BV57" s="574"/>
      <c r="BW57" s="574"/>
      <c r="BX57" s="574"/>
      <c r="BY57" s="574"/>
      <c r="BZ57" s="574"/>
      <c r="CA57" s="574"/>
      <c r="CB57" s="574"/>
      <c r="CC57" s="574"/>
      <c r="CD57" s="574"/>
      <c r="CE57" s="574"/>
      <c r="CF57" s="574"/>
      <c r="CG57" s="574"/>
      <c r="CH57" s="574"/>
      <c r="CI57" s="574"/>
      <c r="CJ57" s="574"/>
      <c r="CK57" s="574"/>
      <c r="CL57" s="574"/>
      <c r="CM57" s="574"/>
      <c r="CN57" s="574"/>
      <c r="CO57" s="574"/>
      <c r="CP57" s="574"/>
      <c r="CQ57" s="574"/>
      <c r="CR57" s="574"/>
      <c r="CS57" s="574"/>
      <c r="CT57" s="574"/>
      <c r="CU57" s="574"/>
      <c r="CV57" s="574"/>
      <c r="CW57" s="574"/>
      <c r="CX57" s="574"/>
      <c r="CY57" s="574"/>
      <c r="CZ57" s="574"/>
      <c r="DA57" s="574"/>
      <c r="DB57" s="574"/>
      <c r="DC57" s="574"/>
      <c r="DD57" s="574"/>
      <c r="DE57" s="574"/>
      <c r="DF57" s="574"/>
      <c r="DG57" s="574"/>
      <c r="DH57" s="574"/>
      <c r="DI57" s="574"/>
      <c r="DJ57" s="574"/>
      <c r="DK57" s="574"/>
      <c r="DL57" s="574"/>
      <c r="DM57" s="574"/>
      <c r="DN57" s="574"/>
      <c r="DO57" s="574"/>
      <c r="DP57" s="574"/>
      <c r="DQ57" s="574"/>
      <c r="DR57" s="574"/>
      <c r="DS57" s="574"/>
      <c r="DT57" s="574"/>
      <c r="DU57" s="574"/>
      <c r="DV57" s="574"/>
      <c r="DW57" s="574"/>
      <c r="DX57" s="574"/>
      <c r="DY57" s="574"/>
      <c r="DZ57" s="574"/>
      <c r="EA57" s="574"/>
      <c r="EB57" s="574"/>
      <c r="EC57" s="574"/>
      <c r="ED57" s="574"/>
      <c r="EE57" s="574"/>
      <c r="EF57" s="574"/>
      <c r="EG57" s="574"/>
      <c r="EH57" s="574"/>
      <c r="EI57" s="574"/>
      <c r="EJ57" s="574"/>
      <c r="EK57" s="574"/>
      <c r="EL57" s="574"/>
      <c r="EM57" s="574"/>
      <c r="EN57" s="574"/>
      <c r="EO57" s="574"/>
      <c r="EP57" s="574"/>
      <c r="EQ57" s="574"/>
      <c r="ER57" s="574"/>
      <c r="ES57" s="574"/>
      <c r="ET57" s="574"/>
      <c r="EU57" s="574"/>
      <c r="EV57" s="574"/>
      <c r="EW57" s="574"/>
      <c r="EX57" s="574"/>
      <c r="EY57" s="574"/>
      <c r="EZ57" s="574"/>
      <c r="FA57" s="574"/>
      <c r="FB57" s="574"/>
      <c r="FC57" s="574"/>
      <c r="FD57" s="574"/>
      <c r="FE57" s="574"/>
      <c r="FF57" s="574"/>
      <c r="FG57" s="574"/>
      <c r="FH57" s="574"/>
      <c r="FI57" s="574"/>
      <c r="FJ57" s="574"/>
      <c r="FK57" s="574"/>
      <c r="FL57" s="574"/>
      <c r="FM57" s="574"/>
      <c r="FN57" s="574"/>
      <c r="FO57" s="574"/>
      <c r="FP57" s="574"/>
      <c r="FQ57" s="574"/>
      <c r="FR57" s="574"/>
      <c r="FS57" s="574"/>
      <c r="FT57" s="574"/>
      <c r="FU57" s="574"/>
      <c r="FV57" s="574"/>
      <c r="FW57" s="574"/>
      <c r="FX57" s="574"/>
      <c r="FY57" s="574"/>
      <c r="FZ57" s="574"/>
      <c r="GA57" s="574"/>
      <c r="GB57" s="574"/>
      <c r="GC57" s="574"/>
      <c r="GD57" s="574"/>
      <c r="GE57" s="574"/>
      <c r="GF57" s="574"/>
      <c r="GG57" s="574"/>
      <c r="GH57" s="574"/>
      <c r="GI57" s="574"/>
      <c r="GJ57" s="574"/>
      <c r="GK57" s="574"/>
      <c r="GL57" s="574"/>
      <c r="GM57" s="574"/>
      <c r="GN57" s="574"/>
      <c r="GO57" s="574"/>
      <c r="GP57" s="574"/>
      <c r="GQ57" s="574"/>
      <c r="GR57" s="574"/>
      <c r="GS57" s="574"/>
      <c r="GT57" s="574"/>
      <c r="GU57" s="574"/>
      <c r="GV57" s="574"/>
      <c r="GW57" s="574"/>
      <c r="GX57" s="574"/>
      <c r="GY57" s="574"/>
      <c r="GZ57" s="574"/>
      <c r="HA57" s="574"/>
      <c r="HB57" s="574"/>
      <c r="HC57" s="574"/>
      <c r="HD57" s="574"/>
      <c r="HE57" s="574"/>
      <c r="HF57" s="574"/>
      <c r="HG57" s="574"/>
      <c r="HH57" s="574"/>
      <c r="HI57" s="574"/>
      <c r="HJ57" s="574"/>
      <c r="HK57" s="574"/>
      <c r="HL57" s="574"/>
      <c r="HM57" s="574"/>
      <c r="HN57" s="574"/>
      <c r="HO57" s="574"/>
      <c r="HP57" s="574"/>
      <c r="HQ57" s="574"/>
      <c r="HR57" s="574"/>
      <c r="HS57" s="574"/>
      <c r="HT57" s="574"/>
      <c r="HU57" s="574"/>
      <c r="HV57" s="574"/>
      <c r="HW57" s="574"/>
      <c r="HX57" s="574"/>
      <c r="HY57" s="574"/>
      <c r="HZ57" s="574"/>
      <c r="IA57" s="574"/>
      <c r="IB57" s="574"/>
      <c r="IC57" s="574"/>
      <c r="ID57" s="574"/>
      <c r="IE57" s="574"/>
      <c r="IF57" s="574"/>
      <c r="IG57" s="574"/>
      <c r="IH57" s="574"/>
      <c r="II57" s="574"/>
      <c r="IJ57" s="574"/>
      <c r="IK57" s="574"/>
      <c r="IL57" s="574"/>
      <c r="IM57" s="574"/>
      <c r="IN57" s="574"/>
      <c r="IO57" s="574"/>
      <c r="IP57" s="574"/>
      <c r="IQ57" s="574"/>
      <c r="IR57" s="574"/>
      <c r="IS57" s="574"/>
      <c r="IT57" s="574"/>
      <c r="IU57" s="574"/>
      <c r="IV57" s="574"/>
      <c r="IW57" s="574"/>
      <c r="IX57" s="574"/>
      <c r="IY57" s="574"/>
      <c r="IZ57" s="574"/>
      <c r="JA57" s="574"/>
      <c r="JB57" s="574"/>
      <c r="JC57" s="574"/>
      <c r="JD57" s="574"/>
      <c r="JE57" s="574"/>
      <c r="JF57" s="574"/>
      <c r="JG57" s="574"/>
      <c r="JH57" s="574"/>
      <c r="JI57" s="574"/>
      <c r="JJ57" s="574"/>
      <c r="JK57" s="574"/>
      <c r="JL57" s="574"/>
      <c r="JM57" s="574"/>
      <c r="JN57" s="574"/>
      <c r="JO57" s="574"/>
      <c r="JP57" s="574"/>
      <c r="JQ57" s="574"/>
      <c r="JR57" s="574"/>
      <c r="JS57" s="574"/>
      <c r="JT57" s="574"/>
      <c r="JU57" s="574"/>
      <c r="JV57" s="574"/>
      <c r="JW57" s="574"/>
      <c r="JX57" s="574"/>
      <c r="JY57" s="574"/>
      <c r="JZ57" s="574"/>
      <c r="KA57" s="574"/>
      <c r="KB57" s="574"/>
      <c r="KC57" s="574"/>
      <c r="KD57" s="574"/>
      <c r="KE57" s="574"/>
      <c r="KF57" s="574"/>
      <c r="KG57" s="574"/>
      <c r="KH57" s="574"/>
      <c r="KI57" s="574"/>
      <c r="KJ57" s="574"/>
      <c r="KK57" s="574"/>
      <c r="KL57" s="574"/>
      <c r="KM57" s="574"/>
      <c r="KN57" s="574"/>
      <c r="KO57" s="574"/>
      <c r="KP57" s="574"/>
      <c r="KQ57" s="574"/>
      <c r="KR57" s="574"/>
      <c r="KS57" s="574"/>
      <c r="KT57" s="574"/>
      <c r="KU57" s="574"/>
      <c r="KV57" s="574"/>
      <c r="KW57" s="574"/>
      <c r="KX57" s="574"/>
      <c r="KY57" s="574"/>
      <c r="KZ57" s="574"/>
      <c r="LA57" s="574"/>
      <c r="LB57" s="574"/>
      <c r="LC57" s="574"/>
      <c r="LD57" s="574"/>
      <c r="LE57" s="574"/>
      <c r="LF57" s="574"/>
      <c r="LG57" s="574"/>
      <c r="LH57" s="574"/>
      <c r="LI57" s="574"/>
      <c r="LJ57" s="574"/>
      <c r="LK57" s="574"/>
      <c r="LL57" s="574"/>
      <c r="LM57" s="574"/>
      <c r="LN57" s="574"/>
      <c r="LO57" s="574"/>
      <c r="LP57" s="574"/>
      <c r="LQ57" s="574"/>
      <c r="LR57" s="574"/>
      <c r="LS57" s="574"/>
      <c r="LT57" s="574"/>
      <c r="LU57" s="574"/>
      <c r="LV57" s="574"/>
      <c r="LW57" s="574"/>
      <c r="LX57" s="574"/>
      <c r="LY57" s="574"/>
      <c r="LZ57" s="574"/>
      <c r="MA57" s="574"/>
      <c r="MB57" s="574"/>
      <c r="MC57" s="574"/>
      <c r="MD57" s="574"/>
      <c r="ME57" s="574"/>
      <c r="MF57" s="574"/>
      <c r="MG57" s="574"/>
      <c r="MH57" s="574"/>
      <c r="MI57" s="574"/>
      <c r="MJ57" s="574"/>
      <c r="MK57" s="574"/>
      <c r="ML57" s="574"/>
      <c r="MM57" s="574"/>
      <c r="MN57" s="574"/>
      <c r="MO57" s="574"/>
      <c r="MP57" s="574"/>
      <c r="MQ57" s="574"/>
      <c r="MR57" s="574"/>
      <c r="MS57" s="574"/>
      <c r="MT57" s="574"/>
      <c r="MU57" s="574"/>
      <c r="MV57" s="574"/>
      <c r="MW57" s="574"/>
      <c r="MX57" s="574"/>
      <c r="MY57" s="574"/>
      <c r="MZ57" s="574"/>
      <c r="NA57" s="574"/>
      <c r="NB57" s="574"/>
      <c r="NC57" s="574"/>
      <c r="ND57" s="574"/>
      <c r="NE57" s="574"/>
      <c r="NF57" s="574"/>
      <c r="NG57" s="574"/>
      <c r="NH57" s="574"/>
      <c r="NI57" s="574"/>
      <c r="NJ57" s="574"/>
      <c r="NK57" s="574"/>
      <c r="NL57" s="574"/>
      <c r="NM57" s="574"/>
      <c r="NN57" s="574"/>
      <c r="NO57" s="574"/>
      <c r="NP57" s="574"/>
      <c r="NQ57" s="574"/>
      <c r="NR57" s="574"/>
      <c r="NS57" s="574"/>
      <c r="NT57" s="574"/>
      <c r="NU57" s="574"/>
      <c r="NV57" s="574"/>
      <c r="NW57" s="574"/>
      <c r="NX57" s="574"/>
      <c r="NY57" s="574"/>
      <c r="NZ57" s="574"/>
      <c r="OA57" s="574"/>
      <c r="OB57" s="574"/>
      <c r="OC57" s="574"/>
      <c r="OD57" s="574"/>
      <c r="OE57" s="574"/>
      <c r="OF57" s="574"/>
      <c r="OG57" s="574"/>
      <c r="OH57" s="574"/>
      <c r="OI57" s="574"/>
      <c r="OJ57" s="574"/>
      <c r="OK57" s="574"/>
      <c r="OL57" s="574"/>
      <c r="OM57" s="574"/>
      <c r="ON57" s="574"/>
      <c r="OO57" s="574"/>
      <c r="OP57" s="574"/>
      <c r="OQ57" s="574"/>
      <c r="OR57" s="574"/>
      <c r="OS57" s="574"/>
      <c r="OT57" s="574"/>
      <c r="OU57" s="574"/>
      <c r="OV57" s="574"/>
      <c r="OW57" s="574"/>
      <c r="OX57" s="574"/>
      <c r="OY57" s="574"/>
      <c r="OZ57" s="574"/>
      <c r="PA57" s="574"/>
      <c r="PB57" s="574"/>
      <c r="PC57" s="574"/>
      <c r="PD57" s="574"/>
      <c r="PE57" s="574"/>
      <c r="PF57" s="574"/>
      <c r="PG57" s="574"/>
      <c r="PH57" s="574"/>
      <c r="PI57" s="574"/>
      <c r="PJ57" s="574"/>
      <c r="PK57" s="574"/>
      <c r="PL57" s="574"/>
      <c r="PM57" s="574"/>
      <c r="PN57" s="574"/>
      <c r="PO57" s="574"/>
      <c r="PP57" s="574"/>
      <c r="PQ57" s="574"/>
      <c r="PR57" s="574"/>
      <c r="PS57" s="574"/>
      <c r="PT57" s="574"/>
      <c r="PU57" s="574"/>
      <c r="PV57" s="574"/>
      <c r="PW57" s="574"/>
      <c r="PX57" s="574"/>
      <c r="PY57" s="574"/>
      <c r="PZ57" s="574"/>
      <c r="QA57" s="574"/>
      <c r="QB57" s="574"/>
      <c r="QC57" s="574"/>
      <c r="QD57" s="574"/>
      <c r="QE57" s="574"/>
      <c r="QF57" s="574"/>
      <c r="QG57" s="574"/>
      <c r="QH57" s="574"/>
      <c r="QI57" s="574"/>
      <c r="QJ57" s="574"/>
      <c r="QK57" s="574"/>
      <c r="QL57" s="574"/>
      <c r="QM57" s="574"/>
      <c r="QN57" s="574"/>
      <c r="QO57" s="574"/>
      <c r="QP57" s="574"/>
      <c r="QQ57" s="574"/>
      <c r="QR57" s="574"/>
      <c r="QS57" s="574"/>
      <c r="QT57" s="574"/>
      <c r="QU57" s="574"/>
      <c r="QV57" s="574"/>
      <c r="QW57" s="574"/>
      <c r="QX57" s="574"/>
      <c r="QY57" s="574"/>
      <c r="QZ57" s="574"/>
      <c r="RA57" s="574"/>
      <c r="RB57" s="574"/>
      <c r="RC57" s="574"/>
      <c r="RD57" s="574"/>
      <c r="RE57" s="574"/>
      <c r="RF57" s="574"/>
      <c r="RG57" s="574"/>
      <c r="RH57" s="574"/>
      <c r="RI57" s="574"/>
      <c r="RJ57" s="574"/>
      <c r="RK57" s="574"/>
      <c r="RL57" s="574"/>
      <c r="RM57" s="574"/>
      <c r="RN57" s="574"/>
      <c r="RO57" s="574"/>
      <c r="RP57" s="574"/>
      <c r="RQ57" s="574"/>
      <c r="RR57" s="574"/>
      <c r="RS57" s="574"/>
      <c r="RT57" s="574"/>
      <c r="RU57" s="574"/>
      <c r="RV57" s="574"/>
      <c r="RW57" s="574"/>
      <c r="RX57" s="574"/>
      <c r="RY57" s="574"/>
      <c r="RZ57" s="574"/>
      <c r="SA57" s="574"/>
      <c r="SB57" s="574"/>
      <c r="SC57" s="574"/>
      <c r="SD57" s="574"/>
      <c r="SE57" s="574"/>
      <c r="SF57" s="574"/>
      <c r="SG57" s="574"/>
      <c r="SH57" s="574"/>
      <c r="SI57" s="574"/>
      <c r="SJ57" s="574"/>
      <c r="SK57" s="574"/>
      <c r="SL57" s="574"/>
      <c r="SM57" s="574"/>
      <c r="SN57" s="574"/>
      <c r="SO57" s="574"/>
      <c r="SP57" s="574"/>
      <c r="SQ57" s="574"/>
      <c r="SR57" s="574"/>
      <c r="SS57" s="574"/>
      <c r="ST57" s="574"/>
      <c r="SU57" s="574"/>
      <c r="SV57" s="574"/>
      <c r="SW57" s="574"/>
      <c r="SX57" s="574"/>
      <c r="SY57" s="574"/>
      <c r="SZ57" s="574"/>
      <c r="TA57" s="574"/>
      <c r="TB57" s="574"/>
      <c r="TC57" s="574"/>
      <c r="TD57" s="574"/>
      <c r="TE57" s="574"/>
      <c r="TF57" s="574"/>
      <c r="TG57" s="574"/>
      <c r="TH57" s="574"/>
      <c r="TI57" s="574"/>
      <c r="TJ57" s="574"/>
      <c r="TK57" s="574"/>
      <c r="TL57" s="574"/>
      <c r="TM57" s="574"/>
      <c r="TN57" s="574"/>
      <c r="TO57" s="574"/>
      <c r="TP57" s="574"/>
      <c r="TQ57" s="574"/>
      <c r="TR57" s="574"/>
      <c r="TS57" s="574"/>
      <c r="TT57" s="574"/>
      <c r="TU57" s="574"/>
      <c r="TV57" s="574"/>
      <c r="TW57" s="574"/>
      <c r="TX57" s="574"/>
      <c r="TY57" s="574"/>
      <c r="TZ57" s="574"/>
      <c r="UA57" s="574"/>
      <c r="UB57" s="574"/>
      <c r="UC57" s="574"/>
      <c r="UD57" s="574"/>
      <c r="UE57" s="574"/>
      <c r="UF57" s="574"/>
      <c r="UG57" s="574"/>
      <c r="UH57" s="574"/>
      <c r="UI57" s="574"/>
      <c r="UJ57" s="574"/>
      <c r="UK57" s="574"/>
      <c r="UL57" s="574"/>
      <c r="UM57" s="574"/>
      <c r="UN57" s="574"/>
      <c r="UO57" s="574"/>
      <c r="UP57" s="574"/>
      <c r="UQ57" s="574"/>
      <c r="UR57" s="574"/>
      <c r="US57" s="574"/>
      <c r="UT57" s="574"/>
      <c r="UU57" s="574"/>
      <c r="UV57" s="574"/>
      <c r="UW57" s="574"/>
      <c r="UX57" s="574"/>
      <c r="UY57" s="574"/>
      <c r="UZ57" s="574"/>
      <c r="VA57" s="574"/>
      <c r="VB57" s="574"/>
      <c r="VC57" s="574"/>
      <c r="VD57" s="574"/>
      <c r="VE57" s="574"/>
      <c r="VF57" s="574"/>
      <c r="VG57" s="574"/>
      <c r="VH57" s="574"/>
      <c r="VI57" s="574"/>
      <c r="VJ57" s="574"/>
      <c r="VK57" s="574"/>
      <c r="VL57" s="574"/>
      <c r="VM57" s="574"/>
      <c r="VN57" s="574"/>
      <c r="VO57" s="574"/>
      <c r="VP57" s="574"/>
      <c r="VQ57" s="574"/>
      <c r="VR57" s="574"/>
      <c r="VS57" s="574"/>
      <c r="VT57" s="574"/>
      <c r="VU57" s="574"/>
      <c r="VV57" s="574"/>
      <c r="VW57" s="574"/>
      <c r="VX57" s="574"/>
      <c r="VY57" s="574"/>
      <c r="VZ57" s="574"/>
      <c r="WA57" s="574"/>
      <c r="WB57" s="574"/>
      <c r="WC57" s="574"/>
      <c r="WD57" s="574"/>
      <c r="WE57" s="574"/>
      <c r="WF57" s="574"/>
      <c r="WG57" s="574"/>
      <c r="WH57" s="574"/>
      <c r="WI57" s="574"/>
      <c r="WJ57" s="574"/>
      <c r="WK57" s="574"/>
      <c r="WL57" s="574"/>
      <c r="WM57" s="574"/>
      <c r="WN57" s="574"/>
      <c r="WO57" s="574"/>
      <c r="WP57" s="574"/>
      <c r="WQ57" s="574"/>
      <c r="WR57" s="574"/>
      <c r="WS57" s="574"/>
      <c r="WT57" s="574"/>
      <c r="WU57" s="574"/>
      <c r="WV57" s="574"/>
      <c r="WW57" s="574"/>
      <c r="WX57" s="574"/>
      <c r="WY57" s="574"/>
      <c r="WZ57" s="574"/>
      <c r="XA57" s="574"/>
      <c r="XB57" s="574"/>
      <c r="XC57" s="574"/>
      <c r="XD57" s="574"/>
      <c r="XE57" s="574"/>
      <c r="XF57" s="574"/>
      <c r="XG57" s="574"/>
      <c r="XH57" s="574"/>
      <c r="XI57" s="574"/>
      <c r="XJ57" s="574"/>
      <c r="XK57" s="574"/>
      <c r="XL57" s="574"/>
      <c r="XM57" s="574"/>
      <c r="XN57" s="574"/>
      <c r="XO57" s="574"/>
      <c r="XP57" s="574"/>
      <c r="XQ57" s="574"/>
      <c r="XR57" s="574"/>
      <c r="XS57" s="574"/>
      <c r="XT57" s="574"/>
      <c r="XU57" s="574"/>
      <c r="XV57" s="574"/>
      <c r="XW57" s="574"/>
      <c r="XX57" s="574"/>
      <c r="XY57" s="574"/>
      <c r="XZ57" s="574"/>
      <c r="YA57" s="574"/>
      <c r="YB57" s="574"/>
      <c r="YC57" s="574"/>
      <c r="YD57" s="574"/>
      <c r="YE57" s="574"/>
      <c r="YF57" s="574"/>
      <c r="YG57" s="574"/>
      <c r="YH57" s="574"/>
      <c r="YI57" s="574"/>
      <c r="YJ57" s="574"/>
      <c r="YK57" s="574"/>
      <c r="YL57" s="574"/>
      <c r="YM57" s="574"/>
      <c r="YN57" s="574"/>
      <c r="YO57" s="574"/>
      <c r="YP57" s="574"/>
      <c r="YQ57" s="574"/>
      <c r="YR57" s="574"/>
      <c r="YS57" s="574"/>
      <c r="YT57" s="574"/>
      <c r="YU57" s="574"/>
      <c r="YV57" s="574"/>
      <c r="YW57" s="574"/>
      <c r="YX57" s="574"/>
      <c r="YY57" s="574"/>
      <c r="YZ57" s="574"/>
      <c r="ZA57" s="574"/>
      <c r="ZB57" s="574"/>
      <c r="ZC57" s="574"/>
      <c r="ZD57" s="574"/>
      <c r="ZE57" s="574"/>
      <c r="ZF57" s="574"/>
      <c r="ZG57" s="574"/>
      <c r="ZH57" s="574"/>
      <c r="ZI57" s="574"/>
      <c r="ZJ57" s="574"/>
      <c r="ZK57" s="574"/>
      <c r="ZL57" s="574"/>
      <c r="ZM57" s="574"/>
      <c r="ZN57" s="574"/>
      <c r="ZO57" s="574"/>
      <c r="ZP57" s="574"/>
      <c r="ZQ57" s="574"/>
      <c r="ZR57" s="574"/>
      <c r="ZS57" s="574"/>
      <c r="ZT57" s="574"/>
      <c r="ZU57" s="574"/>
      <c r="ZV57" s="574"/>
      <c r="ZW57" s="574"/>
      <c r="ZX57" s="574"/>
      <c r="ZY57" s="574"/>
      <c r="ZZ57" s="574"/>
    </row>
    <row r="58" spans="1:702" s="636" customFormat="1">
      <c r="A58" s="574"/>
      <c r="B58" s="574"/>
      <c r="C58" s="574"/>
      <c r="D58" s="635"/>
      <c r="E58" s="574"/>
      <c r="F58" s="574"/>
      <c r="G58" s="574"/>
      <c r="H58" s="574"/>
      <c r="I58" s="574"/>
      <c r="J58" s="574"/>
      <c r="K58" s="574"/>
      <c r="L58" s="574"/>
      <c r="M58" s="574"/>
      <c r="N58" s="574"/>
      <c r="O58" s="574"/>
      <c r="P58" s="574"/>
      <c r="Q58" s="574"/>
      <c r="R58" s="574"/>
      <c r="S58" s="574"/>
      <c r="T58" s="574"/>
      <c r="U58" s="574"/>
      <c r="V58" s="574"/>
      <c r="W58" s="574"/>
      <c r="X58" s="574"/>
      <c r="Y58" s="574"/>
      <c r="Z58" s="574"/>
      <c r="AA58" s="574"/>
      <c r="AB58" s="574"/>
      <c r="AC58" s="574"/>
      <c r="AD58" s="574"/>
      <c r="AE58" s="574"/>
      <c r="AF58" s="574"/>
      <c r="AG58" s="574"/>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574"/>
      <c r="BL58" s="574"/>
      <c r="BM58" s="574"/>
      <c r="BN58" s="574"/>
      <c r="BO58" s="574"/>
      <c r="BP58" s="574"/>
      <c r="BQ58" s="574"/>
      <c r="BR58" s="574"/>
      <c r="BS58" s="574"/>
      <c r="BT58" s="574"/>
      <c r="BU58" s="574"/>
      <c r="BV58" s="574"/>
      <c r="BW58" s="574"/>
      <c r="BX58" s="574"/>
      <c r="BY58" s="574"/>
      <c r="BZ58" s="574"/>
      <c r="CA58" s="574"/>
      <c r="CB58" s="574"/>
      <c r="CC58" s="574"/>
      <c r="CD58" s="574"/>
      <c r="CE58" s="574"/>
      <c r="CF58" s="574"/>
      <c r="CG58" s="574"/>
      <c r="CH58" s="574"/>
      <c r="CI58" s="574"/>
      <c r="CJ58" s="574"/>
      <c r="CK58" s="574"/>
      <c r="CL58" s="574"/>
      <c r="CM58" s="574"/>
      <c r="CN58" s="574"/>
      <c r="CO58" s="574"/>
      <c r="CP58" s="574"/>
      <c r="CQ58" s="574"/>
      <c r="CR58" s="574"/>
      <c r="CS58" s="574"/>
      <c r="CT58" s="574"/>
      <c r="CU58" s="574"/>
      <c r="CV58" s="574"/>
      <c r="CW58" s="574"/>
      <c r="CX58" s="574"/>
      <c r="CY58" s="574"/>
      <c r="CZ58" s="574"/>
      <c r="DA58" s="574"/>
      <c r="DB58" s="574"/>
      <c r="DC58" s="574"/>
      <c r="DD58" s="574"/>
      <c r="DE58" s="574"/>
      <c r="DF58" s="574"/>
      <c r="DG58" s="574"/>
      <c r="DH58" s="574"/>
      <c r="DI58" s="574"/>
      <c r="DJ58" s="574"/>
      <c r="DK58" s="574"/>
      <c r="DL58" s="574"/>
      <c r="DM58" s="574"/>
      <c r="DN58" s="574"/>
      <c r="DO58" s="574"/>
      <c r="DP58" s="574"/>
      <c r="DQ58" s="574"/>
      <c r="DR58" s="574"/>
      <c r="DS58" s="574"/>
      <c r="DT58" s="574"/>
      <c r="DU58" s="574"/>
      <c r="DV58" s="574"/>
      <c r="DW58" s="574"/>
      <c r="DX58" s="574"/>
      <c r="DY58" s="574"/>
      <c r="DZ58" s="574"/>
      <c r="EA58" s="574"/>
      <c r="EB58" s="574"/>
      <c r="EC58" s="574"/>
      <c r="ED58" s="574"/>
      <c r="EE58" s="574"/>
      <c r="EF58" s="574"/>
      <c r="EG58" s="574"/>
      <c r="EH58" s="574"/>
      <c r="EI58" s="574"/>
      <c r="EJ58" s="574"/>
      <c r="EK58" s="574"/>
      <c r="EL58" s="574"/>
      <c r="EM58" s="574"/>
      <c r="EN58" s="574"/>
      <c r="EO58" s="574"/>
      <c r="EP58" s="574"/>
      <c r="EQ58" s="574"/>
      <c r="ER58" s="574"/>
      <c r="ES58" s="574"/>
      <c r="ET58" s="574"/>
      <c r="EU58" s="574"/>
      <c r="EV58" s="574"/>
      <c r="EW58" s="574"/>
      <c r="EX58" s="574"/>
      <c r="EY58" s="574"/>
      <c r="EZ58" s="574"/>
      <c r="FA58" s="574"/>
      <c r="FB58" s="574"/>
      <c r="FC58" s="574"/>
      <c r="FD58" s="574"/>
      <c r="FE58" s="574"/>
      <c r="FF58" s="574"/>
      <c r="FG58" s="574"/>
      <c r="FH58" s="574"/>
      <c r="FI58" s="574"/>
      <c r="FJ58" s="574"/>
      <c r="FK58" s="574"/>
      <c r="FL58" s="574"/>
      <c r="FM58" s="574"/>
      <c r="FN58" s="574"/>
      <c r="FO58" s="574"/>
      <c r="FP58" s="574"/>
      <c r="FQ58" s="574"/>
      <c r="FR58" s="574"/>
      <c r="FS58" s="574"/>
      <c r="FT58" s="574"/>
      <c r="FU58" s="574"/>
      <c r="FV58" s="574"/>
      <c r="FW58" s="574"/>
      <c r="FX58" s="574"/>
      <c r="FY58" s="574"/>
      <c r="FZ58" s="574"/>
      <c r="GA58" s="574"/>
      <c r="GB58" s="574"/>
      <c r="GC58" s="574"/>
      <c r="GD58" s="574"/>
      <c r="GE58" s="574"/>
      <c r="GF58" s="574"/>
      <c r="GG58" s="574"/>
      <c r="GH58" s="574"/>
      <c r="GI58" s="574"/>
      <c r="GJ58" s="574"/>
      <c r="GK58" s="574"/>
      <c r="GL58" s="574"/>
      <c r="GM58" s="574"/>
      <c r="GN58" s="574"/>
      <c r="GO58" s="574"/>
      <c r="GP58" s="574"/>
      <c r="GQ58" s="574"/>
      <c r="GR58" s="574"/>
      <c r="GS58" s="574"/>
      <c r="GT58" s="574"/>
      <c r="GU58" s="574"/>
      <c r="GV58" s="574"/>
      <c r="GW58" s="574"/>
      <c r="GX58" s="574"/>
      <c r="GY58" s="574"/>
      <c r="GZ58" s="574"/>
      <c r="HA58" s="574"/>
      <c r="HB58" s="574"/>
      <c r="HC58" s="574"/>
      <c r="HD58" s="574"/>
      <c r="HE58" s="574"/>
      <c r="HF58" s="574"/>
      <c r="HG58" s="574"/>
      <c r="HH58" s="574"/>
      <c r="HI58" s="574"/>
      <c r="HJ58" s="574"/>
      <c r="HK58" s="574"/>
      <c r="HL58" s="574"/>
      <c r="HM58" s="574"/>
      <c r="HN58" s="574"/>
      <c r="HO58" s="574"/>
      <c r="HP58" s="574"/>
      <c r="HQ58" s="574"/>
      <c r="HR58" s="574"/>
      <c r="HS58" s="574"/>
      <c r="HT58" s="574"/>
      <c r="HU58" s="574"/>
      <c r="HV58" s="574"/>
      <c r="HW58" s="574"/>
      <c r="HX58" s="574"/>
      <c r="HY58" s="574"/>
      <c r="HZ58" s="574"/>
      <c r="IA58" s="574"/>
      <c r="IB58" s="574"/>
      <c r="IC58" s="574"/>
      <c r="ID58" s="574"/>
      <c r="IE58" s="574"/>
      <c r="IF58" s="574"/>
      <c r="IG58" s="574"/>
      <c r="IH58" s="574"/>
      <c r="II58" s="574"/>
      <c r="IJ58" s="574"/>
      <c r="IK58" s="574"/>
      <c r="IL58" s="574"/>
      <c r="IM58" s="574"/>
      <c r="IN58" s="574"/>
      <c r="IO58" s="574"/>
      <c r="IP58" s="574"/>
      <c r="IQ58" s="574"/>
      <c r="IR58" s="574"/>
      <c r="IS58" s="574"/>
      <c r="IT58" s="574"/>
      <c r="IU58" s="574"/>
      <c r="IV58" s="574"/>
      <c r="IW58" s="574"/>
      <c r="IX58" s="574"/>
      <c r="IY58" s="574"/>
      <c r="IZ58" s="574"/>
      <c r="JA58" s="574"/>
      <c r="JB58" s="574"/>
      <c r="JC58" s="574"/>
      <c r="JD58" s="574"/>
      <c r="JE58" s="574"/>
      <c r="JF58" s="574"/>
      <c r="JG58" s="574"/>
      <c r="JH58" s="574"/>
      <c r="JI58" s="574"/>
      <c r="JJ58" s="574"/>
      <c r="JK58" s="574"/>
      <c r="JL58" s="574"/>
      <c r="JM58" s="574"/>
      <c r="JN58" s="574"/>
      <c r="JO58" s="574"/>
      <c r="JP58" s="574"/>
      <c r="JQ58" s="574"/>
      <c r="JR58" s="574"/>
      <c r="JS58" s="574"/>
      <c r="JT58" s="574"/>
      <c r="JU58" s="574"/>
      <c r="JV58" s="574"/>
      <c r="JW58" s="574"/>
      <c r="JX58" s="574"/>
      <c r="JY58" s="574"/>
      <c r="JZ58" s="574"/>
      <c r="KA58" s="574"/>
      <c r="KB58" s="574"/>
      <c r="KC58" s="574"/>
      <c r="KD58" s="574"/>
      <c r="KE58" s="574"/>
      <c r="KF58" s="574"/>
      <c r="KG58" s="574"/>
      <c r="KH58" s="574"/>
      <c r="KI58" s="574"/>
      <c r="KJ58" s="574"/>
      <c r="KK58" s="574"/>
      <c r="KL58" s="574"/>
      <c r="KM58" s="574"/>
      <c r="KN58" s="574"/>
      <c r="KO58" s="574"/>
      <c r="KP58" s="574"/>
      <c r="KQ58" s="574"/>
      <c r="KR58" s="574"/>
      <c r="KS58" s="574"/>
      <c r="KT58" s="574"/>
      <c r="KU58" s="574"/>
      <c r="KV58" s="574"/>
      <c r="KW58" s="574"/>
      <c r="KX58" s="574"/>
      <c r="KY58" s="574"/>
      <c r="KZ58" s="574"/>
      <c r="LA58" s="574"/>
      <c r="LB58" s="574"/>
      <c r="LC58" s="574"/>
      <c r="LD58" s="574"/>
      <c r="LE58" s="574"/>
      <c r="LF58" s="574"/>
      <c r="LG58" s="574"/>
      <c r="LH58" s="574"/>
      <c r="LI58" s="574"/>
      <c r="LJ58" s="574"/>
      <c r="LK58" s="574"/>
      <c r="LL58" s="574"/>
      <c r="LM58" s="574"/>
      <c r="LN58" s="574"/>
      <c r="LO58" s="574"/>
      <c r="LP58" s="574"/>
      <c r="LQ58" s="574"/>
      <c r="LR58" s="574"/>
      <c r="LS58" s="574"/>
      <c r="LT58" s="574"/>
      <c r="LU58" s="574"/>
      <c r="LV58" s="574"/>
      <c r="LW58" s="574"/>
      <c r="LX58" s="574"/>
      <c r="LY58" s="574"/>
      <c r="LZ58" s="574"/>
      <c r="MA58" s="574"/>
      <c r="MB58" s="574"/>
      <c r="MC58" s="574"/>
      <c r="MD58" s="574"/>
      <c r="ME58" s="574"/>
      <c r="MF58" s="574"/>
      <c r="MG58" s="574"/>
      <c r="MH58" s="574"/>
      <c r="MI58" s="574"/>
      <c r="MJ58" s="574"/>
      <c r="MK58" s="574"/>
      <c r="ML58" s="574"/>
      <c r="MM58" s="574"/>
      <c r="MN58" s="574"/>
      <c r="MO58" s="574"/>
      <c r="MP58" s="574"/>
      <c r="MQ58" s="574"/>
      <c r="MR58" s="574"/>
      <c r="MS58" s="574"/>
      <c r="MT58" s="574"/>
      <c r="MU58" s="574"/>
      <c r="MV58" s="574"/>
      <c r="MW58" s="574"/>
      <c r="MX58" s="574"/>
      <c r="MY58" s="574"/>
      <c r="MZ58" s="574"/>
      <c r="NA58" s="574"/>
      <c r="NB58" s="574"/>
      <c r="NC58" s="574"/>
      <c r="ND58" s="574"/>
      <c r="NE58" s="574"/>
      <c r="NF58" s="574"/>
      <c r="NG58" s="574"/>
      <c r="NH58" s="574"/>
      <c r="NI58" s="574"/>
      <c r="NJ58" s="574"/>
      <c r="NK58" s="574"/>
      <c r="NL58" s="574"/>
      <c r="NM58" s="574"/>
      <c r="NN58" s="574"/>
      <c r="NO58" s="574"/>
      <c r="NP58" s="574"/>
      <c r="NQ58" s="574"/>
      <c r="NR58" s="574"/>
      <c r="NS58" s="574"/>
      <c r="NT58" s="574"/>
      <c r="NU58" s="574"/>
      <c r="NV58" s="574"/>
      <c r="NW58" s="574"/>
      <c r="NX58" s="574"/>
      <c r="NY58" s="574"/>
      <c r="NZ58" s="574"/>
      <c r="OA58" s="574"/>
      <c r="OB58" s="574"/>
      <c r="OC58" s="574"/>
      <c r="OD58" s="574"/>
      <c r="OE58" s="574"/>
      <c r="OF58" s="574"/>
      <c r="OG58" s="574"/>
      <c r="OH58" s="574"/>
      <c r="OI58" s="574"/>
      <c r="OJ58" s="574"/>
      <c r="OK58" s="574"/>
      <c r="OL58" s="574"/>
      <c r="OM58" s="574"/>
      <c r="ON58" s="574"/>
      <c r="OO58" s="574"/>
      <c r="OP58" s="574"/>
      <c r="OQ58" s="574"/>
      <c r="OR58" s="574"/>
      <c r="OS58" s="574"/>
      <c r="OT58" s="574"/>
      <c r="OU58" s="574"/>
      <c r="OV58" s="574"/>
      <c r="OW58" s="574"/>
      <c r="OX58" s="574"/>
      <c r="OY58" s="574"/>
      <c r="OZ58" s="574"/>
      <c r="PA58" s="574"/>
      <c r="PB58" s="574"/>
      <c r="PC58" s="574"/>
      <c r="PD58" s="574"/>
      <c r="PE58" s="574"/>
      <c r="PF58" s="574"/>
      <c r="PG58" s="574"/>
      <c r="PH58" s="574"/>
      <c r="PI58" s="574"/>
      <c r="PJ58" s="574"/>
      <c r="PK58" s="574"/>
      <c r="PL58" s="574"/>
      <c r="PM58" s="574"/>
      <c r="PN58" s="574"/>
      <c r="PO58" s="574"/>
      <c r="PP58" s="574"/>
      <c r="PQ58" s="574"/>
      <c r="PR58" s="574"/>
      <c r="PS58" s="574"/>
      <c r="PT58" s="574"/>
      <c r="PU58" s="574"/>
      <c r="PV58" s="574"/>
      <c r="PW58" s="574"/>
      <c r="PX58" s="574"/>
      <c r="PY58" s="574"/>
      <c r="PZ58" s="574"/>
      <c r="QA58" s="574"/>
      <c r="QB58" s="574"/>
      <c r="QC58" s="574"/>
      <c r="QD58" s="574"/>
      <c r="QE58" s="574"/>
      <c r="QF58" s="574"/>
      <c r="QG58" s="574"/>
      <c r="QH58" s="574"/>
      <c r="QI58" s="574"/>
      <c r="QJ58" s="574"/>
      <c r="QK58" s="574"/>
      <c r="QL58" s="574"/>
      <c r="QM58" s="574"/>
      <c r="QN58" s="574"/>
      <c r="QO58" s="574"/>
      <c r="QP58" s="574"/>
      <c r="QQ58" s="574"/>
      <c r="QR58" s="574"/>
      <c r="QS58" s="574"/>
      <c r="QT58" s="574"/>
      <c r="QU58" s="574"/>
      <c r="QV58" s="574"/>
      <c r="QW58" s="574"/>
      <c r="QX58" s="574"/>
      <c r="QY58" s="574"/>
      <c r="QZ58" s="574"/>
      <c r="RA58" s="574"/>
      <c r="RB58" s="574"/>
      <c r="RC58" s="574"/>
      <c r="RD58" s="574"/>
      <c r="RE58" s="574"/>
      <c r="RF58" s="574"/>
      <c r="RG58" s="574"/>
      <c r="RH58" s="574"/>
      <c r="RI58" s="574"/>
      <c r="RJ58" s="574"/>
      <c r="RK58" s="574"/>
      <c r="RL58" s="574"/>
      <c r="RM58" s="574"/>
      <c r="RN58" s="574"/>
      <c r="RO58" s="574"/>
      <c r="RP58" s="574"/>
      <c r="RQ58" s="574"/>
      <c r="RR58" s="574"/>
      <c r="RS58" s="574"/>
      <c r="RT58" s="574"/>
      <c r="RU58" s="574"/>
      <c r="RV58" s="574"/>
      <c r="RW58" s="574"/>
      <c r="RX58" s="574"/>
      <c r="RY58" s="574"/>
      <c r="RZ58" s="574"/>
      <c r="SA58" s="574"/>
      <c r="SB58" s="574"/>
      <c r="SC58" s="574"/>
      <c r="SD58" s="574"/>
      <c r="SE58" s="574"/>
      <c r="SF58" s="574"/>
      <c r="SG58" s="574"/>
      <c r="SH58" s="574"/>
      <c r="SI58" s="574"/>
      <c r="SJ58" s="574"/>
      <c r="SK58" s="574"/>
      <c r="SL58" s="574"/>
      <c r="SM58" s="574"/>
      <c r="SN58" s="574"/>
      <c r="SO58" s="574"/>
      <c r="SP58" s="574"/>
      <c r="SQ58" s="574"/>
      <c r="SR58" s="574"/>
      <c r="SS58" s="574"/>
      <c r="ST58" s="574"/>
      <c r="SU58" s="574"/>
      <c r="SV58" s="574"/>
      <c r="SW58" s="574"/>
      <c r="SX58" s="574"/>
      <c r="SY58" s="574"/>
      <c r="SZ58" s="574"/>
      <c r="TA58" s="574"/>
      <c r="TB58" s="574"/>
      <c r="TC58" s="574"/>
      <c r="TD58" s="574"/>
      <c r="TE58" s="574"/>
      <c r="TF58" s="574"/>
      <c r="TG58" s="574"/>
      <c r="TH58" s="574"/>
      <c r="TI58" s="574"/>
      <c r="TJ58" s="574"/>
      <c r="TK58" s="574"/>
      <c r="TL58" s="574"/>
      <c r="TM58" s="574"/>
      <c r="TN58" s="574"/>
      <c r="TO58" s="574"/>
      <c r="TP58" s="574"/>
      <c r="TQ58" s="574"/>
      <c r="TR58" s="574"/>
      <c r="TS58" s="574"/>
      <c r="TT58" s="574"/>
      <c r="TU58" s="574"/>
      <c r="TV58" s="574"/>
      <c r="TW58" s="574"/>
      <c r="TX58" s="574"/>
      <c r="TY58" s="574"/>
      <c r="TZ58" s="574"/>
      <c r="UA58" s="574"/>
      <c r="UB58" s="574"/>
      <c r="UC58" s="574"/>
      <c r="UD58" s="574"/>
      <c r="UE58" s="574"/>
      <c r="UF58" s="574"/>
      <c r="UG58" s="574"/>
      <c r="UH58" s="574"/>
      <c r="UI58" s="574"/>
      <c r="UJ58" s="574"/>
      <c r="UK58" s="574"/>
      <c r="UL58" s="574"/>
      <c r="UM58" s="574"/>
      <c r="UN58" s="574"/>
      <c r="UO58" s="574"/>
      <c r="UP58" s="574"/>
      <c r="UQ58" s="574"/>
      <c r="UR58" s="574"/>
      <c r="US58" s="574"/>
      <c r="UT58" s="574"/>
      <c r="UU58" s="574"/>
      <c r="UV58" s="574"/>
      <c r="UW58" s="574"/>
      <c r="UX58" s="574"/>
      <c r="UY58" s="574"/>
      <c r="UZ58" s="574"/>
      <c r="VA58" s="574"/>
      <c r="VB58" s="574"/>
      <c r="VC58" s="574"/>
      <c r="VD58" s="574"/>
      <c r="VE58" s="574"/>
      <c r="VF58" s="574"/>
      <c r="VG58" s="574"/>
      <c r="VH58" s="574"/>
      <c r="VI58" s="574"/>
      <c r="VJ58" s="574"/>
      <c r="VK58" s="574"/>
      <c r="VL58" s="574"/>
      <c r="VM58" s="574"/>
      <c r="VN58" s="574"/>
      <c r="VO58" s="574"/>
      <c r="VP58" s="574"/>
      <c r="VQ58" s="574"/>
      <c r="VR58" s="574"/>
      <c r="VS58" s="574"/>
      <c r="VT58" s="574"/>
      <c r="VU58" s="574"/>
      <c r="VV58" s="574"/>
      <c r="VW58" s="574"/>
      <c r="VX58" s="574"/>
      <c r="VY58" s="574"/>
      <c r="VZ58" s="574"/>
      <c r="WA58" s="574"/>
      <c r="WB58" s="574"/>
      <c r="WC58" s="574"/>
      <c r="WD58" s="574"/>
      <c r="WE58" s="574"/>
      <c r="WF58" s="574"/>
      <c r="WG58" s="574"/>
      <c r="WH58" s="574"/>
      <c r="WI58" s="574"/>
      <c r="WJ58" s="574"/>
      <c r="WK58" s="574"/>
      <c r="WL58" s="574"/>
      <c r="WM58" s="574"/>
      <c r="WN58" s="574"/>
      <c r="WO58" s="574"/>
      <c r="WP58" s="574"/>
      <c r="WQ58" s="574"/>
      <c r="WR58" s="574"/>
      <c r="WS58" s="574"/>
      <c r="WT58" s="574"/>
      <c r="WU58" s="574"/>
      <c r="WV58" s="574"/>
      <c r="WW58" s="574"/>
      <c r="WX58" s="574"/>
      <c r="WY58" s="574"/>
      <c r="WZ58" s="574"/>
      <c r="XA58" s="574"/>
      <c r="XB58" s="574"/>
      <c r="XC58" s="574"/>
      <c r="XD58" s="574"/>
      <c r="XE58" s="574"/>
      <c r="XF58" s="574"/>
      <c r="XG58" s="574"/>
      <c r="XH58" s="574"/>
      <c r="XI58" s="574"/>
      <c r="XJ58" s="574"/>
      <c r="XK58" s="574"/>
      <c r="XL58" s="574"/>
      <c r="XM58" s="574"/>
      <c r="XN58" s="574"/>
      <c r="XO58" s="574"/>
      <c r="XP58" s="574"/>
      <c r="XQ58" s="574"/>
      <c r="XR58" s="574"/>
      <c r="XS58" s="574"/>
      <c r="XT58" s="574"/>
      <c r="XU58" s="574"/>
      <c r="XV58" s="574"/>
      <c r="XW58" s="574"/>
      <c r="XX58" s="574"/>
      <c r="XY58" s="574"/>
      <c r="XZ58" s="574"/>
      <c r="YA58" s="574"/>
      <c r="YB58" s="574"/>
      <c r="YC58" s="574"/>
      <c r="YD58" s="574"/>
      <c r="YE58" s="574"/>
      <c r="YF58" s="574"/>
      <c r="YG58" s="574"/>
      <c r="YH58" s="574"/>
      <c r="YI58" s="574"/>
      <c r="YJ58" s="574"/>
      <c r="YK58" s="574"/>
      <c r="YL58" s="574"/>
      <c r="YM58" s="574"/>
      <c r="YN58" s="574"/>
      <c r="YO58" s="574"/>
      <c r="YP58" s="574"/>
      <c r="YQ58" s="574"/>
      <c r="YR58" s="574"/>
      <c r="YS58" s="574"/>
      <c r="YT58" s="574"/>
      <c r="YU58" s="574"/>
      <c r="YV58" s="574"/>
      <c r="YW58" s="574"/>
      <c r="YX58" s="574"/>
      <c r="YY58" s="574"/>
      <c r="YZ58" s="574"/>
      <c r="ZA58" s="574"/>
      <c r="ZB58" s="574"/>
      <c r="ZC58" s="574"/>
      <c r="ZD58" s="574"/>
      <c r="ZE58" s="574"/>
      <c r="ZF58" s="574"/>
      <c r="ZG58" s="574"/>
      <c r="ZH58" s="574"/>
      <c r="ZI58" s="574"/>
      <c r="ZJ58" s="574"/>
      <c r="ZK58" s="574"/>
      <c r="ZL58" s="574"/>
      <c r="ZM58" s="574"/>
      <c r="ZN58" s="574"/>
      <c r="ZO58" s="574"/>
      <c r="ZP58" s="574"/>
      <c r="ZQ58" s="574"/>
      <c r="ZR58" s="574"/>
      <c r="ZS58" s="574"/>
      <c r="ZT58" s="574"/>
      <c r="ZU58" s="574"/>
      <c r="ZV58" s="574"/>
      <c r="ZW58" s="574"/>
      <c r="ZX58" s="574"/>
      <c r="ZY58" s="574"/>
      <c r="ZZ58" s="574"/>
    </row>
    <row r="59" spans="1:702" s="636" customFormat="1">
      <c r="A59" s="574"/>
      <c r="B59" s="574"/>
      <c r="C59" s="574"/>
      <c r="D59" s="635"/>
      <c r="E59" s="574"/>
      <c r="F59" s="574"/>
      <c r="G59" s="574"/>
      <c r="H59" s="574"/>
      <c r="I59" s="574"/>
      <c r="J59" s="574"/>
      <c r="K59" s="574"/>
      <c r="L59" s="574"/>
      <c r="M59" s="574"/>
      <c r="N59" s="574"/>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574"/>
      <c r="BL59" s="574"/>
      <c r="BM59" s="574"/>
      <c r="BN59" s="574"/>
      <c r="BO59" s="574"/>
      <c r="BP59" s="574"/>
      <c r="BQ59" s="574"/>
      <c r="BR59" s="574"/>
      <c r="BS59" s="574"/>
      <c r="BT59" s="574"/>
      <c r="BU59" s="574"/>
      <c r="BV59" s="574"/>
      <c r="BW59" s="574"/>
      <c r="BX59" s="574"/>
      <c r="BY59" s="574"/>
      <c r="BZ59" s="574"/>
      <c r="CA59" s="574"/>
      <c r="CB59" s="574"/>
      <c r="CC59" s="574"/>
      <c r="CD59" s="574"/>
      <c r="CE59" s="574"/>
      <c r="CF59" s="574"/>
      <c r="CG59" s="574"/>
      <c r="CH59" s="574"/>
      <c r="CI59" s="574"/>
      <c r="CJ59" s="574"/>
      <c r="CK59" s="574"/>
      <c r="CL59" s="574"/>
      <c r="CM59" s="574"/>
      <c r="CN59" s="574"/>
      <c r="CO59" s="574"/>
      <c r="CP59" s="574"/>
      <c r="CQ59" s="574"/>
      <c r="CR59" s="574"/>
      <c r="CS59" s="574"/>
      <c r="CT59" s="574"/>
      <c r="CU59" s="574"/>
      <c r="CV59" s="574"/>
      <c r="CW59" s="574"/>
      <c r="CX59" s="574"/>
      <c r="CY59" s="574"/>
      <c r="CZ59" s="574"/>
      <c r="DA59" s="574"/>
      <c r="DB59" s="574"/>
      <c r="DC59" s="574"/>
      <c r="DD59" s="574"/>
      <c r="DE59" s="574"/>
      <c r="DF59" s="574"/>
      <c r="DG59" s="574"/>
      <c r="DH59" s="574"/>
      <c r="DI59" s="574"/>
      <c r="DJ59" s="574"/>
      <c r="DK59" s="574"/>
      <c r="DL59" s="574"/>
      <c r="DM59" s="574"/>
      <c r="DN59" s="574"/>
      <c r="DO59" s="574"/>
      <c r="DP59" s="574"/>
      <c r="DQ59" s="574"/>
      <c r="DR59" s="574"/>
      <c r="DS59" s="574"/>
      <c r="DT59" s="574"/>
      <c r="DU59" s="574"/>
      <c r="DV59" s="574"/>
      <c r="DW59" s="574"/>
      <c r="DX59" s="574"/>
      <c r="DY59" s="574"/>
      <c r="DZ59" s="574"/>
      <c r="EA59" s="574"/>
      <c r="EB59" s="574"/>
      <c r="EC59" s="574"/>
      <c r="ED59" s="574"/>
      <c r="EE59" s="574"/>
      <c r="EF59" s="574"/>
      <c r="EG59" s="574"/>
      <c r="EH59" s="574"/>
      <c r="EI59" s="574"/>
      <c r="EJ59" s="574"/>
      <c r="EK59" s="574"/>
      <c r="EL59" s="574"/>
      <c r="EM59" s="574"/>
      <c r="EN59" s="574"/>
      <c r="EO59" s="574"/>
      <c r="EP59" s="574"/>
      <c r="EQ59" s="574"/>
      <c r="ER59" s="574"/>
      <c r="ES59" s="574"/>
      <c r="ET59" s="574"/>
      <c r="EU59" s="574"/>
      <c r="EV59" s="574"/>
      <c r="EW59" s="574"/>
      <c r="EX59" s="574"/>
      <c r="EY59" s="574"/>
      <c r="EZ59" s="574"/>
      <c r="FA59" s="574"/>
      <c r="FB59" s="574"/>
      <c r="FC59" s="574"/>
      <c r="FD59" s="574"/>
      <c r="FE59" s="574"/>
      <c r="FF59" s="574"/>
      <c r="FG59" s="574"/>
      <c r="FH59" s="574"/>
      <c r="FI59" s="574"/>
      <c r="FJ59" s="574"/>
      <c r="FK59" s="574"/>
      <c r="FL59" s="574"/>
      <c r="FM59" s="574"/>
      <c r="FN59" s="574"/>
      <c r="FO59" s="574"/>
      <c r="FP59" s="574"/>
      <c r="FQ59" s="574"/>
      <c r="FR59" s="574"/>
      <c r="FS59" s="574"/>
      <c r="FT59" s="574"/>
      <c r="FU59" s="574"/>
      <c r="FV59" s="574"/>
      <c r="FW59" s="574"/>
      <c r="FX59" s="574"/>
      <c r="FY59" s="574"/>
      <c r="FZ59" s="574"/>
      <c r="GA59" s="574"/>
      <c r="GB59" s="574"/>
      <c r="GC59" s="574"/>
      <c r="GD59" s="574"/>
      <c r="GE59" s="574"/>
      <c r="GF59" s="574"/>
      <c r="GG59" s="574"/>
      <c r="GH59" s="574"/>
      <c r="GI59" s="574"/>
      <c r="GJ59" s="574"/>
      <c r="GK59" s="574"/>
      <c r="GL59" s="574"/>
      <c r="GM59" s="574"/>
      <c r="GN59" s="574"/>
      <c r="GO59" s="574"/>
      <c r="GP59" s="574"/>
      <c r="GQ59" s="574"/>
      <c r="GR59" s="574"/>
      <c r="GS59" s="574"/>
      <c r="GT59" s="574"/>
      <c r="GU59" s="574"/>
      <c r="GV59" s="574"/>
      <c r="GW59" s="574"/>
      <c r="GX59" s="574"/>
      <c r="GY59" s="574"/>
      <c r="GZ59" s="574"/>
      <c r="HA59" s="574"/>
      <c r="HB59" s="574"/>
      <c r="HC59" s="574"/>
      <c r="HD59" s="574"/>
      <c r="HE59" s="574"/>
      <c r="HF59" s="574"/>
      <c r="HG59" s="574"/>
      <c r="HH59" s="574"/>
      <c r="HI59" s="574"/>
      <c r="HJ59" s="574"/>
      <c r="HK59" s="574"/>
      <c r="HL59" s="574"/>
      <c r="HM59" s="574"/>
      <c r="HN59" s="574"/>
      <c r="HO59" s="574"/>
      <c r="HP59" s="574"/>
      <c r="HQ59" s="574"/>
      <c r="HR59" s="574"/>
      <c r="HS59" s="574"/>
      <c r="HT59" s="574"/>
      <c r="HU59" s="574"/>
      <c r="HV59" s="574"/>
      <c r="HW59" s="574"/>
      <c r="HX59" s="574"/>
      <c r="HY59" s="574"/>
      <c r="HZ59" s="574"/>
      <c r="IA59" s="574"/>
      <c r="IB59" s="574"/>
      <c r="IC59" s="574"/>
      <c r="ID59" s="574"/>
      <c r="IE59" s="574"/>
      <c r="IF59" s="574"/>
      <c r="IG59" s="574"/>
      <c r="IH59" s="574"/>
      <c r="II59" s="574"/>
      <c r="IJ59" s="574"/>
      <c r="IK59" s="574"/>
      <c r="IL59" s="574"/>
      <c r="IM59" s="574"/>
      <c r="IN59" s="574"/>
      <c r="IO59" s="574"/>
      <c r="IP59" s="574"/>
      <c r="IQ59" s="574"/>
      <c r="IR59" s="574"/>
      <c r="IS59" s="574"/>
      <c r="IT59" s="574"/>
      <c r="IU59" s="574"/>
      <c r="IV59" s="574"/>
      <c r="IW59" s="574"/>
      <c r="IX59" s="574"/>
      <c r="IY59" s="574"/>
      <c r="IZ59" s="574"/>
      <c r="JA59" s="574"/>
      <c r="JB59" s="574"/>
      <c r="JC59" s="574"/>
      <c r="JD59" s="574"/>
      <c r="JE59" s="574"/>
      <c r="JF59" s="574"/>
      <c r="JG59" s="574"/>
      <c r="JH59" s="574"/>
      <c r="JI59" s="574"/>
      <c r="JJ59" s="574"/>
      <c r="JK59" s="574"/>
      <c r="JL59" s="574"/>
      <c r="JM59" s="574"/>
      <c r="JN59" s="574"/>
      <c r="JO59" s="574"/>
      <c r="JP59" s="574"/>
      <c r="JQ59" s="574"/>
      <c r="JR59" s="574"/>
      <c r="JS59" s="574"/>
      <c r="JT59" s="574"/>
      <c r="JU59" s="574"/>
      <c r="JV59" s="574"/>
      <c r="JW59" s="574"/>
      <c r="JX59" s="574"/>
      <c r="JY59" s="574"/>
      <c r="JZ59" s="574"/>
      <c r="KA59" s="574"/>
      <c r="KB59" s="574"/>
      <c r="KC59" s="574"/>
      <c r="KD59" s="574"/>
      <c r="KE59" s="574"/>
      <c r="KF59" s="574"/>
      <c r="KG59" s="574"/>
      <c r="KH59" s="574"/>
      <c r="KI59" s="574"/>
      <c r="KJ59" s="574"/>
      <c r="KK59" s="574"/>
      <c r="KL59" s="574"/>
      <c r="KM59" s="574"/>
      <c r="KN59" s="574"/>
      <c r="KO59" s="574"/>
      <c r="KP59" s="574"/>
      <c r="KQ59" s="574"/>
      <c r="KR59" s="574"/>
      <c r="KS59" s="574"/>
      <c r="KT59" s="574"/>
      <c r="KU59" s="574"/>
      <c r="KV59" s="574"/>
      <c r="KW59" s="574"/>
      <c r="KX59" s="574"/>
      <c r="KY59" s="574"/>
      <c r="KZ59" s="574"/>
      <c r="LA59" s="574"/>
      <c r="LB59" s="574"/>
      <c r="LC59" s="574"/>
      <c r="LD59" s="574"/>
      <c r="LE59" s="574"/>
      <c r="LF59" s="574"/>
      <c r="LG59" s="574"/>
      <c r="LH59" s="574"/>
      <c r="LI59" s="574"/>
      <c r="LJ59" s="574"/>
      <c r="LK59" s="574"/>
      <c r="LL59" s="574"/>
      <c r="LM59" s="574"/>
      <c r="LN59" s="574"/>
      <c r="LO59" s="574"/>
      <c r="LP59" s="574"/>
      <c r="LQ59" s="574"/>
      <c r="LR59" s="574"/>
      <c r="LS59" s="574"/>
      <c r="LT59" s="574"/>
      <c r="LU59" s="574"/>
      <c r="LV59" s="574"/>
      <c r="LW59" s="574"/>
      <c r="LX59" s="574"/>
      <c r="LY59" s="574"/>
      <c r="LZ59" s="574"/>
      <c r="MA59" s="574"/>
      <c r="MB59" s="574"/>
      <c r="MC59" s="574"/>
      <c r="MD59" s="574"/>
      <c r="ME59" s="574"/>
      <c r="MF59" s="574"/>
      <c r="MG59" s="574"/>
      <c r="MH59" s="574"/>
      <c r="MI59" s="574"/>
      <c r="MJ59" s="574"/>
      <c r="MK59" s="574"/>
      <c r="ML59" s="574"/>
      <c r="MM59" s="574"/>
      <c r="MN59" s="574"/>
      <c r="MO59" s="574"/>
      <c r="MP59" s="574"/>
      <c r="MQ59" s="574"/>
      <c r="MR59" s="574"/>
      <c r="MS59" s="574"/>
      <c r="MT59" s="574"/>
      <c r="MU59" s="574"/>
      <c r="MV59" s="574"/>
      <c r="MW59" s="574"/>
      <c r="MX59" s="574"/>
      <c r="MY59" s="574"/>
      <c r="MZ59" s="574"/>
      <c r="NA59" s="574"/>
      <c r="NB59" s="574"/>
      <c r="NC59" s="574"/>
      <c r="ND59" s="574"/>
      <c r="NE59" s="574"/>
      <c r="NF59" s="574"/>
      <c r="NG59" s="574"/>
      <c r="NH59" s="574"/>
      <c r="NI59" s="574"/>
      <c r="NJ59" s="574"/>
      <c r="NK59" s="574"/>
      <c r="NL59" s="574"/>
      <c r="NM59" s="574"/>
      <c r="NN59" s="574"/>
      <c r="NO59" s="574"/>
      <c r="NP59" s="574"/>
      <c r="NQ59" s="574"/>
      <c r="NR59" s="574"/>
      <c r="NS59" s="574"/>
      <c r="NT59" s="574"/>
      <c r="NU59" s="574"/>
      <c r="NV59" s="574"/>
      <c r="NW59" s="574"/>
      <c r="NX59" s="574"/>
      <c r="NY59" s="574"/>
      <c r="NZ59" s="574"/>
      <c r="OA59" s="574"/>
      <c r="OB59" s="574"/>
      <c r="OC59" s="574"/>
      <c r="OD59" s="574"/>
      <c r="OE59" s="574"/>
      <c r="OF59" s="574"/>
      <c r="OG59" s="574"/>
      <c r="OH59" s="574"/>
      <c r="OI59" s="574"/>
      <c r="OJ59" s="574"/>
      <c r="OK59" s="574"/>
      <c r="OL59" s="574"/>
      <c r="OM59" s="574"/>
      <c r="ON59" s="574"/>
      <c r="OO59" s="574"/>
      <c r="OP59" s="574"/>
      <c r="OQ59" s="574"/>
      <c r="OR59" s="574"/>
      <c r="OS59" s="574"/>
      <c r="OT59" s="574"/>
      <c r="OU59" s="574"/>
      <c r="OV59" s="574"/>
      <c r="OW59" s="574"/>
      <c r="OX59" s="574"/>
      <c r="OY59" s="574"/>
      <c r="OZ59" s="574"/>
      <c r="PA59" s="574"/>
      <c r="PB59" s="574"/>
      <c r="PC59" s="574"/>
      <c r="PD59" s="574"/>
      <c r="PE59" s="574"/>
      <c r="PF59" s="574"/>
      <c r="PG59" s="574"/>
      <c r="PH59" s="574"/>
      <c r="PI59" s="574"/>
      <c r="PJ59" s="574"/>
      <c r="PK59" s="574"/>
      <c r="PL59" s="574"/>
      <c r="PM59" s="574"/>
      <c r="PN59" s="574"/>
      <c r="PO59" s="574"/>
      <c r="PP59" s="574"/>
      <c r="PQ59" s="574"/>
      <c r="PR59" s="574"/>
      <c r="PS59" s="574"/>
      <c r="PT59" s="574"/>
      <c r="PU59" s="574"/>
      <c r="PV59" s="574"/>
      <c r="PW59" s="574"/>
      <c r="PX59" s="574"/>
      <c r="PY59" s="574"/>
      <c r="PZ59" s="574"/>
      <c r="QA59" s="574"/>
      <c r="QB59" s="574"/>
      <c r="QC59" s="574"/>
      <c r="QD59" s="574"/>
      <c r="QE59" s="574"/>
      <c r="QF59" s="574"/>
      <c r="QG59" s="574"/>
      <c r="QH59" s="574"/>
      <c r="QI59" s="574"/>
      <c r="QJ59" s="574"/>
      <c r="QK59" s="574"/>
      <c r="QL59" s="574"/>
      <c r="QM59" s="574"/>
      <c r="QN59" s="574"/>
      <c r="QO59" s="574"/>
      <c r="QP59" s="574"/>
      <c r="QQ59" s="574"/>
      <c r="QR59" s="574"/>
      <c r="QS59" s="574"/>
      <c r="QT59" s="574"/>
      <c r="QU59" s="574"/>
      <c r="QV59" s="574"/>
      <c r="QW59" s="574"/>
      <c r="QX59" s="574"/>
      <c r="QY59" s="574"/>
      <c r="QZ59" s="574"/>
      <c r="RA59" s="574"/>
      <c r="RB59" s="574"/>
      <c r="RC59" s="574"/>
      <c r="RD59" s="574"/>
      <c r="RE59" s="574"/>
      <c r="RF59" s="574"/>
      <c r="RG59" s="574"/>
      <c r="RH59" s="574"/>
      <c r="RI59" s="574"/>
      <c r="RJ59" s="574"/>
      <c r="RK59" s="574"/>
      <c r="RL59" s="574"/>
      <c r="RM59" s="574"/>
      <c r="RN59" s="574"/>
      <c r="RO59" s="574"/>
      <c r="RP59" s="574"/>
      <c r="RQ59" s="574"/>
      <c r="RR59" s="574"/>
      <c r="RS59" s="574"/>
      <c r="RT59" s="574"/>
      <c r="RU59" s="574"/>
      <c r="RV59" s="574"/>
      <c r="RW59" s="574"/>
      <c r="RX59" s="574"/>
      <c r="RY59" s="574"/>
      <c r="RZ59" s="574"/>
      <c r="SA59" s="574"/>
      <c r="SB59" s="574"/>
      <c r="SC59" s="574"/>
      <c r="SD59" s="574"/>
      <c r="SE59" s="574"/>
      <c r="SF59" s="574"/>
      <c r="SG59" s="574"/>
      <c r="SH59" s="574"/>
      <c r="SI59" s="574"/>
      <c r="SJ59" s="574"/>
      <c r="SK59" s="574"/>
      <c r="SL59" s="574"/>
      <c r="SM59" s="574"/>
      <c r="SN59" s="574"/>
      <c r="SO59" s="574"/>
      <c r="SP59" s="574"/>
      <c r="SQ59" s="574"/>
      <c r="SR59" s="574"/>
      <c r="SS59" s="574"/>
      <c r="ST59" s="574"/>
      <c r="SU59" s="574"/>
      <c r="SV59" s="574"/>
      <c r="SW59" s="574"/>
      <c r="SX59" s="574"/>
      <c r="SY59" s="574"/>
      <c r="SZ59" s="574"/>
      <c r="TA59" s="574"/>
      <c r="TB59" s="574"/>
      <c r="TC59" s="574"/>
      <c r="TD59" s="574"/>
      <c r="TE59" s="574"/>
      <c r="TF59" s="574"/>
      <c r="TG59" s="574"/>
      <c r="TH59" s="574"/>
      <c r="TI59" s="574"/>
      <c r="TJ59" s="574"/>
      <c r="TK59" s="574"/>
      <c r="TL59" s="574"/>
      <c r="TM59" s="574"/>
      <c r="TN59" s="574"/>
      <c r="TO59" s="574"/>
      <c r="TP59" s="574"/>
      <c r="TQ59" s="574"/>
      <c r="TR59" s="574"/>
      <c r="TS59" s="574"/>
      <c r="TT59" s="574"/>
      <c r="TU59" s="574"/>
      <c r="TV59" s="574"/>
      <c r="TW59" s="574"/>
      <c r="TX59" s="574"/>
      <c r="TY59" s="574"/>
      <c r="TZ59" s="574"/>
      <c r="UA59" s="574"/>
      <c r="UB59" s="574"/>
      <c r="UC59" s="574"/>
      <c r="UD59" s="574"/>
      <c r="UE59" s="574"/>
      <c r="UF59" s="574"/>
      <c r="UG59" s="574"/>
      <c r="UH59" s="574"/>
      <c r="UI59" s="574"/>
      <c r="UJ59" s="574"/>
      <c r="UK59" s="574"/>
      <c r="UL59" s="574"/>
      <c r="UM59" s="574"/>
      <c r="UN59" s="574"/>
      <c r="UO59" s="574"/>
      <c r="UP59" s="574"/>
      <c r="UQ59" s="574"/>
      <c r="UR59" s="574"/>
      <c r="US59" s="574"/>
      <c r="UT59" s="574"/>
      <c r="UU59" s="574"/>
      <c r="UV59" s="574"/>
      <c r="UW59" s="574"/>
      <c r="UX59" s="574"/>
      <c r="UY59" s="574"/>
      <c r="UZ59" s="574"/>
      <c r="VA59" s="574"/>
      <c r="VB59" s="574"/>
      <c r="VC59" s="574"/>
      <c r="VD59" s="574"/>
      <c r="VE59" s="574"/>
      <c r="VF59" s="574"/>
      <c r="VG59" s="574"/>
      <c r="VH59" s="574"/>
      <c r="VI59" s="574"/>
      <c r="VJ59" s="574"/>
      <c r="VK59" s="574"/>
      <c r="VL59" s="574"/>
      <c r="VM59" s="574"/>
      <c r="VN59" s="574"/>
      <c r="VO59" s="574"/>
      <c r="VP59" s="574"/>
      <c r="VQ59" s="574"/>
      <c r="VR59" s="574"/>
      <c r="VS59" s="574"/>
      <c r="VT59" s="574"/>
      <c r="VU59" s="574"/>
      <c r="VV59" s="574"/>
      <c r="VW59" s="574"/>
      <c r="VX59" s="574"/>
      <c r="VY59" s="574"/>
      <c r="VZ59" s="574"/>
      <c r="WA59" s="574"/>
      <c r="WB59" s="574"/>
      <c r="WC59" s="574"/>
      <c r="WD59" s="574"/>
      <c r="WE59" s="574"/>
      <c r="WF59" s="574"/>
      <c r="WG59" s="574"/>
      <c r="WH59" s="574"/>
      <c r="WI59" s="574"/>
      <c r="WJ59" s="574"/>
      <c r="WK59" s="574"/>
      <c r="WL59" s="574"/>
      <c r="WM59" s="574"/>
      <c r="WN59" s="574"/>
      <c r="WO59" s="574"/>
      <c r="WP59" s="574"/>
      <c r="WQ59" s="574"/>
      <c r="WR59" s="574"/>
      <c r="WS59" s="574"/>
      <c r="WT59" s="574"/>
      <c r="WU59" s="574"/>
      <c r="WV59" s="574"/>
      <c r="WW59" s="574"/>
      <c r="WX59" s="574"/>
      <c r="WY59" s="574"/>
      <c r="WZ59" s="574"/>
      <c r="XA59" s="574"/>
      <c r="XB59" s="574"/>
      <c r="XC59" s="574"/>
      <c r="XD59" s="574"/>
      <c r="XE59" s="574"/>
      <c r="XF59" s="574"/>
      <c r="XG59" s="574"/>
      <c r="XH59" s="574"/>
      <c r="XI59" s="574"/>
      <c r="XJ59" s="574"/>
      <c r="XK59" s="574"/>
      <c r="XL59" s="574"/>
      <c r="XM59" s="574"/>
      <c r="XN59" s="574"/>
      <c r="XO59" s="574"/>
      <c r="XP59" s="574"/>
      <c r="XQ59" s="574"/>
      <c r="XR59" s="574"/>
      <c r="XS59" s="574"/>
      <c r="XT59" s="574"/>
      <c r="XU59" s="574"/>
      <c r="XV59" s="574"/>
      <c r="XW59" s="574"/>
      <c r="XX59" s="574"/>
      <c r="XY59" s="574"/>
      <c r="XZ59" s="574"/>
      <c r="YA59" s="574"/>
      <c r="YB59" s="574"/>
      <c r="YC59" s="574"/>
      <c r="YD59" s="574"/>
      <c r="YE59" s="574"/>
      <c r="YF59" s="574"/>
      <c r="YG59" s="574"/>
      <c r="YH59" s="574"/>
      <c r="YI59" s="574"/>
      <c r="YJ59" s="574"/>
      <c r="YK59" s="574"/>
      <c r="YL59" s="574"/>
      <c r="YM59" s="574"/>
      <c r="YN59" s="574"/>
      <c r="YO59" s="574"/>
      <c r="YP59" s="574"/>
      <c r="YQ59" s="574"/>
      <c r="YR59" s="574"/>
      <c r="YS59" s="574"/>
      <c r="YT59" s="574"/>
      <c r="YU59" s="574"/>
      <c r="YV59" s="574"/>
      <c r="YW59" s="574"/>
      <c r="YX59" s="574"/>
      <c r="YY59" s="574"/>
      <c r="YZ59" s="574"/>
      <c r="ZA59" s="574"/>
      <c r="ZB59" s="574"/>
      <c r="ZC59" s="574"/>
      <c r="ZD59" s="574"/>
      <c r="ZE59" s="574"/>
      <c r="ZF59" s="574"/>
      <c r="ZG59" s="574"/>
      <c r="ZH59" s="574"/>
      <c r="ZI59" s="574"/>
      <c r="ZJ59" s="574"/>
      <c r="ZK59" s="574"/>
      <c r="ZL59" s="574"/>
      <c r="ZM59" s="574"/>
      <c r="ZN59" s="574"/>
      <c r="ZO59" s="574"/>
      <c r="ZP59" s="574"/>
      <c r="ZQ59" s="574"/>
      <c r="ZR59" s="574"/>
      <c r="ZS59" s="574"/>
      <c r="ZT59" s="574"/>
      <c r="ZU59" s="574"/>
      <c r="ZV59" s="574"/>
      <c r="ZW59" s="574"/>
      <c r="ZX59" s="574"/>
      <c r="ZY59" s="574"/>
      <c r="ZZ59" s="574"/>
    </row>
    <row r="60" spans="1:702" s="636" customFormat="1">
      <c r="A60" s="574"/>
      <c r="B60" s="574"/>
      <c r="C60" s="574"/>
      <c r="D60" s="635"/>
      <c r="E60" s="574"/>
      <c r="F60" s="574"/>
      <c r="G60" s="574"/>
      <c r="H60" s="574"/>
      <c r="I60" s="574"/>
      <c r="J60" s="574"/>
      <c r="K60" s="574"/>
      <c r="L60" s="574"/>
      <c r="M60" s="574"/>
      <c r="N60" s="574"/>
      <c r="O60" s="574"/>
      <c r="P60" s="574"/>
      <c r="Q60" s="574"/>
      <c r="R60" s="574"/>
      <c r="S60" s="574"/>
      <c r="T60" s="574"/>
      <c r="U60" s="574"/>
      <c r="V60" s="574"/>
      <c r="W60" s="574"/>
      <c r="X60" s="574"/>
      <c r="Y60" s="574"/>
      <c r="Z60" s="574"/>
      <c r="AA60" s="574"/>
      <c r="AB60" s="574"/>
      <c r="AC60" s="574"/>
      <c r="AD60" s="574"/>
      <c r="AE60" s="574"/>
      <c r="AF60" s="574"/>
      <c r="AG60" s="574"/>
      <c r="AH60" s="574"/>
      <c r="AI60" s="574"/>
      <c r="AJ60" s="574"/>
      <c r="AK60" s="574"/>
      <c r="AL60" s="574"/>
      <c r="AM60" s="574"/>
      <c r="AN60" s="574"/>
      <c r="AO60" s="574"/>
      <c r="AP60" s="574"/>
      <c r="AQ60" s="574"/>
      <c r="AR60" s="574"/>
      <c r="AS60" s="574"/>
      <c r="AT60" s="574"/>
      <c r="AU60" s="574"/>
      <c r="AV60" s="574"/>
      <c r="AW60" s="574"/>
      <c r="AX60" s="574"/>
      <c r="AY60" s="574"/>
      <c r="AZ60" s="574"/>
      <c r="BA60" s="574"/>
      <c r="BB60" s="574"/>
      <c r="BC60" s="574"/>
      <c r="BD60" s="574"/>
      <c r="BE60" s="574"/>
      <c r="BF60" s="574"/>
      <c r="BG60" s="574"/>
      <c r="BH60" s="574"/>
      <c r="BI60" s="574"/>
      <c r="BJ60" s="574"/>
      <c r="BK60" s="574"/>
      <c r="BL60" s="574"/>
      <c r="BM60" s="574"/>
      <c r="BN60" s="574"/>
      <c r="BO60" s="574"/>
      <c r="BP60" s="574"/>
      <c r="BQ60" s="574"/>
      <c r="BR60" s="574"/>
      <c r="BS60" s="574"/>
      <c r="BT60" s="574"/>
      <c r="BU60" s="574"/>
      <c r="BV60" s="574"/>
      <c r="BW60" s="574"/>
      <c r="BX60" s="574"/>
      <c r="BY60" s="574"/>
      <c r="BZ60" s="574"/>
      <c r="CA60" s="574"/>
      <c r="CB60" s="574"/>
      <c r="CC60" s="574"/>
      <c r="CD60" s="574"/>
      <c r="CE60" s="574"/>
      <c r="CF60" s="574"/>
      <c r="CG60" s="574"/>
      <c r="CH60" s="574"/>
      <c r="CI60" s="574"/>
      <c r="CJ60" s="574"/>
      <c r="CK60" s="574"/>
      <c r="CL60" s="574"/>
      <c r="CM60" s="574"/>
      <c r="CN60" s="574"/>
      <c r="CO60" s="574"/>
      <c r="CP60" s="574"/>
      <c r="CQ60" s="574"/>
      <c r="CR60" s="574"/>
      <c r="CS60" s="574"/>
      <c r="CT60" s="574"/>
      <c r="CU60" s="574"/>
      <c r="CV60" s="574"/>
      <c r="CW60" s="574"/>
      <c r="CX60" s="574"/>
      <c r="CY60" s="574"/>
      <c r="CZ60" s="574"/>
      <c r="DA60" s="574"/>
      <c r="DB60" s="574"/>
      <c r="DC60" s="574"/>
      <c r="DD60" s="574"/>
      <c r="DE60" s="574"/>
      <c r="DF60" s="574"/>
      <c r="DG60" s="574"/>
      <c r="DH60" s="574"/>
      <c r="DI60" s="574"/>
      <c r="DJ60" s="574"/>
      <c r="DK60" s="574"/>
      <c r="DL60" s="574"/>
      <c r="DM60" s="574"/>
      <c r="DN60" s="574"/>
      <c r="DO60" s="574"/>
      <c r="DP60" s="574"/>
      <c r="DQ60" s="574"/>
      <c r="DR60" s="574"/>
      <c r="DS60" s="574"/>
      <c r="DT60" s="574"/>
      <c r="DU60" s="574"/>
      <c r="DV60" s="574"/>
      <c r="DW60" s="574"/>
      <c r="DX60" s="574"/>
      <c r="DY60" s="574"/>
      <c r="DZ60" s="574"/>
      <c r="EA60" s="574"/>
      <c r="EB60" s="574"/>
      <c r="EC60" s="574"/>
      <c r="ED60" s="574"/>
      <c r="EE60" s="574"/>
      <c r="EF60" s="574"/>
      <c r="EG60" s="574"/>
      <c r="EH60" s="574"/>
      <c r="EI60" s="574"/>
      <c r="EJ60" s="574"/>
      <c r="EK60" s="574"/>
      <c r="EL60" s="574"/>
      <c r="EM60" s="574"/>
      <c r="EN60" s="574"/>
      <c r="EO60" s="574"/>
      <c r="EP60" s="574"/>
      <c r="EQ60" s="574"/>
      <c r="ER60" s="574"/>
      <c r="ES60" s="574"/>
      <c r="ET60" s="574"/>
      <c r="EU60" s="574"/>
      <c r="EV60" s="574"/>
      <c r="EW60" s="574"/>
      <c r="EX60" s="574"/>
      <c r="EY60" s="574"/>
      <c r="EZ60" s="574"/>
      <c r="FA60" s="574"/>
      <c r="FB60" s="574"/>
      <c r="FC60" s="574"/>
      <c r="FD60" s="574"/>
      <c r="FE60" s="574"/>
      <c r="FF60" s="574"/>
      <c r="FG60" s="574"/>
      <c r="FH60" s="574"/>
      <c r="FI60" s="574"/>
      <c r="FJ60" s="574"/>
      <c r="FK60" s="574"/>
      <c r="FL60" s="574"/>
      <c r="FM60" s="574"/>
      <c r="FN60" s="574"/>
      <c r="FO60" s="574"/>
      <c r="FP60" s="574"/>
      <c r="FQ60" s="574"/>
      <c r="FR60" s="574"/>
      <c r="FS60" s="574"/>
      <c r="FT60" s="574"/>
      <c r="FU60" s="574"/>
      <c r="FV60" s="574"/>
      <c r="FW60" s="574"/>
      <c r="FX60" s="574"/>
      <c r="FY60" s="574"/>
      <c r="FZ60" s="574"/>
      <c r="GA60" s="574"/>
      <c r="GB60" s="574"/>
      <c r="GC60" s="574"/>
      <c r="GD60" s="574"/>
      <c r="GE60" s="574"/>
      <c r="GF60" s="574"/>
      <c r="GG60" s="574"/>
      <c r="GH60" s="574"/>
      <c r="GI60" s="574"/>
      <c r="GJ60" s="574"/>
      <c r="GK60" s="574"/>
      <c r="GL60" s="574"/>
      <c r="GM60" s="574"/>
      <c r="GN60" s="574"/>
      <c r="GO60" s="574"/>
      <c r="GP60" s="574"/>
      <c r="GQ60" s="574"/>
      <c r="GR60" s="574"/>
      <c r="GS60" s="574"/>
      <c r="GT60" s="574"/>
      <c r="GU60" s="574"/>
      <c r="GV60" s="574"/>
      <c r="GW60" s="574"/>
      <c r="GX60" s="574"/>
      <c r="GY60" s="574"/>
      <c r="GZ60" s="574"/>
      <c r="HA60" s="574"/>
      <c r="HB60" s="574"/>
      <c r="HC60" s="574"/>
      <c r="HD60" s="574"/>
      <c r="HE60" s="574"/>
      <c r="HF60" s="574"/>
      <c r="HG60" s="574"/>
      <c r="HH60" s="574"/>
      <c r="HI60" s="574"/>
      <c r="HJ60" s="574"/>
      <c r="HK60" s="574"/>
      <c r="HL60" s="574"/>
      <c r="HM60" s="574"/>
      <c r="HN60" s="574"/>
      <c r="HO60" s="574"/>
      <c r="HP60" s="574"/>
      <c r="HQ60" s="574"/>
      <c r="HR60" s="574"/>
      <c r="HS60" s="574"/>
      <c r="HT60" s="574"/>
      <c r="HU60" s="574"/>
      <c r="HV60" s="574"/>
      <c r="HW60" s="574"/>
      <c r="HX60" s="574"/>
      <c r="HY60" s="574"/>
      <c r="HZ60" s="574"/>
      <c r="IA60" s="574"/>
      <c r="IB60" s="574"/>
      <c r="IC60" s="574"/>
      <c r="ID60" s="574"/>
      <c r="IE60" s="574"/>
      <c r="IF60" s="574"/>
      <c r="IG60" s="574"/>
      <c r="IH60" s="574"/>
      <c r="II60" s="574"/>
      <c r="IJ60" s="574"/>
      <c r="IK60" s="574"/>
      <c r="IL60" s="574"/>
      <c r="IM60" s="574"/>
      <c r="IN60" s="574"/>
      <c r="IO60" s="574"/>
      <c r="IP60" s="574"/>
      <c r="IQ60" s="574"/>
      <c r="IR60" s="574"/>
      <c r="IS60" s="574"/>
      <c r="IT60" s="574"/>
      <c r="IU60" s="574"/>
      <c r="IV60" s="574"/>
      <c r="IW60" s="574"/>
      <c r="IX60" s="574"/>
      <c r="IY60" s="574"/>
      <c r="IZ60" s="574"/>
      <c r="JA60" s="574"/>
      <c r="JB60" s="574"/>
      <c r="JC60" s="574"/>
      <c r="JD60" s="574"/>
      <c r="JE60" s="574"/>
      <c r="JF60" s="574"/>
      <c r="JG60" s="574"/>
      <c r="JH60" s="574"/>
      <c r="JI60" s="574"/>
      <c r="JJ60" s="574"/>
      <c r="JK60" s="574"/>
      <c r="JL60" s="574"/>
      <c r="JM60" s="574"/>
      <c r="JN60" s="574"/>
      <c r="JO60" s="574"/>
      <c r="JP60" s="574"/>
      <c r="JQ60" s="574"/>
      <c r="JR60" s="574"/>
      <c r="JS60" s="574"/>
      <c r="JT60" s="574"/>
      <c r="JU60" s="574"/>
      <c r="JV60" s="574"/>
      <c r="JW60" s="574"/>
      <c r="JX60" s="574"/>
      <c r="JY60" s="574"/>
      <c r="JZ60" s="574"/>
      <c r="KA60" s="574"/>
      <c r="KB60" s="574"/>
      <c r="KC60" s="574"/>
      <c r="KD60" s="574"/>
      <c r="KE60" s="574"/>
      <c r="KF60" s="574"/>
      <c r="KG60" s="574"/>
      <c r="KH60" s="574"/>
      <c r="KI60" s="574"/>
      <c r="KJ60" s="574"/>
      <c r="KK60" s="574"/>
      <c r="KL60" s="574"/>
      <c r="KM60" s="574"/>
      <c r="KN60" s="574"/>
      <c r="KO60" s="574"/>
      <c r="KP60" s="574"/>
      <c r="KQ60" s="574"/>
      <c r="KR60" s="574"/>
      <c r="KS60" s="574"/>
      <c r="KT60" s="574"/>
      <c r="KU60" s="574"/>
      <c r="KV60" s="574"/>
      <c r="KW60" s="574"/>
      <c r="KX60" s="574"/>
      <c r="KY60" s="574"/>
      <c r="KZ60" s="574"/>
      <c r="LA60" s="574"/>
      <c r="LB60" s="574"/>
      <c r="LC60" s="574"/>
      <c r="LD60" s="574"/>
      <c r="LE60" s="574"/>
      <c r="LF60" s="574"/>
      <c r="LG60" s="574"/>
      <c r="LH60" s="574"/>
      <c r="LI60" s="574"/>
      <c r="LJ60" s="574"/>
      <c r="LK60" s="574"/>
      <c r="LL60" s="574"/>
      <c r="LM60" s="574"/>
      <c r="LN60" s="574"/>
      <c r="LO60" s="574"/>
      <c r="LP60" s="574"/>
      <c r="LQ60" s="574"/>
      <c r="LR60" s="574"/>
      <c r="LS60" s="574"/>
      <c r="LT60" s="574"/>
      <c r="LU60" s="574"/>
      <c r="LV60" s="574"/>
      <c r="LW60" s="574"/>
      <c r="LX60" s="574"/>
      <c r="LY60" s="574"/>
      <c r="LZ60" s="574"/>
      <c r="MA60" s="574"/>
      <c r="MB60" s="574"/>
      <c r="MC60" s="574"/>
      <c r="MD60" s="574"/>
      <c r="ME60" s="574"/>
      <c r="MF60" s="574"/>
      <c r="MG60" s="574"/>
      <c r="MH60" s="574"/>
      <c r="MI60" s="574"/>
      <c r="MJ60" s="574"/>
      <c r="MK60" s="574"/>
      <c r="ML60" s="574"/>
      <c r="MM60" s="574"/>
      <c r="MN60" s="574"/>
      <c r="MO60" s="574"/>
      <c r="MP60" s="574"/>
      <c r="MQ60" s="574"/>
      <c r="MR60" s="574"/>
      <c r="MS60" s="574"/>
      <c r="MT60" s="574"/>
      <c r="MU60" s="574"/>
      <c r="MV60" s="574"/>
      <c r="MW60" s="574"/>
      <c r="MX60" s="574"/>
      <c r="MY60" s="574"/>
      <c r="MZ60" s="574"/>
      <c r="NA60" s="574"/>
      <c r="NB60" s="574"/>
      <c r="NC60" s="574"/>
      <c r="ND60" s="574"/>
      <c r="NE60" s="574"/>
      <c r="NF60" s="574"/>
      <c r="NG60" s="574"/>
      <c r="NH60" s="574"/>
      <c r="NI60" s="574"/>
      <c r="NJ60" s="574"/>
      <c r="NK60" s="574"/>
      <c r="NL60" s="574"/>
      <c r="NM60" s="574"/>
      <c r="NN60" s="574"/>
      <c r="NO60" s="574"/>
      <c r="NP60" s="574"/>
      <c r="NQ60" s="574"/>
      <c r="NR60" s="574"/>
      <c r="NS60" s="574"/>
      <c r="NT60" s="574"/>
      <c r="NU60" s="574"/>
      <c r="NV60" s="574"/>
      <c r="NW60" s="574"/>
      <c r="NX60" s="574"/>
      <c r="NY60" s="574"/>
      <c r="NZ60" s="574"/>
      <c r="OA60" s="574"/>
      <c r="OB60" s="574"/>
      <c r="OC60" s="574"/>
      <c r="OD60" s="574"/>
      <c r="OE60" s="574"/>
      <c r="OF60" s="574"/>
      <c r="OG60" s="574"/>
      <c r="OH60" s="574"/>
      <c r="OI60" s="574"/>
      <c r="OJ60" s="574"/>
      <c r="OK60" s="574"/>
      <c r="OL60" s="574"/>
      <c r="OM60" s="574"/>
      <c r="ON60" s="574"/>
      <c r="OO60" s="574"/>
      <c r="OP60" s="574"/>
      <c r="OQ60" s="574"/>
      <c r="OR60" s="574"/>
      <c r="OS60" s="574"/>
      <c r="OT60" s="574"/>
      <c r="OU60" s="574"/>
      <c r="OV60" s="574"/>
      <c r="OW60" s="574"/>
      <c r="OX60" s="574"/>
      <c r="OY60" s="574"/>
      <c r="OZ60" s="574"/>
      <c r="PA60" s="574"/>
      <c r="PB60" s="574"/>
      <c r="PC60" s="574"/>
      <c r="PD60" s="574"/>
      <c r="PE60" s="574"/>
      <c r="PF60" s="574"/>
      <c r="PG60" s="574"/>
      <c r="PH60" s="574"/>
      <c r="PI60" s="574"/>
      <c r="PJ60" s="574"/>
      <c r="PK60" s="574"/>
      <c r="PL60" s="574"/>
      <c r="PM60" s="574"/>
      <c r="PN60" s="574"/>
      <c r="PO60" s="574"/>
      <c r="PP60" s="574"/>
      <c r="PQ60" s="574"/>
      <c r="PR60" s="574"/>
      <c r="PS60" s="574"/>
      <c r="PT60" s="574"/>
      <c r="PU60" s="574"/>
      <c r="PV60" s="574"/>
      <c r="PW60" s="574"/>
      <c r="PX60" s="574"/>
      <c r="PY60" s="574"/>
      <c r="PZ60" s="574"/>
      <c r="QA60" s="574"/>
      <c r="QB60" s="574"/>
      <c r="QC60" s="574"/>
      <c r="QD60" s="574"/>
      <c r="QE60" s="574"/>
      <c r="QF60" s="574"/>
      <c r="QG60" s="574"/>
      <c r="QH60" s="574"/>
      <c r="QI60" s="574"/>
      <c r="QJ60" s="574"/>
      <c r="QK60" s="574"/>
      <c r="QL60" s="574"/>
      <c r="QM60" s="574"/>
      <c r="QN60" s="574"/>
      <c r="QO60" s="574"/>
      <c r="QP60" s="574"/>
      <c r="QQ60" s="574"/>
      <c r="QR60" s="574"/>
      <c r="QS60" s="574"/>
      <c r="QT60" s="574"/>
      <c r="QU60" s="574"/>
      <c r="QV60" s="574"/>
      <c r="QW60" s="574"/>
      <c r="QX60" s="574"/>
      <c r="QY60" s="574"/>
      <c r="QZ60" s="574"/>
      <c r="RA60" s="574"/>
      <c r="RB60" s="574"/>
      <c r="RC60" s="574"/>
      <c r="RD60" s="574"/>
      <c r="RE60" s="574"/>
      <c r="RF60" s="574"/>
      <c r="RG60" s="574"/>
      <c r="RH60" s="574"/>
      <c r="RI60" s="574"/>
      <c r="RJ60" s="574"/>
      <c r="RK60" s="574"/>
      <c r="RL60" s="574"/>
      <c r="RM60" s="574"/>
      <c r="RN60" s="574"/>
      <c r="RO60" s="574"/>
      <c r="RP60" s="574"/>
      <c r="RQ60" s="574"/>
      <c r="RR60" s="574"/>
      <c r="RS60" s="574"/>
      <c r="RT60" s="574"/>
      <c r="RU60" s="574"/>
      <c r="RV60" s="574"/>
      <c r="RW60" s="574"/>
      <c r="RX60" s="574"/>
      <c r="RY60" s="574"/>
      <c r="RZ60" s="574"/>
      <c r="SA60" s="574"/>
      <c r="SB60" s="574"/>
      <c r="SC60" s="574"/>
      <c r="SD60" s="574"/>
      <c r="SE60" s="574"/>
      <c r="SF60" s="574"/>
      <c r="SG60" s="574"/>
      <c r="SH60" s="574"/>
      <c r="SI60" s="574"/>
      <c r="SJ60" s="574"/>
      <c r="SK60" s="574"/>
      <c r="SL60" s="574"/>
      <c r="SM60" s="574"/>
      <c r="SN60" s="574"/>
      <c r="SO60" s="574"/>
      <c r="SP60" s="574"/>
      <c r="SQ60" s="574"/>
      <c r="SR60" s="574"/>
      <c r="SS60" s="574"/>
      <c r="ST60" s="574"/>
      <c r="SU60" s="574"/>
      <c r="SV60" s="574"/>
      <c r="SW60" s="574"/>
      <c r="SX60" s="574"/>
      <c r="SY60" s="574"/>
      <c r="SZ60" s="574"/>
      <c r="TA60" s="574"/>
      <c r="TB60" s="574"/>
      <c r="TC60" s="574"/>
      <c r="TD60" s="574"/>
      <c r="TE60" s="574"/>
      <c r="TF60" s="574"/>
      <c r="TG60" s="574"/>
      <c r="TH60" s="574"/>
      <c r="TI60" s="574"/>
      <c r="TJ60" s="574"/>
      <c r="TK60" s="574"/>
      <c r="TL60" s="574"/>
      <c r="TM60" s="574"/>
      <c r="TN60" s="574"/>
      <c r="TO60" s="574"/>
      <c r="TP60" s="574"/>
      <c r="TQ60" s="574"/>
      <c r="TR60" s="574"/>
      <c r="TS60" s="574"/>
      <c r="TT60" s="574"/>
      <c r="TU60" s="574"/>
      <c r="TV60" s="574"/>
      <c r="TW60" s="574"/>
      <c r="TX60" s="574"/>
      <c r="TY60" s="574"/>
      <c r="TZ60" s="574"/>
      <c r="UA60" s="574"/>
      <c r="UB60" s="574"/>
      <c r="UC60" s="574"/>
      <c r="UD60" s="574"/>
      <c r="UE60" s="574"/>
      <c r="UF60" s="574"/>
      <c r="UG60" s="574"/>
      <c r="UH60" s="574"/>
      <c r="UI60" s="574"/>
      <c r="UJ60" s="574"/>
      <c r="UK60" s="574"/>
      <c r="UL60" s="574"/>
      <c r="UM60" s="574"/>
      <c r="UN60" s="574"/>
      <c r="UO60" s="574"/>
      <c r="UP60" s="574"/>
      <c r="UQ60" s="574"/>
      <c r="UR60" s="574"/>
      <c r="US60" s="574"/>
      <c r="UT60" s="574"/>
      <c r="UU60" s="574"/>
      <c r="UV60" s="574"/>
      <c r="UW60" s="574"/>
      <c r="UX60" s="574"/>
      <c r="UY60" s="574"/>
      <c r="UZ60" s="574"/>
      <c r="VA60" s="574"/>
      <c r="VB60" s="574"/>
      <c r="VC60" s="574"/>
      <c r="VD60" s="574"/>
      <c r="VE60" s="574"/>
      <c r="VF60" s="574"/>
      <c r="VG60" s="574"/>
      <c r="VH60" s="574"/>
      <c r="VI60" s="574"/>
      <c r="VJ60" s="574"/>
      <c r="VK60" s="574"/>
      <c r="VL60" s="574"/>
      <c r="VM60" s="574"/>
      <c r="VN60" s="574"/>
      <c r="VO60" s="574"/>
      <c r="VP60" s="574"/>
      <c r="VQ60" s="574"/>
      <c r="VR60" s="574"/>
      <c r="VS60" s="574"/>
      <c r="VT60" s="574"/>
      <c r="VU60" s="574"/>
      <c r="VV60" s="574"/>
      <c r="VW60" s="574"/>
      <c r="VX60" s="574"/>
      <c r="VY60" s="574"/>
      <c r="VZ60" s="574"/>
      <c r="WA60" s="574"/>
      <c r="WB60" s="574"/>
      <c r="WC60" s="574"/>
      <c r="WD60" s="574"/>
      <c r="WE60" s="574"/>
      <c r="WF60" s="574"/>
      <c r="WG60" s="574"/>
      <c r="WH60" s="574"/>
      <c r="WI60" s="574"/>
      <c r="WJ60" s="574"/>
      <c r="WK60" s="574"/>
      <c r="WL60" s="574"/>
      <c r="WM60" s="574"/>
      <c r="WN60" s="574"/>
      <c r="WO60" s="574"/>
      <c r="WP60" s="574"/>
      <c r="WQ60" s="574"/>
      <c r="WR60" s="574"/>
      <c r="WS60" s="574"/>
      <c r="WT60" s="574"/>
      <c r="WU60" s="574"/>
      <c r="WV60" s="574"/>
      <c r="WW60" s="574"/>
      <c r="WX60" s="574"/>
      <c r="WY60" s="574"/>
      <c r="WZ60" s="574"/>
      <c r="XA60" s="574"/>
      <c r="XB60" s="574"/>
      <c r="XC60" s="574"/>
      <c r="XD60" s="574"/>
      <c r="XE60" s="574"/>
      <c r="XF60" s="574"/>
      <c r="XG60" s="574"/>
      <c r="XH60" s="574"/>
      <c r="XI60" s="574"/>
      <c r="XJ60" s="574"/>
      <c r="XK60" s="574"/>
      <c r="XL60" s="574"/>
      <c r="XM60" s="574"/>
      <c r="XN60" s="574"/>
      <c r="XO60" s="574"/>
      <c r="XP60" s="574"/>
      <c r="XQ60" s="574"/>
      <c r="XR60" s="574"/>
      <c r="XS60" s="574"/>
      <c r="XT60" s="574"/>
      <c r="XU60" s="574"/>
      <c r="XV60" s="574"/>
      <c r="XW60" s="574"/>
      <c r="XX60" s="574"/>
      <c r="XY60" s="574"/>
      <c r="XZ60" s="574"/>
      <c r="YA60" s="574"/>
      <c r="YB60" s="574"/>
      <c r="YC60" s="574"/>
      <c r="YD60" s="574"/>
      <c r="YE60" s="574"/>
      <c r="YF60" s="574"/>
      <c r="YG60" s="574"/>
      <c r="YH60" s="574"/>
      <c r="YI60" s="574"/>
      <c r="YJ60" s="574"/>
      <c r="YK60" s="574"/>
      <c r="YL60" s="574"/>
      <c r="YM60" s="574"/>
      <c r="YN60" s="574"/>
      <c r="YO60" s="574"/>
      <c r="YP60" s="574"/>
      <c r="YQ60" s="574"/>
      <c r="YR60" s="574"/>
      <c r="YS60" s="574"/>
      <c r="YT60" s="574"/>
      <c r="YU60" s="574"/>
      <c r="YV60" s="574"/>
      <c r="YW60" s="574"/>
      <c r="YX60" s="574"/>
      <c r="YY60" s="574"/>
      <c r="YZ60" s="574"/>
      <c r="ZA60" s="574"/>
      <c r="ZB60" s="574"/>
      <c r="ZC60" s="574"/>
      <c r="ZD60" s="574"/>
      <c r="ZE60" s="574"/>
      <c r="ZF60" s="574"/>
      <c r="ZG60" s="574"/>
      <c r="ZH60" s="574"/>
      <c r="ZI60" s="574"/>
      <c r="ZJ60" s="574"/>
      <c r="ZK60" s="574"/>
      <c r="ZL60" s="574"/>
      <c r="ZM60" s="574"/>
      <c r="ZN60" s="574"/>
      <c r="ZO60" s="574"/>
      <c r="ZP60" s="574"/>
      <c r="ZQ60" s="574"/>
      <c r="ZR60" s="574"/>
      <c r="ZS60" s="574"/>
      <c r="ZT60" s="574"/>
      <c r="ZU60" s="574"/>
      <c r="ZV60" s="574"/>
      <c r="ZW60" s="574"/>
      <c r="ZX60" s="574"/>
      <c r="ZY60" s="574"/>
      <c r="ZZ60" s="574"/>
    </row>
    <row r="61" spans="1:702" s="636" customFormat="1">
      <c r="A61" s="574"/>
      <c r="B61" s="574"/>
      <c r="C61" s="574"/>
      <c r="D61" s="635"/>
      <c r="E61" s="574"/>
      <c r="F61" s="574"/>
      <c r="G61" s="574"/>
      <c r="H61" s="574"/>
      <c r="I61" s="574"/>
      <c r="J61" s="574"/>
      <c r="K61" s="574"/>
      <c r="L61" s="574"/>
      <c r="M61" s="574"/>
      <c r="N61" s="574"/>
      <c r="O61" s="574"/>
      <c r="P61" s="574"/>
      <c r="Q61" s="574"/>
      <c r="R61" s="574"/>
      <c r="S61" s="574"/>
      <c r="T61" s="574"/>
      <c r="U61" s="574"/>
      <c r="V61" s="574"/>
      <c r="W61" s="574"/>
      <c r="X61" s="574"/>
      <c r="Y61" s="574"/>
      <c r="Z61" s="574"/>
      <c r="AA61" s="574"/>
      <c r="AB61" s="574"/>
      <c r="AC61" s="574"/>
      <c r="AD61" s="574"/>
      <c r="AE61" s="574"/>
      <c r="AF61" s="574"/>
      <c r="AG61" s="574"/>
      <c r="AH61" s="574"/>
      <c r="AI61" s="574"/>
      <c r="AJ61" s="574"/>
      <c r="AK61" s="574"/>
      <c r="AL61" s="574"/>
      <c r="AM61" s="574"/>
      <c r="AN61" s="574"/>
      <c r="AO61" s="574"/>
      <c r="AP61" s="574"/>
      <c r="AQ61" s="574"/>
      <c r="AR61" s="574"/>
      <c r="AS61" s="574"/>
      <c r="AT61" s="574"/>
      <c r="AU61" s="574"/>
      <c r="AV61" s="574"/>
      <c r="AW61" s="574"/>
      <c r="AX61" s="574"/>
      <c r="AY61" s="574"/>
      <c r="AZ61" s="574"/>
      <c r="BA61" s="574"/>
      <c r="BB61" s="574"/>
      <c r="BC61" s="574"/>
      <c r="BD61" s="574"/>
      <c r="BE61" s="574"/>
      <c r="BF61" s="574"/>
      <c r="BG61" s="574"/>
      <c r="BH61" s="574"/>
      <c r="BI61" s="574"/>
      <c r="BJ61" s="574"/>
      <c r="BK61" s="574"/>
      <c r="BL61" s="574"/>
      <c r="BM61" s="574"/>
      <c r="BN61" s="574"/>
      <c r="BO61" s="574"/>
      <c r="BP61" s="574"/>
      <c r="BQ61" s="574"/>
      <c r="BR61" s="574"/>
      <c r="BS61" s="574"/>
      <c r="BT61" s="574"/>
      <c r="BU61" s="574"/>
      <c r="BV61" s="574"/>
      <c r="BW61" s="574"/>
      <c r="BX61" s="574"/>
      <c r="BY61" s="574"/>
      <c r="BZ61" s="574"/>
      <c r="CA61" s="574"/>
      <c r="CB61" s="574"/>
      <c r="CC61" s="574"/>
      <c r="CD61" s="574"/>
      <c r="CE61" s="574"/>
      <c r="CF61" s="574"/>
      <c r="CG61" s="574"/>
      <c r="CH61" s="574"/>
      <c r="CI61" s="574"/>
      <c r="CJ61" s="574"/>
      <c r="CK61" s="574"/>
      <c r="CL61" s="574"/>
      <c r="CM61" s="574"/>
      <c r="CN61" s="574"/>
      <c r="CO61" s="574"/>
      <c r="CP61" s="574"/>
      <c r="CQ61" s="574"/>
      <c r="CR61" s="574"/>
      <c r="CS61" s="574"/>
      <c r="CT61" s="574"/>
      <c r="CU61" s="574"/>
      <c r="CV61" s="574"/>
      <c r="CW61" s="574"/>
      <c r="CX61" s="574"/>
      <c r="CY61" s="574"/>
      <c r="CZ61" s="574"/>
      <c r="DA61" s="574"/>
      <c r="DB61" s="574"/>
      <c r="DC61" s="574"/>
      <c r="DD61" s="574"/>
      <c r="DE61" s="574"/>
      <c r="DF61" s="574"/>
      <c r="DG61" s="574"/>
      <c r="DH61" s="574"/>
      <c r="DI61" s="574"/>
      <c r="DJ61" s="574"/>
      <c r="DK61" s="574"/>
      <c r="DL61" s="574"/>
      <c r="DM61" s="574"/>
      <c r="DN61" s="574"/>
      <c r="DO61" s="574"/>
      <c r="DP61" s="574"/>
      <c r="DQ61" s="574"/>
      <c r="DR61" s="574"/>
      <c r="DS61" s="574"/>
      <c r="DT61" s="574"/>
      <c r="DU61" s="574"/>
      <c r="DV61" s="574"/>
      <c r="DW61" s="574"/>
      <c r="DX61" s="574"/>
      <c r="DY61" s="574"/>
      <c r="DZ61" s="574"/>
      <c r="EA61" s="574"/>
      <c r="EB61" s="574"/>
      <c r="EC61" s="574"/>
      <c r="ED61" s="574"/>
      <c r="EE61" s="574"/>
      <c r="EF61" s="574"/>
      <c r="EG61" s="574"/>
      <c r="EH61" s="574"/>
      <c r="EI61" s="574"/>
      <c r="EJ61" s="574"/>
      <c r="EK61" s="574"/>
      <c r="EL61" s="574"/>
      <c r="EM61" s="574"/>
      <c r="EN61" s="574"/>
      <c r="EO61" s="574"/>
      <c r="EP61" s="574"/>
      <c r="EQ61" s="574"/>
      <c r="ER61" s="574"/>
      <c r="ES61" s="574"/>
      <c r="ET61" s="574"/>
      <c r="EU61" s="574"/>
      <c r="EV61" s="574"/>
      <c r="EW61" s="574"/>
      <c r="EX61" s="574"/>
      <c r="EY61" s="574"/>
      <c r="EZ61" s="574"/>
      <c r="FA61" s="574"/>
      <c r="FB61" s="574"/>
      <c r="FC61" s="574"/>
      <c r="FD61" s="574"/>
      <c r="FE61" s="574"/>
      <c r="FF61" s="574"/>
      <c r="FG61" s="574"/>
      <c r="FH61" s="574"/>
      <c r="FI61" s="574"/>
      <c r="FJ61" s="574"/>
      <c r="FK61" s="574"/>
      <c r="FL61" s="574"/>
      <c r="FM61" s="574"/>
      <c r="FN61" s="574"/>
      <c r="FO61" s="574"/>
      <c r="FP61" s="574"/>
      <c r="FQ61" s="574"/>
      <c r="FR61" s="574"/>
      <c r="FS61" s="574"/>
      <c r="FT61" s="574"/>
      <c r="FU61" s="574"/>
      <c r="FV61" s="574"/>
      <c r="FW61" s="574"/>
      <c r="FX61" s="574"/>
      <c r="FY61" s="574"/>
      <c r="FZ61" s="574"/>
      <c r="GA61" s="574"/>
      <c r="GB61" s="574"/>
      <c r="GC61" s="574"/>
      <c r="GD61" s="574"/>
      <c r="GE61" s="574"/>
      <c r="GF61" s="574"/>
      <c r="GG61" s="574"/>
      <c r="GH61" s="574"/>
      <c r="GI61" s="574"/>
      <c r="GJ61" s="574"/>
      <c r="GK61" s="574"/>
      <c r="GL61" s="574"/>
      <c r="GM61" s="574"/>
      <c r="GN61" s="574"/>
      <c r="GO61" s="574"/>
      <c r="GP61" s="574"/>
      <c r="GQ61" s="574"/>
      <c r="GR61" s="574"/>
      <c r="GS61" s="574"/>
      <c r="GT61" s="574"/>
      <c r="GU61" s="574"/>
      <c r="GV61" s="574"/>
      <c r="GW61" s="574"/>
      <c r="GX61" s="574"/>
      <c r="GY61" s="574"/>
      <c r="GZ61" s="574"/>
      <c r="HA61" s="574"/>
      <c r="HB61" s="574"/>
      <c r="HC61" s="574"/>
      <c r="HD61" s="574"/>
      <c r="HE61" s="574"/>
      <c r="HF61" s="574"/>
      <c r="HG61" s="574"/>
      <c r="HH61" s="574"/>
      <c r="HI61" s="574"/>
      <c r="HJ61" s="574"/>
      <c r="HK61" s="574"/>
      <c r="HL61" s="574"/>
      <c r="HM61" s="574"/>
      <c r="HN61" s="574"/>
      <c r="HO61" s="574"/>
      <c r="HP61" s="574"/>
      <c r="HQ61" s="574"/>
      <c r="HR61" s="574"/>
      <c r="HS61" s="574"/>
      <c r="HT61" s="574"/>
      <c r="HU61" s="574"/>
      <c r="HV61" s="574"/>
      <c r="HW61" s="574"/>
      <c r="HX61" s="574"/>
      <c r="HY61" s="574"/>
      <c r="HZ61" s="574"/>
      <c r="IA61" s="574"/>
      <c r="IB61" s="574"/>
      <c r="IC61" s="574"/>
      <c r="ID61" s="574"/>
      <c r="IE61" s="574"/>
      <c r="IF61" s="574"/>
      <c r="IG61" s="574"/>
      <c r="IH61" s="574"/>
      <c r="II61" s="574"/>
      <c r="IJ61" s="574"/>
      <c r="IK61" s="574"/>
      <c r="IL61" s="574"/>
      <c r="IM61" s="574"/>
      <c r="IN61" s="574"/>
      <c r="IO61" s="574"/>
      <c r="IP61" s="574"/>
      <c r="IQ61" s="574"/>
      <c r="IR61" s="574"/>
      <c r="IS61" s="574"/>
      <c r="IT61" s="574"/>
      <c r="IU61" s="574"/>
      <c r="IV61" s="574"/>
      <c r="IW61" s="574"/>
      <c r="IX61" s="574"/>
      <c r="IY61" s="574"/>
      <c r="IZ61" s="574"/>
      <c r="JA61" s="574"/>
      <c r="JB61" s="574"/>
      <c r="JC61" s="574"/>
      <c r="JD61" s="574"/>
      <c r="JE61" s="574"/>
      <c r="JF61" s="574"/>
      <c r="JG61" s="574"/>
      <c r="JH61" s="574"/>
      <c r="JI61" s="574"/>
      <c r="JJ61" s="574"/>
      <c r="JK61" s="574"/>
      <c r="JL61" s="574"/>
      <c r="JM61" s="574"/>
      <c r="JN61" s="574"/>
      <c r="JO61" s="574"/>
      <c r="JP61" s="574"/>
      <c r="JQ61" s="574"/>
      <c r="JR61" s="574"/>
      <c r="JS61" s="574"/>
      <c r="JT61" s="574"/>
      <c r="JU61" s="574"/>
      <c r="JV61" s="574"/>
      <c r="JW61" s="574"/>
      <c r="JX61" s="574"/>
      <c r="JY61" s="574"/>
      <c r="JZ61" s="574"/>
      <c r="KA61" s="574"/>
      <c r="KB61" s="574"/>
      <c r="KC61" s="574"/>
      <c r="KD61" s="574"/>
      <c r="KE61" s="574"/>
      <c r="KF61" s="574"/>
      <c r="KG61" s="574"/>
      <c r="KH61" s="574"/>
      <c r="KI61" s="574"/>
      <c r="KJ61" s="574"/>
      <c r="KK61" s="574"/>
      <c r="KL61" s="574"/>
      <c r="KM61" s="574"/>
      <c r="KN61" s="574"/>
      <c r="KO61" s="574"/>
      <c r="KP61" s="574"/>
      <c r="KQ61" s="574"/>
      <c r="KR61" s="574"/>
      <c r="KS61" s="574"/>
      <c r="KT61" s="574"/>
      <c r="KU61" s="574"/>
      <c r="KV61" s="574"/>
      <c r="KW61" s="574"/>
      <c r="KX61" s="574"/>
      <c r="KY61" s="574"/>
      <c r="KZ61" s="574"/>
      <c r="LA61" s="574"/>
      <c r="LB61" s="574"/>
      <c r="LC61" s="574"/>
      <c r="LD61" s="574"/>
      <c r="LE61" s="574"/>
      <c r="LF61" s="574"/>
      <c r="LG61" s="574"/>
      <c r="LH61" s="574"/>
      <c r="LI61" s="574"/>
      <c r="LJ61" s="574"/>
      <c r="LK61" s="574"/>
      <c r="LL61" s="574"/>
      <c r="LM61" s="574"/>
      <c r="LN61" s="574"/>
      <c r="LO61" s="574"/>
      <c r="LP61" s="574"/>
      <c r="LQ61" s="574"/>
      <c r="LR61" s="574"/>
      <c r="LS61" s="574"/>
      <c r="LT61" s="574"/>
      <c r="LU61" s="574"/>
      <c r="LV61" s="574"/>
      <c r="LW61" s="574"/>
      <c r="LX61" s="574"/>
      <c r="LY61" s="574"/>
      <c r="LZ61" s="574"/>
      <c r="MA61" s="574"/>
      <c r="MB61" s="574"/>
      <c r="MC61" s="574"/>
      <c r="MD61" s="574"/>
      <c r="ME61" s="574"/>
      <c r="MF61" s="574"/>
      <c r="MG61" s="574"/>
      <c r="MH61" s="574"/>
      <c r="MI61" s="574"/>
      <c r="MJ61" s="574"/>
      <c r="MK61" s="574"/>
      <c r="ML61" s="574"/>
      <c r="MM61" s="574"/>
      <c r="MN61" s="574"/>
      <c r="MO61" s="574"/>
      <c r="MP61" s="574"/>
      <c r="MQ61" s="574"/>
      <c r="MR61" s="574"/>
      <c r="MS61" s="574"/>
      <c r="MT61" s="574"/>
      <c r="MU61" s="574"/>
      <c r="MV61" s="574"/>
      <c r="MW61" s="574"/>
      <c r="MX61" s="574"/>
      <c r="MY61" s="574"/>
      <c r="MZ61" s="574"/>
      <c r="NA61" s="574"/>
      <c r="NB61" s="574"/>
      <c r="NC61" s="574"/>
      <c r="ND61" s="574"/>
      <c r="NE61" s="574"/>
      <c r="NF61" s="574"/>
      <c r="NG61" s="574"/>
      <c r="NH61" s="574"/>
      <c r="NI61" s="574"/>
      <c r="NJ61" s="574"/>
      <c r="NK61" s="574"/>
      <c r="NL61" s="574"/>
      <c r="NM61" s="574"/>
      <c r="NN61" s="574"/>
      <c r="NO61" s="574"/>
      <c r="NP61" s="574"/>
      <c r="NQ61" s="574"/>
      <c r="NR61" s="574"/>
      <c r="NS61" s="574"/>
      <c r="NT61" s="574"/>
      <c r="NU61" s="574"/>
      <c r="NV61" s="574"/>
      <c r="NW61" s="574"/>
      <c r="NX61" s="574"/>
      <c r="NY61" s="574"/>
      <c r="NZ61" s="574"/>
      <c r="OA61" s="574"/>
      <c r="OB61" s="574"/>
      <c r="OC61" s="574"/>
      <c r="OD61" s="574"/>
      <c r="OE61" s="574"/>
      <c r="OF61" s="574"/>
      <c r="OG61" s="574"/>
      <c r="OH61" s="574"/>
      <c r="OI61" s="574"/>
      <c r="OJ61" s="574"/>
      <c r="OK61" s="574"/>
      <c r="OL61" s="574"/>
      <c r="OM61" s="574"/>
      <c r="ON61" s="574"/>
      <c r="OO61" s="574"/>
      <c r="OP61" s="574"/>
      <c r="OQ61" s="574"/>
      <c r="OR61" s="574"/>
      <c r="OS61" s="574"/>
      <c r="OT61" s="574"/>
      <c r="OU61" s="574"/>
      <c r="OV61" s="574"/>
      <c r="OW61" s="574"/>
      <c r="OX61" s="574"/>
      <c r="OY61" s="574"/>
      <c r="OZ61" s="574"/>
      <c r="PA61" s="574"/>
      <c r="PB61" s="574"/>
      <c r="PC61" s="574"/>
      <c r="PD61" s="574"/>
      <c r="PE61" s="574"/>
      <c r="PF61" s="574"/>
      <c r="PG61" s="574"/>
      <c r="PH61" s="574"/>
      <c r="PI61" s="574"/>
      <c r="PJ61" s="574"/>
      <c r="PK61" s="574"/>
      <c r="PL61" s="574"/>
      <c r="PM61" s="574"/>
      <c r="PN61" s="574"/>
      <c r="PO61" s="574"/>
      <c r="PP61" s="574"/>
      <c r="PQ61" s="574"/>
      <c r="PR61" s="574"/>
      <c r="PS61" s="574"/>
      <c r="PT61" s="574"/>
      <c r="PU61" s="574"/>
      <c r="PV61" s="574"/>
      <c r="PW61" s="574"/>
      <c r="PX61" s="574"/>
      <c r="PY61" s="574"/>
      <c r="PZ61" s="574"/>
      <c r="QA61" s="574"/>
      <c r="QB61" s="574"/>
      <c r="QC61" s="574"/>
      <c r="QD61" s="574"/>
      <c r="QE61" s="574"/>
      <c r="QF61" s="574"/>
      <c r="QG61" s="574"/>
      <c r="QH61" s="574"/>
      <c r="QI61" s="574"/>
      <c r="QJ61" s="574"/>
      <c r="QK61" s="574"/>
      <c r="QL61" s="574"/>
      <c r="QM61" s="574"/>
      <c r="QN61" s="574"/>
      <c r="QO61" s="574"/>
      <c r="QP61" s="574"/>
      <c r="QQ61" s="574"/>
      <c r="QR61" s="574"/>
      <c r="QS61" s="574"/>
      <c r="QT61" s="574"/>
      <c r="QU61" s="574"/>
      <c r="QV61" s="574"/>
      <c r="QW61" s="574"/>
      <c r="QX61" s="574"/>
      <c r="QY61" s="574"/>
      <c r="QZ61" s="574"/>
      <c r="RA61" s="574"/>
      <c r="RB61" s="574"/>
      <c r="RC61" s="574"/>
      <c r="RD61" s="574"/>
      <c r="RE61" s="574"/>
      <c r="RF61" s="574"/>
      <c r="RG61" s="574"/>
      <c r="RH61" s="574"/>
      <c r="RI61" s="574"/>
      <c r="RJ61" s="574"/>
      <c r="RK61" s="574"/>
      <c r="RL61" s="574"/>
      <c r="RM61" s="574"/>
      <c r="RN61" s="574"/>
      <c r="RO61" s="574"/>
      <c r="RP61" s="574"/>
      <c r="RQ61" s="574"/>
      <c r="RR61" s="574"/>
      <c r="RS61" s="574"/>
      <c r="RT61" s="574"/>
      <c r="RU61" s="574"/>
      <c r="RV61" s="574"/>
      <c r="RW61" s="574"/>
      <c r="RX61" s="574"/>
      <c r="RY61" s="574"/>
      <c r="RZ61" s="574"/>
      <c r="SA61" s="574"/>
      <c r="SB61" s="574"/>
      <c r="SC61" s="574"/>
      <c r="SD61" s="574"/>
      <c r="SE61" s="574"/>
      <c r="SF61" s="574"/>
      <c r="SG61" s="574"/>
      <c r="SH61" s="574"/>
      <c r="SI61" s="574"/>
      <c r="SJ61" s="574"/>
      <c r="SK61" s="574"/>
      <c r="SL61" s="574"/>
      <c r="SM61" s="574"/>
      <c r="SN61" s="574"/>
      <c r="SO61" s="574"/>
      <c r="SP61" s="574"/>
      <c r="SQ61" s="574"/>
      <c r="SR61" s="574"/>
      <c r="SS61" s="574"/>
      <c r="ST61" s="574"/>
      <c r="SU61" s="574"/>
      <c r="SV61" s="574"/>
      <c r="SW61" s="574"/>
      <c r="SX61" s="574"/>
      <c r="SY61" s="574"/>
      <c r="SZ61" s="574"/>
      <c r="TA61" s="574"/>
      <c r="TB61" s="574"/>
      <c r="TC61" s="574"/>
      <c r="TD61" s="574"/>
      <c r="TE61" s="574"/>
      <c r="TF61" s="574"/>
      <c r="TG61" s="574"/>
      <c r="TH61" s="574"/>
      <c r="TI61" s="574"/>
      <c r="TJ61" s="574"/>
      <c r="TK61" s="574"/>
      <c r="TL61" s="574"/>
      <c r="TM61" s="574"/>
      <c r="TN61" s="574"/>
      <c r="TO61" s="574"/>
      <c r="TP61" s="574"/>
      <c r="TQ61" s="574"/>
      <c r="TR61" s="574"/>
      <c r="TS61" s="574"/>
      <c r="TT61" s="574"/>
      <c r="TU61" s="574"/>
      <c r="TV61" s="574"/>
      <c r="TW61" s="574"/>
      <c r="TX61" s="574"/>
      <c r="TY61" s="574"/>
      <c r="TZ61" s="574"/>
      <c r="UA61" s="574"/>
      <c r="UB61" s="574"/>
      <c r="UC61" s="574"/>
      <c r="UD61" s="574"/>
      <c r="UE61" s="574"/>
      <c r="UF61" s="574"/>
      <c r="UG61" s="574"/>
      <c r="UH61" s="574"/>
      <c r="UI61" s="574"/>
      <c r="UJ61" s="574"/>
      <c r="UK61" s="574"/>
      <c r="UL61" s="574"/>
      <c r="UM61" s="574"/>
      <c r="UN61" s="574"/>
      <c r="UO61" s="574"/>
      <c r="UP61" s="574"/>
      <c r="UQ61" s="574"/>
      <c r="UR61" s="574"/>
      <c r="US61" s="574"/>
      <c r="UT61" s="574"/>
      <c r="UU61" s="574"/>
      <c r="UV61" s="574"/>
      <c r="UW61" s="574"/>
      <c r="UX61" s="574"/>
      <c r="UY61" s="574"/>
      <c r="UZ61" s="574"/>
      <c r="VA61" s="574"/>
      <c r="VB61" s="574"/>
      <c r="VC61" s="574"/>
      <c r="VD61" s="574"/>
      <c r="VE61" s="574"/>
      <c r="VF61" s="574"/>
      <c r="VG61" s="574"/>
      <c r="VH61" s="574"/>
      <c r="VI61" s="574"/>
      <c r="VJ61" s="574"/>
      <c r="VK61" s="574"/>
      <c r="VL61" s="574"/>
      <c r="VM61" s="574"/>
      <c r="VN61" s="574"/>
      <c r="VO61" s="574"/>
      <c r="VP61" s="574"/>
      <c r="VQ61" s="574"/>
      <c r="VR61" s="574"/>
      <c r="VS61" s="574"/>
      <c r="VT61" s="574"/>
      <c r="VU61" s="574"/>
      <c r="VV61" s="574"/>
      <c r="VW61" s="574"/>
      <c r="VX61" s="574"/>
      <c r="VY61" s="574"/>
      <c r="VZ61" s="574"/>
      <c r="WA61" s="574"/>
      <c r="WB61" s="574"/>
      <c r="WC61" s="574"/>
      <c r="WD61" s="574"/>
      <c r="WE61" s="574"/>
      <c r="WF61" s="574"/>
      <c r="WG61" s="574"/>
      <c r="WH61" s="574"/>
      <c r="WI61" s="574"/>
      <c r="WJ61" s="574"/>
      <c r="WK61" s="574"/>
      <c r="WL61" s="574"/>
      <c r="WM61" s="574"/>
      <c r="WN61" s="574"/>
      <c r="WO61" s="574"/>
      <c r="WP61" s="574"/>
      <c r="WQ61" s="574"/>
      <c r="WR61" s="574"/>
      <c r="WS61" s="574"/>
      <c r="WT61" s="574"/>
      <c r="WU61" s="574"/>
      <c r="WV61" s="574"/>
      <c r="WW61" s="574"/>
      <c r="WX61" s="574"/>
      <c r="WY61" s="574"/>
      <c r="WZ61" s="574"/>
      <c r="XA61" s="574"/>
      <c r="XB61" s="574"/>
      <c r="XC61" s="574"/>
      <c r="XD61" s="574"/>
      <c r="XE61" s="574"/>
      <c r="XF61" s="574"/>
      <c r="XG61" s="574"/>
      <c r="XH61" s="574"/>
      <c r="XI61" s="574"/>
      <c r="XJ61" s="574"/>
      <c r="XK61" s="574"/>
      <c r="XL61" s="574"/>
      <c r="XM61" s="574"/>
      <c r="XN61" s="574"/>
      <c r="XO61" s="574"/>
      <c r="XP61" s="574"/>
      <c r="XQ61" s="574"/>
      <c r="XR61" s="574"/>
      <c r="XS61" s="574"/>
      <c r="XT61" s="574"/>
      <c r="XU61" s="574"/>
      <c r="XV61" s="574"/>
      <c r="XW61" s="574"/>
      <c r="XX61" s="574"/>
      <c r="XY61" s="574"/>
      <c r="XZ61" s="574"/>
      <c r="YA61" s="574"/>
      <c r="YB61" s="574"/>
      <c r="YC61" s="574"/>
      <c r="YD61" s="574"/>
      <c r="YE61" s="574"/>
      <c r="YF61" s="574"/>
      <c r="YG61" s="574"/>
      <c r="YH61" s="574"/>
      <c r="YI61" s="574"/>
      <c r="YJ61" s="574"/>
      <c r="YK61" s="574"/>
      <c r="YL61" s="574"/>
      <c r="YM61" s="574"/>
      <c r="YN61" s="574"/>
      <c r="YO61" s="574"/>
      <c r="YP61" s="574"/>
      <c r="YQ61" s="574"/>
      <c r="YR61" s="574"/>
      <c r="YS61" s="574"/>
      <c r="YT61" s="574"/>
      <c r="YU61" s="574"/>
      <c r="YV61" s="574"/>
      <c r="YW61" s="574"/>
      <c r="YX61" s="574"/>
      <c r="YY61" s="574"/>
      <c r="YZ61" s="574"/>
      <c r="ZA61" s="574"/>
      <c r="ZB61" s="574"/>
      <c r="ZC61" s="574"/>
      <c r="ZD61" s="574"/>
      <c r="ZE61" s="574"/>
      <c r="ZF61" s="574"/>
      <c r="ZG61" s="574"/>
      <c r="ZH61" s="574"/>
      <c r="ZI61" s="574"/>
      <c r="ZJ61" s="574"/>
      <c r="ZK61" s="574"/>
      <c r="ZL61" s="574"/>
      <c r="ZM61" s="574"/>
      <c r="ZN61" s="574"/>
      <c r="ZO61" s="574"/>
      <c r="ZP61" s="574"/>
      <c r="ZQ61" s="574"/>
      <c r="ZR61" s="574"/>
      <c r="ZS61" s="574"/>
      <c r="ZT61" s="574"/>
      <c r="ZU61" s="574"/>
      <c r="ZV61" s="574"/>
      <c r="ZW61" s="574"/>
      <c r="ZX61" s="574"/>
      <c r="ZY61" s="574"/>
      <c r="ZZ61" s="574"/>
    </row>
    <row r="62" spans="1:702" s="636" customFormat="1">
      <c r="A62" s="574"/>
      <c r="B62" s="574"/>
      <c r="C62" s="574"/>
      <c r="D62" s="635"/>
      <c r="E62" s="574"/>
      <c r="F62" s="574"/>
      <c r="G62" s="574"/>
      <c r="H62" s="574"/>
      <c r="I62" s="574"/>
      <c r="J62" s="574"/>
      <c r="K62" s="574"/>
      <c r="L62" s="574"/>
      <c r="M62" s="574"/>
      <c r="N62" s="574"/>
      <c r="O62" s="574"/>
      <c r="P62" s="574"/>
      <c r="Q62" s="574"/>
      <c r="R62" s="574"/>
      <c r="S62" s="574"/>
      <c r="T62" s="574"/>
      <c r="U62" s="574"/>
      <c r="V62" s="574"/>
      <c r="W62" s="574"/>
      <c r="X62" s="574"/>
      <c r="Y62" s="574"/>
      <c r="Z62" s="574"/>
      <c r="AA62" s="574"/>
      <c r="AB62" s="574"/>
      <c r="AC62" s="574"/>
      <c r="AD62" s="574"/>
      <c r="AE62" s="574"/>
      <c r="AF62" s="574"/>
      <c r="AG62" s="574"/>
      <c r="AH62" s="574"/>
      <c r="AI62" s="574"/>
      <c r="AJ62" s="574"/>
      <c r="AK62" s="574"/>
      <c r="AL62" s="574"/>
      <c r="AM62" s="574"/>
      <c r="AN62" s="574"/>
      <c r="AO62" s="574"/>
      <c r="AP62" s="574"/>
      <c r="AQ62" s="574"/>
      <c r="AR62" s="574"/>
      <c r="AS62" s="574"/>
      <c r="AT62" s="574"/>
      <c r="AU62" s="574"/>
      <c r="AV62" s="574"/>
      <c r="AW62" s="574"/>
      <c r="AX62" s="574"/>
      <c r="AY62" s="574"/>
      <c r="AZ62" s="574"/>
      <c r="BA62" s="574"/>
      <c r="BB62" s="574"/>
      <c r="BC62" s="574"/>
      <c r="BD62" s="574"/>
      <c r="BE62" s="574"/>
      <c r="BF62" s="574"/>
      <c r="BG62" s="574"/>
      <c r="BH62" s="574"/>
      <c r="BI62" s="574"/>
      <c r="BJ62" s="574"/>
      <c r="BK62" s="574"/>
      <c r="BL62" s="574"/>
      <c r="BM62" s="574"/>
      <c r="BN62" s="574"/>
      <c r="BO62" s="574"/>
      <c r="BP62" s="574"/>
      <c r="BQ62" s="574"/>
      <c r="BR62" s="574"/>
      <c r="BS62" s="574"/>
      <c r="BT62" s="574"/>
      <c r="BU62" s="574"/>
      <c r="BV62" s="574"/>
      <c r="BW62" s="574"/>
      <c r="BX62" s="574"/>
      <c r="BY62" s="574"/>
      <c r="BZ62" s="574"/>
      <c r="CA62" s="574"/>
      <c r="CB62" s="574"/>
      <c r="CC62" s="574"/>
      <c r="CD62" s="574"/>
      <c r="CE62" s="574"/>
      <c r="CF62" s="574"/>
      <c r="CG62" s="574"/>
      <c r="CH62" s="574"/>
      <c r="CI62" s="574"/>
      <c r="CJ62" s="574"/>
      <c r="CK62" s="574"/>
      <c r="CL62" s="574"/>
      <c r="CM62" s="574"/>
      <c r="CN62" s="574"/>
      <c r="CO62" s="574"/>
      <c r="CP62" s="574"/>
      <c r="CQ62" s="574"/>
      <c r="CR62" s="574"/>
      <c r="CS62" s="574"/>
      <c r="CT62" s="574"/>
      <c r="CU62" s="574"/>
      <c r="CV62" s="574"/>
      <c r="CW62" s="574"/>
      <c r="CX62" s="574"/>
      <c r="CY62" s="574"/>
      <c r="CZ62" s="574"/>
      <c r="DA62" s="574"/>
      <c r="DB62" s="574"/>
      <c r="DC62" s="574"/>
      <c r="DD62" s="574"/>
      <c r="DE62" s="574"/>
      <c r="DF62" s="574"/>
      <c r="DG62" s="574"/>
      <c r="DH62" s="574"/>
      <c r="DI62" s="574"/>
      <c r="DJ62" s="574"/>
      <c r="DK62" s="574"/>
      <c r="DL62" s="574"/>
      <c r="DM62" s="574"/>
      <c r="DN62" s="574"/>
      <c r="DO62" s="574"/>
      <c r="DP62" s="574"/>
      <c r="DQ62" s="574"/>
      <c r="DR62" s="574"/>
      <c r="DS62" s="574"/>
      <c r="DT62" s="574"/>
      <c r="DU62" s="574"/>
      <c r="DV62" s="574"/>
      <c r="DW62" s="574"/>
      <c r="DX62" s="574"/>
      <c r="DY62" s="574"/>
      <c r="DZ62" s="574"/>
      <c r="EA62" s="574"/>
      <c r="EB62" s="574"/>
      <c r="EC62" s="574"/>
      <c r="ED62" s="574"/>
      <c r="EE62" s="574"/>
      <c r="EF62" s="574"/>
      <c r="EG62" s="574"/>
      <c r="EH62" s="574"/>
      <c r="EI62" s="574"/>
      <c r="EJ62" s="574"/>
      <c r="EK62" s="574"/>
      <c r="EL62" s="574"/>
      <c r="EM62" s="574"/>
      <c r="EN62" s="574"/>
      <c r="EO62" s="574"/>
      <c r="EP62" s="574"/>
      <c r="EQ62" s="574"/>
      <c r="ER62" s="574"/>
      <c r="ES62" s="574"/>
      <c r="ET62" s="574"/>
      <c r="EU62" s="574"/>
      <c r="EV62" s="574"/>
      <c r="EW62" s="574"/>
      <c r="EX62" s="574"/>
      <c r="EY62" s="574"/>
      <c r="EZ62" s="574"/>
      <c r="FA62" s="574"/>
      <c r="FB62" s="574"/>
      <c r="FC62" s="574"/>
      <c r="FD62" s="574"/>
      <c r="FE62" s="574"/>
      <c r="FF62" s="574"/>
      <c r="FG62" s="574"/>
      <c r="FH62" s="574"/>
      <c r="FI62" s="574"/>
      <c r="FJ62" s="574"/>
      <c r="FK62" s="574"/>
      <c r="FL62" s="574"/>
      <c r="FM62" s="574"/>
      <c r="FN62" s="574"/>
      <c r="FO62" s="574"/>
      <c r="FP62" s="574"/>
      <c r="FQ62" s="574"/>
      <c r="FR62" s="574"/>
      <c r="FS62" s="574"/>
      <c r="FT62" s="574"/>
      <c r="FU62" s="574"/>
      <c r="FV62" s="574"/>
      <c r="FW62" s="574"/>
      <c r="FX62" s="574"/>
      <c r="FY62" s="574"/>
      <c r="FZ62" s="574"/>
      <c r="GA62" s="574"/>
      <c r="GB62" s="574"/>
      <c r="GC62" s="574"/>
      <c r="GD62" s="574"/>
      <c r="GE62" s="574"/>
      <c r="GF62" s="574"/>
      <c r="GG62" s="574"/>
      <c r="GH62" s="574"/>
      <c r="GI62" s="574"/>
      <c r="GJ62" s="574"/>
      <c r="GK62" s="574"/>
      <c r="GL62" s="574"/>
      <c r="GM62" s="574"/>
      <c r="GN62" s="574"/>
      <c r="GO62" s="574"/>
      <c r="GP62" s="574"/>
      <c r="GQ62" s="574"/>
      <c r="GR62" s="574"/>
      <c r="GS62" s="574"/>
      <c r="GT62" s="574"/>
      <c r="GU62" s="574"/>
      <c r="GV62" s="574"/>
      <c r="GW62" s="574"/>
      <c r="GX62" s="574"/>
      <c r="GY62" s="574"/>
      <c r="GZ62" s="574"/>
      <c r="HA62" s="574"/>
      <c r="HB62" s="574"/>
      <c r="HC62" s="574"/>
      <c r="HD62" s="574"/>
      <c r="HE62" s="574"/>
      <c r="HF62" s="574"/>
      <c r="HG62" s="574"/>
      <c r="HH62" s="574"/>
      <c r="HI62" s="574"/>
      <c r="HJ62" s="574"/>
      <c r="HK62" s="574"/>
      <c r="HL62" s="574"/>
      <c r="HM62" s="574"/>
      <c r="HN62" s="574"/>
      <c r="HO62" s="574"/>
      <c r="HP62" s="574"/>
      <c r="HQ62" s="574"/>
      <c r="HR62" s="574"/>
      <c r="HS62" s="574"/>
      <c r="HT62" s="574"/>
      <c r="HU62" s="574"/>
      <c r="HV62" s="574"/>
      <c r="HW62" s="574"/>
      <c r="HX62" s="574"/>
      <c r="HY62" s="574"/>
      <c r="HZ62" s="574"/>
      <c r="IA62" s="574"/>
      <c r="IB62" s="574"/>
      <c r="IC62" s="574"/>
      <c r="ID62" s="574"/>
      <c r="IE62" s="574"/>
      <c r="IF62" s="574"/>
      <c r="IG62" s="574"/>
      <c r="IH62" s="574"/>
      <c r="II62" s="574"/>
      <c r="IJ62" s="574"/>
      <c r="IK62" s="574"/>
      <c r="IL62" s="574"/>
      <c r="IM62" s="574"/>
      <c r="IN62" s="574"/>
      <c r="IO62" s="574"/>
      <c r="IP62" s="574"/>
      <c r="IQ62" s="574"/>
      <c r="IR62" s="574"/>
      <c r="IS62" s="574"/>
      <c r="IT62" s="574"/>
      <c r="IU62" s="574"/>
      <c r="IV62" s="574"/>
      <c r="IW62" s="574"/>
      <c r="IX62" s="574"/>
      <c r="IY62" s="574"/>
      <c r="IZ62" s="574"/>
      <c r="JA62" s="574"/>
      <c r="JB62" s="574"/>
      <c r="JC62" s="574"/>
      <c r="JD62" s="574"/>
      <c r="JE62" s="574"/>
      <c r="JF62" s="574"/>
      <c r="JG62" s="574"/>
      <c r="JH62" s="574"/>
      <c r="JI62" s="574"/>
      <c r="JJ62" s="574"/>
      <c r="JK62" s="574"/>
      <c r="JL62" s="574"/>
      <c r="JM62" s="574"/>
      <c r="JN62" s="574"/>
      <c r="JO62" s="574"/>
      <c r="JP62" s="574"/>
      <c r="JQ62" s="574"/>
      <c r="JR62" s="574"/>
      <c r="JS62" s="574"/>
      <c r="JT62" s="574"/>
      <c r="JU62" s="574"/>
      <c r="JV62" s="574"/>
      <c r="JW62" s="574"/>
      <c r="JX62" s="574"/>
      <c r="JY62" s="574"/>
      <c r="JZ62" s="574"/>
      <c r="KA62" s="574"/>
      <c r="KB62" s="574"/>
      <c r="KC62" s="574"/>
      <c r="KD62" s="574"/>
      <c r="KE62" s="574"/>
      <c r="KF62" s="574"/>
      <c r="KG62" s="574"/>
      <c r="KH62" s="574"/>
      <c r="KI62" s="574"/>
      <c r="KJ62" s="574"/>
      <c r="KK62" s="574"/>
      <c r="KL62" s="574"/>
      <c r="KM62" s="574"/>
      <c r="KN62" s="574"/>
      <c r="KO62" s="574"/>
      <c r="KP62" s="574"/>
      <c r="KQ62" s="574"/>
      <c r="KR62" s="574"/>
      <c r="KS62" s="574"/>
      <c r="KT62" s="574"/>
      <c r="KU62" s="574"/>
      <c r="KV62" s="574"/>
      <c r="KW62" s="574"/>
      <c r="KX62" s="574"/>
      <c r="KY62" s="574"/>
      <c r="KZ62" s="574"/>
      <c r="LA62" s="574"/>
      <c r="LB62" s="574"/>
      <c r="LC62" s="574"/>
      <c r="LD62" s="574"/>
      <c r="LE62" s="574"/>
      <c r="LF62" s="574"/>
      <c r="LG62" s="574"/>
      <c r="LH62" s="574"/>
      <c r="LI62" s="574"/>
      <c r="LJ62" s="574"/>
      <c r="LK62" s="574"/>
      <c r="LL62" s="574"/>
      <c r="LM62" s="574"/>
      <c r="LN62" s="574"/>
      <c r="LO62" s="574"/>
      <c r="LP62" s="574"/>
      <c r="LQ62" s="574"/>
      <c r="LR62" s="574"/>
      <c r="LS62" s="574"/>
      <c r="LT62" s="574"/>
      <c r="LU62" s="574"/>
      <c r="LV62" s="574"/>
      <c r="LW62" s="574"/>
      <c r="LX62" s="574"/>
      <c r="LY62" s="574"/>
      <c r="LZ62" s="574"/>
      <c r="MA62" s="574"/>
      <c r="MB62" s="574"/>
      <c r="MC62" s="574"/>
      <c r="MD62" s="574"/>
      <c r="ME62" s="574"/>
      <c r="MF62" s="574"/>
      <c r="MG62" s="574"/>
      <c r="MH62" s="574"/>
      <c r="MI62" s="574"/>
      <c r="MJ62" s="574"/>
      <c r="MK62" s="574"/>
      <c r="ML62" s="574"/>
      <c r="MM62" s="574"/>
      <c r="MN62" s="574"/>
      <c r="MO62" s="574"/>
      <c r="MP62" s="574"/>
      <c r="MQ62" s="574"/>
      <c r="MR62" s="574"/>
      <c r="MS62" s="574"/>
      <c r="MT62" s="574"/>
      <c r="MU62" s="574"/>
      <c r="MV62" s="574"/>
      <c r="MW62" s="574"/>
      <c r="MX62" s="574"/>
      <c r="MY62" s="574"/>
      <c r="MZ62" s="574"/>
      <c r="NA62" s="574"/>
      <c r="NB62" s="574"/>
      <c r="NC62" s="574"/>
      <c r="ND62" s="574"/>
      <c r="NE62" s="574"/>
      <c r="NF62" s="574"/>
      <c r="NG62" s="574"/>
      <c r="NH62" s="574"/>
      <c r="NI62" s="574"/>
      <c r="NJ62" s="574"/>
      <c r="NK62" s="574"/>
      <c r="NL62" s="574"/>
      <c r="NM62" s="574"/>
      <c r="NN62" s="574"/>
      <c r="NO62" s="574"/>
      <c r="NP62" s="574"/>
      <c r="NQ62" s="574"/>
      <c r="NR62" s="574"/>
      <c r="NS62" s="574"/>
      <c r="NT62" s="574"/>
      <c r="NU62" s="574"/>
      <c r="NV62" s="574"/>
      <c r="NW62" s="574"/>
      <c r="NX62" s="574"/>
      <c r="NY62" s="574"/>
      <c r="NZ62" s="574"/>
      <c r="OA62" s="574"/>
      <c r="OB62" s="574"/>
      <c r="OC62" s="574"/>
      <c r="OD62" s="574"/>
      <c r="OE62" s="574"/>
      <c r="OF62" s="574"/>
      <c r="OG62" s="574"/>
      <c r="OH62" s="574"/>
      <c r="OI62" s="574"/>
      <c r="OJ62" s="574"/>
      <c r="OK62" s="574"/>
      <c r="OL62" s="574"/>
      <c r="OM62" s="574"/>
      <c r="ON62" s="574"/>
      <c r="OO62" s="574"/>
      <c r="OP62" s="574"/>
      <c r="OQ62" s="574"/>
      <c r="OR62" s="574"/>
      <c r="OS62" s="574"/>
      <c r="OT62" s="574"/>
      <c r="OU62" s="574"/>
      <c r="OV62" s="574"/>
      <c r="OW62" s="574"/>
      <c r="OX62" s="574"/>
      <c r="OY62" s="574"/>
      <c r="OZ62" s="574"/>
      <c r="PA62" s="574"/>
      <c r="PB62" s="574"/>
      <c r="PC62" s="574"/>
      <c r="PD62" s="574"/>
      <c r="PE62" s="574"/>
      <c r="PF62" s="574"/>
      <c r="PG62" s="574"/>
      <c r="PH62" s="574"/>
      <c r="PI62" s="574"/>
      <c r="PJ62" s="574"/>
      <c r="PK62" s="574"/>
      <c r="PL62" s="574"/>
      <c r="PM62" s="574"/>
      <c r="PN62" s="574"/>
      <c r="PO62" s="574"/>
      <c r="PP62" s="574"/>
      <c r="PQ62" s="574"/>
      <c r="PR62" s="574"/>
      <c r="PS62" s="574"/>
      <c r="PT62" s="574"/>
      <c r="PU62" s="574"/>
      <c r="PV62" s="574"/>
      <c r="PW62" s="574"/>
      <c r="PX62" s="574"/>
      <c r="PY62" s="574"/>
      <c r="PZ62" s="574"/>
      <c r="QA62" s="574"/>
      <c r="QB62" s="574"/>
      <c r="QC62" s="574"/>
      <c r="QD62" s="574"/>
      <c r="QE62" s="574"/>
      <c r="QF62" s="574"/>
      <c r="QG62" s="574"/>
      <c r="QH62" s="574"/>
      <c r="QI62" s="574"/>
      <c r="QJ62" s="574"/>
      <c r="QK62" s="574"/>
      <c r="QL62" s="574"/>
      <c r="QM62" s="574"/>
      <c r="QN62" s="574"/>
      <c r="QO62" s="574"/>
      <c r="QP62" s="574"/>
      <c r="QQ62" s="574"/>
      <c r="QR62" s="574"/>
      <c r="QS62" s="574"/>
      <c r="QT62" s="574"/>
      <c r="QU62" s="574"/>
      <c r="QV62" s="574"/>
      <c r="QW62" s="574"/>
      <c r="QX62" s="574"/>
      <c r="QY62" s="574"/>
      <c r="QZ62" s="574"/>
      <c r="RA62" s="574"/>
      <c r="RB62" s="574"/>
      <c r="RC62" s="574"/>
      <c r="RD62" s="574"/>
      <c r="RE62" s="574"/>
      <c r="RF62" s="574"/>
      <c r="RG62" s="574"/>
      <c r="RH62" s="574"/>
      <c r="RI62" s="574"/>
      <c r="RJ62" s="574"/>
      <c r="RK62" s="574"/>
      <c r="RL62" s="574"/>
      <c r="RM62" s="574"/>
      <c r="RN62" s="574"/>
      <c r="RO62" s="574"/>
      <c r="RP62" s="574"/>
      <c r="RQ62" s="574"/>
      <c r="RR62" s="574"/>
      <c r="RS62" s="574"/>
      <c r="RT62" s="574"/>
      <c r="RU62" s="574"/>
      <c r="RV62" s="574"/>
      <c r="RW62" s="574"/>
      <c r="RX62" s="574"/>
      <c r="RY62" s="574"/>
      <c r="RZ62" s="574"/>
      <c r="SA62" s="574"/>
      <c r="SB62" s="574"/>
      <c r="SC62" s="574"/>
      <c r="SD62" s="574"/>
      <c r="SE62" s="574"/>
      <c r="SF62" s="574"/>
      <c r="SG62" s="574"/>
      <c r="SH62" s="574"/>
      <c r="SI62" s="574"/>
      <c r="SJ62" s="574"/>
      <c r="SK62" s="574"/>
      <c r="SL62" s="574"/>
      <c r="SM62" s="574"/>
      <c r="SN62" s="574"/>
      <c r="SO62" s="574"/>
      <c r="SP62" s="574"/>
      <c r="SQ62" s="574"/>
      <c r="SR62" s="574"/>
      <c r="SS62" s="574"/>
      <c r="ST62" s="574"/>
      <c r="SU62" s="574"/>
      <c r="SV62" s="574"/>
      <c r="SW62" s="574"/>
      <c r="SX62" s="574"/>
      <c r="SY62" s="574"/>
      <c r="SZ62" s="574"/>
      <c r="TA62" s="574"/>
      <c r="TB62" s="574"/>
      <c r="TC62" s="574"/>
      <c r="TD62" s="574"/>
      <c r="TE62" s="574"/>
      <c r="TF62" s="574"/>
      <c r="TG62" s="574"/>
      <c r="TH62" s="574"/>
      <c r="TI62" s="574"/>
      <c r="TJ62" s="574"/>
      <c r="TK62" s="574"/>
      <c r="TL62" s="574"/>
      <c r="TM62" s="574"/>
      <c r="TN62" s="574"/>
      <c r="TO62" s="574"/>
      <c r="TP62" s="574"/>
      <c r="TQ62" s="574"/>
      <c r="TR62" s="574"/>
      <c r="TS62" s="574"/>
      <c r="TT62" s="574"/>
      <c r="TU62" s="574"/>
      <c r="TV62" s="574"/>
      <c r="TW62" s="574"/>
      <c r="TX62" s="574"/>
      <c r="TY62" s="574"/>
      <c r="TZ62" s="574"/>
      <c r="UA62" s="574"/>
      <c r="UB62" s="574"/>
      <c r="UC62" s="574"/>
      <c r="UD62" s="574"/>
      <c r="UE62" s="574"/>
      <c r="UF62" s="574"/>
      <c r="UG62" s="574"/>
      <c r="UH62" s="574"/>
      <c r="UI62" s="574"/>
      <c r="UJ62" s="574"/>
      <c r="UK62" s="574"/>
      <c r="UL62" s="574"/>
      <c r="UM62" s="574"/>
      <c r="UN62" s="574"/>
      <c r="UO62" s="574"/>
      <c r="UP62" s="574"/>
      <c r="UQ62" s="574"/>
      <c r="UR62" s="574"/>
      <c r="US62" s="574"/>
      <c r="UT62" s="574"/>
      <c r="UU62" s="574"/>
      <c r="UV62" s="574"/>
      <c r="UW62" s="574"/>
      <c r="UX62" s="574"/>
      <c r="UY62" s="574"/>
      <c r="UZ62" s="574"/>
      <c r="VA62" s="574"/>
      <c r="VB62" s="574"/>
      <c r="VC62" s="574"/>
      <c r="VD62" s="574"/>
      <c r="VE62" s="574"/>
      <c r="VF62" s="574"/>
      <c r="VG62" s="574"/>
      <c r="VH62" s="574"/>
      <c r="VI62" s="574"/>
      <c r="VJ62" s="574"/>
      <c r="VK62" s="574"/>
      <c r="VL62" s="574"/>
      <c r="VM62" s="574"/>
      <c r="VN62" s="574"/>
      <c r="VO62" s="574"/>
      <c r="VP62" s="574"/>
      <c r="VQ62" s="574"/>
      <c r="VR62" s="574"/>
      <c r="VS62" s="574"/>
      <c r="VT62" s="574"/>
      <c r="VU62" s="574"/>
      <c r="VV62" s="574"/>
      <c r="VW62" s="574"/>
      <c r="VX62" s="574"/>
      <c r="VY62" s="574"/>
      <c r="VZ62" s="574"/>
      <c r="WA62" s="574"/>
      <c r="WB62" s="574"/>
      <c r="WC62" s="574"/>
      <c r="WD62" s="574"/>
      <c r="WE62" s="574"/>
      <c r="WF62" s="574"/>
      <c r="WG62" s="574"/>
      <c r="WH62" s="574"/>
      <c r="WI62" s="574"/>
      <c r="WJ62" s="574"/>
      <c r="WK62" s="574"/>
      <c r="WL62" s="574"/>
      <c r="WM62" s="574"/>
      <c r="WN62" s="574"/>
      <c r="WO62" s="574"/>
      <c r="WP62" s="574"/>
      <c r="WQ62" s="574"/>
      <c r="WR62" s="574"/>
      <c r="WS62" s="574"/>
      <c r="WT62" s="574"/>
      <c r="WU62" s="574"/>
      <c r="WV62" s="574"/>
      <c r="WW62" s="574"/>
      <c r="WX62" s="574"/>
      <c r="WY62" s="574"/>
      <c r="WZ62" s="574"/>
      <c r="XA62" s="574"/>
      <c r="XB62" s="574"/>
      <c r="XC62" s="574"/>
      <c r="XD62" s="574"/>
      <c r="XE62" s="574"/>
      <c r="XF62" s="574"/>
      <c r="XG62" s="574"/>
      <c r="XH62" s="574"/>
      <c r="XI62" s="574"/>
      <c r="XJ62" s="574"/>
      <c r="XK62" s="574"/>
      <c r="XL62" s="574"/>
      <c r="XM62" s="574"/>
      <c r="XN62" s="574"/>
      <c r="XO62" s="574"/>
      <c r="XP62" s="574"/>
      <c r="XQ62" s="574"/>
      <c r="XR62" s="574"/>
      <c r="XS62" s="574"/>
      <c r="XT62" s="574"/>
      <c r="XU62" s="574"/>
      <c r="XV62" s="574"/>
      <c r="XW62" s="574"/>
      <c r="XX62" s="574"/>
      <c r="XY62" s="574"/>
      <c r="XZ62" s="574"/>
      <c r="YA62" s="574"/>
      <c r="YB62" s="574"/>
      <c r="YC62" s="574"/>
      <c r="YD62" s="574"/>
      <c r="YE62" s="574"/>
      <c r="YF62" s="574"/>
      <c r="YG62" s="574"/>
      <c r="YH62" s="574"/>
      <c r="YI62" s="574"/>
      <c r="YJ62" s="574"/>
      <c r="YK62" s="574"/>
      <c r="YL62" s="574"/>
      <c r="YM62" s="574"/>
      <c r="YN62" s="574"/>
      <c r="YO62" s="574"/>
      <c r="YP62" s="574"/>
      <c r="YQ62" s="574"/>
      <c r="YR62" s="574"/>
      <c r="YS62" s="574"/>
      <c r="YT62" s="574"/>
      <c r="YU62" s="574"/>
      <c r="YV62" s="574"/>
      <c r="YW62" s="574"/>
      <c r="YX62" s="574"/>
      <c r="YY62" s="574"/>
      <c r="YZ62" s="574"/>
      <c r="ZA62" s="574"/>
      <c r="ZB62" s="574"/>
      <c r="ZC62" s="574"/>
      <c r="ZD62" s="574"/>
      <c r="ZE62" s="574"/>
      <c r="ZF62" s="574"/>
      <c r="ZG62" s="574"/>
      <c r="ZH62" s="574"/>
      <c r="ZI62" s="574"/>
      <c r="ZJ62" s="574"/>
      <c r="ZK62" s="574"/>
      <c r="ZL62" s="574"/>
      <c r="ZM62" s="574"/>
      <c r="ZN62" s="574"/>
      <c r="ZO62" s="574"/>
      <c r="ZP62" s="574"/>
      <c r="ZQ62" s="574"/>
      <c r="ZR62" s="574"/>
      <c r="ZS62" s="574"/>
      <c r="ZT62" s="574"/>
      <c r="ZU62" s="574"/>
      <c r="ZV62" s="574"/>
      <c r="ZW62" s="574"/>
      <c r="ZX62" s="574"/>
      <c r="ZY62" s="574"/>
      <c r="ZZ62" s="574"/>
    </row>
    <row r="63" spans="1:702" s="636" customFormat="1">
      <c r="A63" s="574"/>
      <c r="B63" s="574"/>
      <c r="C63" s="574"/>
      <c r="D63" s="635"/>
      <c r="E63" s="574"/>
      <c r="F63" s="574"/>
      <c r="G63" s="574"/>
      <c r="H63" s="574"/>
      <c r="I63" s="574"/>
      <c r="J63" s="574"/>
      <c r="K63" s="574"/>
      <c r="L63" s="574"/>
      <c r="M63" s="574"/>
      <c r="N63" s="574"/>
      <c r="O63" s="574"/>
      <c r="P63" s="574"/>
      <c r="Q63" s="574"/>
      <c r="R63" s="574"/>
      <c r="S63" s="574"/>
      <c r="T63" s="574"/>
      <c r="U63" s="574"/>
      <c r="V63" s="574"/>
      <c r="W63" s="574"/>
      <c r="X63" s="574"/>
      <c r="Y63" s="574"/>
      <c r="Z63" s="574"/>
      <c r="AA63" s="574"/>
      <c r="AB63" s="574"/>
      <c r="AC63" s="574"/>
      <c r="AD63" s="574"/>
      <c r="AE63" s="574"/>
      <c r="AF63" s="574"/>
      <c r="AG63" s="574"/>
      <c r="AH63" s="574"/>
      <c r="AI63" s="574"/>
      <c r="AJ63" s="574"/>
      <c r="AK63" s="574"/>
      <c r="AL63" s="574"/>
      <c r="AM63" s="574"/>
      <c r="AN63" s="574"/>
      <c r="AO63" s="574"/>
      <c r="AP63" s="574"/>
      <c r="AQ63" s="574"/>
      <c r="AR63" s="574"/>
      <c r="AS63" s="574"/>
      <c r="AT63" s="574"/>
      <c r="AU63" s="574"/>
      <c r="AV63" s="574"/>
      <c r="AW63" s="574"/>
      <c r="AX63" s="574"/>
      <c r="AY63" s="574"/>
      <c r="AZ63" s="574"/>
      <c r="BA63" s="574"/>
      <c r="BB63" s="574"/>
      <c r="BC63" s="574"/>
      <c r="BD63" s="574"/>
      <c r="BE63" s="574"/>
      <c r="BF63" s="574"/>
      <c r="BG63" s="574"/>
      <c r="BH63" s="574"/>
      <c r="BI63" s="574"/>
      <c r="BJ63" s="574"/>
      <c r="BK63" s="574"/>
      <c r="BL63" s="574"/>
      <c r="BM63" s="574"/>
      <c r="BN63" s="574"/>
      <c r="BO63" s="574"/>
      <c r="BP63" s="574"/>
      <c r="BQ63" s="574"/>
      <c r="BR63" s="574"/>
      <c r="BS63" s="574"/>
      <c r="BT63" s="574"/>
      <c r="BU63" s="574"/>
      <c r="BV63" s="574"/>
      <c r="BW63" s="574"/>
      <c r="BX63" s="574"/>
      <c r="BY63" s="574"/>
      <c r="BZ63" s="574"/>
      <c r="CA63" s="574"/>
      <c r="CB63" s="574"/>
      <c r="CC63" s="574"/>
      <c r="CD63" s="574"/>
      <c r="CE63" s="574"/>
      <c r="CF63" s="574"/>
      <c r="CG63" s="574"/>
      <c r="CH63" s="574"/>
      <c r="CI63" s="574"/>
      <c r="CJ63" s="574"/>
      <c r="CK63" s="574"/>
      <c r="CL63" s="574"/>
      <c r="CM63" s="574"/>
      <c r="CN63" s="574"/>
      <c r="CO63" s="574"/>
      <c r="CP63" s="574"/>
      <c r="CQ63" s="574"/>
      <c r="CR63" s="574"/>
      <c r="CS63" s="574"/>
      <c r="CT63" s="574"/>
      <c r="CU63" s="574"/>
      <c r="CV63" s="574"/>
      <c r="CW63" s="574"/>
      <c r="CX63" s="574"/>
      <c r="CY63" s="574"/>
      <c r="CZ63" s="574"/>
      <c r="DA63" s="574"/>
      <c r="DB63" s="574"/>
      <c r="DC63" s="574"/>
      <c r="DD63" s="574"/>
      <c r="DE63" s="574"/>
      <c r="DF63" s="574"/>
      <c r="DG63" s="574"/>
      <c r="DH63" s="574"/>
      <c r="DI63" s="574"/>
      <c r="DJ63" s="574"/>
      <c r="DK63" s="574"/>
      <c r="DL63" s="574"/>
      <c r="DM63" s="574"/>
      <c r="DN63" s="574"/>
      <c r="DO63" s="574"/>
      <c r="DP63" s="574"/>
      <c r="DQ63" s="574"/>
      <c r="DR63" s="574"/>
      <c r="DS63" s="574"/>
      <c r="DT63" s="574"/>
      <c r="DU63" s="574"/>
      <c r="DV63" s="574"/>
      <c r="DW63" s="574"/>
      <c r="DX63" s="574"/>
      <c r="DY63" s="574"/>
      <c r="DZ63" s="574"/>
      <c r="EA63" s="574"/>
      <c r="EB63" s="574"/>
      <c r="EC63" s="574"/>
      <c r="ED63" s="574"/>
      <c r="EE63" s="574"/>
      <c r="EF63" s="574"/>
      <c r="EG63" s="574"/>
      <c r="EH63" s="574"/>
      <c r="EI63" s="574"/>
      <c r="EJ63" s="574"/>
      <c r="EK63" s="574"/>
      <c r="EL63" s="574"/>
      <c r="EM63" s="574"/>
      <c r="EN63" s="574"/>
      <c r="EO63" s="574"/>
      <c r="EP63" s="574"/>
      <c r="EQ63" s="574"/>
      <c r="ER63" s="574"/>
      <c r="ES63" s="574"/>
      <c r="ET63" s="574"/>
      <c r="EU63" s="574"/>
      <c r="EV63" s="574"/>
      <c r="EW63" s="574"/>
      <c r="EX63" s="574"/>
      <c r="EY63" s="574"/>
      <c r="EZ63" s="574"/>
      <c r="FA63" s="574"/>
      <c r="FB63" s="574"/>
      <c r="FC63" s="574"/>
      <c r="FD63" s="574"/>
      <c r="FE63" s="574"/>
      <c r="FF63" s="574"/>
      <c r="FG63" s="574"/>
      <c r="FH63" s="574"/>
      <c r="FI63" s="574"/>
      <c r="FJ63" s="574"/>
      <c r="FK63" s="574"/>
      <c r="FL63" s="574"/>
      <c r="FM63" s="574"/>
      <c r="FN63" s="574"/>
      <c r="FO63" s="574"/>
      <c r="FP63" s="574"/>
      <c r="FQ63" s="574"/>
      <c r="FR63" s="574"/>
      <c r="FS63" s="574"/>
      <c r="FT63" s="574"/>
      <c r="FU63" s="574"/>
      <c r="FV63" s="574"/>
      <c r="FW63" s="574"/>
      <c r="FX63" s="574"/>
      <c r="FY63" s="574"/>
      <c r="FZ63" s="574"/>
      <c r="GA63" s="574"/>
      <c r="GB63" s="574"/>
      <c r="GC63" s="574"/>
      <c r="GD63" s="574"/>
      <c r="GE63" s="574"/>
      <c r="GF63" s="574"/>
      <c r="GG63" s="574"/>
      <c r="GH63" s="574"/>
      <c r="GI63" s="574"/>
      <c r="GJ63" s="574"/>
      <c r="GK63" s="574"/>
      <c r="GL63" s="574"/>
      <c r="GM63" s="574"/>
      <c r="GN63" s="574"/>
      <c r="GO63" s="574"/>
      <c r="GP63" s="574"/>
      <c r="GQ63" s="574"/>
      <c r="GR63" s="574"/>
      <c r="GS63" s="574"/>
      <c r="GT63" s="574"/>
      <c r="GU63" s="574"/>
      <c r="GV63" s="574"/>
      <c r="GW63" s="574"/>
      <c r="GX63" s="574"/>
      <c r="GY63" s="574"/>
      <c r="GZ63" s="574"/>
      <c r="HA63" s="574"/>
      <c r="HB63" s="574"/>
      <c r="HC63" s="574"/>
      <c r="HD63" s="574"/>
      <c r="HE63" s="574"/>
      <c r="HF63" s="574"/>
      <c r="HG63" s="574"/>
      <c r="HH63" s="574"/>
      <c r="HI63" s="574"/>
      <c r="HJ63" s="574"/>
      <c r="HK63" s="574"/>
      <c r="HL63" s="574"/>
      <c r="HM63" s="574"/>
      <c r="HN63" s="574"/>
      <c r="HO63" s="574"/>
      <c r="HP63" s="574"/>
      <c r="HQ63" s="574"/>
      <c r="HR63" s="574"/>
      <c r="HS63" s="574"/>
      <c r="HT63" s="574"/>
      <c r="HU63" s="574"/>
      <c r="HV63" s="574"/>
      <c r="HW63" s="574"/>
      <c r="HX63" s="574"/>
      <c r="HY63" s="574"/>
      <c r="HZ63" s="574"/>
      <c r="IA63" s="574"/>
      <c r="IB63" s="574"/>
      <c r="IC63" s="574"/>
      <c r="ID63" s="574"/>
      <c r="IE63" s="574"/>
      <c r="IF63" s="574"/>
      <c r="IG63" s="574"/>
      <c r="IH63" s="574"/>
      <c r="II63" s="574"/>
      <c r="IJ63" s="574"/>
      <c r="IK63" s="574"/>
      <c r="IL63" s="574"/>
      <c r="IM63" s="574"/>
      <c r="IN63" s="574"/>
      <c r="IO63" s="574"/>
      <c r="IP63" s="574"/>
      <c r="IQ63" s="574"/>
      <c r="IR63" s="574"/>
      <c r="IS63" s="574"/>
      <c r="IT63" s="574"/>
      <c r="IU63" s="574"/>
      <c r="IV63" s="574"/>
      <c r="IW63" s="574"/>
      <c r="IX63" s="574"/>
      <c r="IY63" s="574"/>
      <c r="IZ63" s="574"/>
      <c r="JA63" s="574"/>
      <c r="JB63" s="574"/>
      <c r="JC63" s="574"/>
      <c r="JD63" s="574"/>
      <c r="JE63" s="574"/>
      <c r="JF63" s="574"/>
      <c r="JG63" s="574"/>
      <c r="JH63" s="574"/>
      <c r="JI63" s="574"/>
      <c r="JJ63" s="574"/>
      <c r="JK63" s="574"/>
      <c r="JL63" s="574"/>
      <c r="JM63" s="574"/>
      <c r="JN63" s="574"/>
      <c r="JO63" s="574"/>
      <c r="JP63" s="574"/>
      <c r="JQ63" s="574"/>
      <c r="JR63" s="574"/>
      <c r="JS63" s="574"/>
      <c r="JT63" s="574"/>
      <c r="JU63" s="574"/>
      <c r="JV63" s="574"/>
      <c r="JW63" s="574"/>
      <c r="JX63" s="574"/>
      <c r="JY63" s="574"/>
      <c r="JZ63" s="574"/>
      <c r="KA63" s="574"/>
      <c r="KB63" s="574"/>
      <c r="KC63" s="574"/>
      <c r="KD63" s="574"/>
      <c r="KE63" s="574"/>
      <c r="KF63" s="574"/>
      <c r="KG63" s="574"/>
      <c r="KH63" s="574"/>
      <c r="KI63" s="574"/>
      <c r="KJ63" s="574"/>
      <c r="KK63" s="574"/>
      <c r="KL63" s="574"/>
      <c r="KM63" s="574"/>
      <c r="KN63" s="574"/>
      <c r="KO63" s="574"/>
      <c r="KP63" s="574"/>
      <c r="KQ63" s="574"/>
      <c r="KR63" s="574"/>
      <c r="KS63" s="574"/>
      <c r="KT63" s="574"/>
      <c r="KU63" s="574"/>
      <c r="KV63" s="574"/>
      <c r="KW63" s="574"/>
      <c r="KX63" s="574"/>
      <c r="KY63" s="574"/>
      <c r="KZ63" s="574"/>
      <c r="LA63" s="574"/>
      <c r="LB63" s="574"/>
      <c r="LC63" s="574"/>
      <c r="LD63" s="574"/>
      <c r="LE63" s="574"/>
      <c r="LF63" s="574"/>
      <c r="LG63" s="574"/>
      <c r="LH63" s="574"/>
      <c r="LI63" s="574"/>
      <c r="LJ63" s="574"/>
      <c r="LK63" s="574"/>
      <c r="LL63" s="574"/>
      <c r="LM63" s="574"/>
      <c r="LN63" s="574"/>
      <c r="LO63" s="574"/>
      <c r="LP63" s="574"/>
      <c r="LQ63" s="574"/>
      <c r="LR63" s="574"/>
      <c r="LS63" s="574"/>
      <c r="LT63" s="574"/>
      <c r="LU63" s="574"/>
      <c r="LV63" s="574"/>
      <c r="LW63" s="574"/>
      <c r="LX63" s="574"/>
      <c r="LY63" s="574"/>
      <c r="LZ63" s="574"/>
      <c r="MA63" s="574"/>
      <c r="MB63" s="574"/>
      <c r="MC63" s="574"/>
      <c r="MD63" s="574"/>
      <c r="ME63" s="574"/>
      <c r="MF63" s="574"/>
      <c r="MG63" s="574"/>
      <c r="MH63" s="574"/>
      <c r="MI63" s="574"/>
      <c r="MJ63" s="574"/>
      <c r="MK63" s="574"/>
      <c r="ML63" s="574"/>
      <c r="MM63" s="574"/>
      <c r="MN63" s="574"/>
      <c r="MO63" s="574"/>
      <c r="MP63" s="574"/>
      <c r="MQ63" s="574"/>
      <c r="MR63" s="574"/>
      <c r="MS63" s="574"/>
      <c r="MT63" s="574"/>
      <c r="MU63" s="574"/>
      <c r="MV63" s="574"/>
      <c r="MW63" s="574"/>
      <c r="MX63" s="574"/>
      <c r="MY63" s="574"/>
      <c r="MZ63" s="574"/>
      <c r="NA63" s="574"/>
      <c r="NB63" s="574"/>
      <c r="NC63" s="574"/>
      <c r="ND63" s="574"/>
      <c r="NE63" s="574"/>
      <c r="NF63" s="574"/>
      <c r="NG63" s="574"/>
      <c r="NH63" s="574"/>
      <c r="NI63" s="574"/>
      <c r="NJ63" s="574"/>
      <c r="NK63" s="574"/>
      <c r="NL63" s="574"/>
      <c r="NM63" s="574"/>
      <c r="NN63" s="574"/>
      <c r="NO63" s="574"/>
      <c r="NP63" s="574"/>
      <c r="NQ63" s="574"/>
      <c r="NR63" s="574"/>
      <c r="NS63" s="574"/>
      <c r="NT63" s="574"/>
      <c r="NU63" s="574"/>
      <c r="NV63" s="574"/>
      <c r="NW63" s="574"/>
      <c r="NX63" s="574"/>
      <c r="NY63" s="574"/>
      <c r="NZ63" s="574"/>
      <c r="OA63" s="574"/>
      <c r="OB63" s="574"/>
      <c r="OC63" s="574"/>
      <c r="OD63" s="574"/>
      <c r="OE63" s="574"/>
      <c r="OF63" s="574"/>
      <c r="OG63" s="574"/>
      <c r="OH63" s="574"/>
      <c r="OI63" s="574"/>
      <c r="OJ63" s="574"/>
      <c r="OK63" s="574"/>
      <c r="OL63" s="574"/>
      <c r="OM63" s="574"/>
      <c r="ON63" s="574"/>
      <c r="OO63" s="574"/>
      <c r="OP63" s="574"/>
      <c r="OQ63" s="574"/>
      <c r="OR63" s="574"/>
      <c r="OS63" s="574"/>
      <c r="OT63" s="574"/>
      <c r="OU63" s="574"/>
      <c r="OV63" s="574"/>
      <c r="OW63" s="574"/>
      <c r="OX63" s="574"/>
      <c r="OY63" s="574"/>
      <c r="OZ63" s="574"/>
      <c r="PA63" s="574"/>
      <c r="PB63" s="574"/>
      <c r="PC63" s="574"/>
      <c r="PD63" s="574"/>
      <c r="PE63" s="574"/>
      <c r="PF63" s="574"/>
      <c r="PG63" s="574"/>
      <c r="PH63" s="574"/>
      <c r="PI63" s="574"/>
      <c r="PJ63" s="574"/>
      <c r="PK63" s="574"/>
      <c r="PL63" s="574"/>
      <c r="PM63" s="574"/>
      <c r="PN63" s="574"/>
      <c r="PO63" s="574"/>
      <c r="PP63" s="574"/>
      <c r="PQ63" s="574"/>
      <c r="PR63" s="574"/>
      <c r="PS63" s="574"/>
      <c r="PT63" s="574"/>
      <c r="PU63" s="574"/>
      <c r="PV63" s="574"/>
      <c r="PW63" s="574"/>
      <c r="PX63" s="574"/>
      <c r="PY63" s="574"/>
      <c r="PZ63" s="574"/>
      <c r="QA63" s="574"/>
      <c r="QB63" s="574"/>
      <c r="QC63" s="574"/>
      <c r="QD63" s="574"/>
      <c r="QE63" s="574"/>
      <c r="QF63" s="574"/>
      <c r="QG63" s="574"/>
      <c r="QH63" s="574"/>
      <c r="QI63" s="574"/>
      <c r="QJ63" s="574"/>
      <c r="QK63" s="574"/>
      <c r="QL63" s="574"/>
      <c r="QM63" s="574"/>
      <c r="QN63" s="574"/>
      <c r="QO63" s="574"/>
      <c r="QP63" s="574"/>
      <c r="QQ63" s="574"/>
      <c r="QR63" s="574"/>
      <c r="QS63" s="574"/>
      <c r="QT63" s="574"/>
      <c r="QU63" s="574"/>
      <c r="QV63" s="574"/>
      <c r="QW63" s="574"/>
      <c r="QX63" s="574"/>
      <c r="QY63" s="574"/>
      <c r="QZ63" s="574"/>
      <c r="RA63" s="574"/>
      <c r="RB63" s="574"/>
      <c r="RC63" s="574"/>
      <c r="RD63" s="574"/>
      <c r="RE63" s="574"/>
      <c r="RF63" s="574"/>
      <c r="RG63" s="574"/>
      <c r="RH63" s="574"/>
      <c r="RI63" s="574"/>
      <c r="RJ63" s="574"/>
      <c r="RK63" s="574"/>
      <c r="RL63" s="574"/>
      <c r="RM63" s="574"/>
      <c r="RN63" s="574"/>
      <c r="RO63" s="574"/>
      <c r="RP63" s="574"/>
      <c r="RQ63" s="574"/>
      <c r="RR63" s="574"/>
      <c r="RS63" s="574"/>
      <c r="RT63" s="574"/>
      <c r="RU63" s="574"/>
      <c r="RV63" s="574"/>
      <c r="RW63" s="574"/>
      <c r="RX63" s="574"/>
      <c r="RY63" s="574"/>
      <c r="RZ63" s="574"/>
      <c r="SA63" s="574"/>
      <c r="SB63" s="574"/>
      <c r="SC63" s="574"/>
      <c r="SD63" s="574"/>
      <c r="SE63" s="574"/>
      <c r="SF63" s="574"/>
      <c r="SG63" s="574"/>
      <c r="SH63" s="574"/>
      <c r="SI63" s="574"/>
      <c r="SJ63" s="574"/>
      <c r="SK63" s="574"/>
      <c r="SL63" s="574"/>
      <c r="SM63" s="574"/>
      <c r="SN63" s="574"/>
      <c r="SO63" s="574"/>
      <c r="SP63" s="574"/>
      <c r="SQ63" s="574"/>
      <c r="SR63" s="574"/>
      <c r="SS63" s="574"/>
      <c r="ST63" s="574"/>
      <c r="SU63" s="574"/>
      <c r="SV63" s="574"/>
      <c r="SW63" s="574"/>
      <c r="SX63" s="574"/>
      <c r="SY63" s="574"/>
      <c r="SZ63" s="574"/>
      <c r="TA63" s="574"/>
      <c r="TB63" s="574"/>
      <c r="TC63" s="574"/>
      <c r="TD63" s="574"/>
      <c r="TE63" s="574"/>
      <c r="TF63" s="574"/>
      <c r="TG63" s="574"/>
      <c r="TH63" s="574"/>
      <c r="TI63" s="574"/>
      <c r="TJ63" s="574"/>
      <c r="TK63" s="574"/>
      <c r="TL63" s="574"/>
      <c r="TM63" s="574"/>
      <c r="TN63" s="574"/>
      <c r="TO63" s="574"/>
      <c r="TP63" s="574"/>
      <c r="TQ63" s="574"/>
      <c r="TR63" s="574"/>
      <c r="TS63" s="574"/>
      <c r="TT63" s="574"/>
      <c r="TU63" s="574"/>
      <c r="TV63" s="574"/>
      <c r="TW63" s="574"/>
      <c r="TX63" s="574"/>
      <c r="TY63" s="574"/>
      <c r="TZ63" s="574"/>
      <c r="UA63" s="574"/>
      <c r="UB63" s="574"/>
      <c r="UC63" s="574"/>
      <c r="UD63" s="574"/>
      <c r="UE63" s="574"/>
      <c r="UF63" s="574"/>
      <c r="UG63" s="574"/>
      <c r="UH63" s="574"/>
      <c r="UI63" s="574"/>
      <c r="UJ63" s="574"/>
      <c r="UK63" s="574"/>
      <c r="UL63" s="574"/>
      <c r="UM63" s="574"/>
      <c r="UN63" s="574"/>
      <c r="UO63" s="574"/>
      <c r="UP63" s="574"/>
      <c r="UQ63" s="574"/>
      <c r="UR63" s="574"/>
      <c r="US63" s="574"/>
      <c r="UT63" s="574"/>
      <c r="UU63" s="574"/>
      <c r="UV63" s="574"/>
      <c r="UW63" s="574"/>
      <c r="UX63" s="574"/>
      <c r="UY63" s="574"/>
      <c r="UZ63" s="574"/>
      <c r="VA63" s="574"/>
      <c r="VB63" s="574"/>
      <c r="VC63" s="574"/>
      <c r="VD63" s="574"/>
      <c r="VE63" s="574"/>
      <c r="VF63" s="574"/>
      <c r="VG63" s="574"/>
      <c r="VH63" s="574"/>
      <c r="VI63" s="574"/>
      <c r="VJ63" s="574"/>
      <c r="VK63" s="574"/>
      <c r="VL63" s="574"/>
      <c r="VM63" s="574"/>
      <c r="VN63" s="574"/>
      <c r="VO63" s="574"/>
      <c r="VP63" s="574"/>
      <c r="VQ63" s="574"/>
      <c r="VR63" s="574"/>
      <c r="VS63" s="574"/>
      <c r="VT63" s="574"/>
      <c r="VU63" s="574"/>
      <c r="VV63" s="574"/>
      <c r="VW63" s="574"/>
      <c r="VX63" s="574"/>
      <c r="VY63" s="574"/>
      <c r="VZ63" s="574"/>
      <c r="WA63" s="574"/>
      <c r="WB63" s="574"/>
      <c r="WC63" s="574"/>
      <c r="WD63" s="574"/>
      <c r="WE63" s="574"/>
      <c r="WF63" s="574"/>
      <c r="WG63" s="574"/>
      <c r="WH63" s="574"/>
      <c r="WI63" s="574"/>
      <c r="WJ63" s="574"/>
      <c r="WK63" s="574"/>
      <c r="WL63" s="574"/>
      <c r="WM63" s="574"/>
      <c r="WN63" s="574"/>
      <c r="WO63" s="574"/>
      <c r="WP63" s="574"/>
      <c r="WQ63" s="574"/>
      <c r="WR63" s="574"/>
      <c r="WS63" s="574"/>
      <c r="WT63" s="574"/>
      <c r="WU63" s="574"/>
      <c r="WV63" s="574"/>
      <c r="WW63" s="574"/>
      <c r="WX63" s="574"/>
      <c r="WY63" s="574"/>
      <c r="WZ63" s="574"/>
      <c r="XA63" s="574"/>
      <c r="XB63" s="574"/>
      <c r="XC63" s="574"/>
      <c r="XD63" s="574"/>
      <c r="XE63" s="574"/>
      <c r="XF63" s="574"/>
      <c r="XG63" s="574"/>
      <c r="XH63" s="574"/>
      <c r="XI63" s="574"/>
      <c r="XJ63" s="574"/>
      <c r="XK63" s="574"/>
      <c r="XL63" s="574"/>
      <c r="XM63" s="574"/>
      <c r="XN63" s="574"/>
      <c r="XO63" s="574"/>
      <c r="XP63" s="574"/>
      <c r="XQ63" s="574"/>
      <c r="XR63" s="574"/>
      <c r="XS63" s="574"/>
      <c r="XT63" s="574"/>
      <c r="XU63" s="574"/>
      <c r="XV63" s="574"/>
      <c r="XW63" s="574"/>
      <c r="XX63" s="574"/>
      <c r="XY63" s="574"/>
      <c r="XZ63" s="574"/>
      <c r="YA63" s="574"/>
      <c r="YB63" s="574"/>
      <c r="YC63" s="574"/>
      <c r="YD63" s="574"/>
      <c r="YE63" s="574"/>
      <c r="YF63" s="574"/>
      <c r="YG63" s="574"/>
      <c r="YH63" s="574"/>
      <c r="YI63" s="574"/>
      <c r="YJ63" s="574"/>
      <c r="YK63" s="574"/>
      <c r="YL63" s="574"/>
      <c r="YM63" s="574"/>
      <c r="YN63" s="574"/>
      <c r="YO63" s="574"/>
      <c r="YP63" s="574"/>
      <c r="YQ63" s="574"/>
      <c r="YR63" s="574"/>
      <c r="YS63" s="574"/>
      <c r="YT63" s="574"/>
      <c r="YU63" s="574"/>
      <c r="YV63" s="574"/>
      <c r="YW63" s="574"/>
      <c r="YX63" s="574"/>
      <c r="YY63" s="574"/>
      <c r="YZ63" s="574"/>
      <c r="ZA63" s="574"/>
      <c r="ZB63" s="574"/>
      <c r="ZC63" s="574"/>
      <c r="ZD63" s="574"/>
      <c r="ZE63" s="574"/>
      <c r="ZF63" s="574"/>
      <c r="ZG63" s="574"/>
      <c r="ZH63" s="574"/>
      <c r="ZI63" s="574"/>
      <c r="ZJ63" s="574"/>
      <c r="ZK63" s="574"/>
      <c r="ZL63" s="574"/>
      <c r="ZM63" s="574"/>
      <c r="ZN63" s="574"/>
      <c r="ZO63" s="574"/>
      <c r="ZP63" s="574"/>
      <c r="ZQ63" s="574"/>
      <c r="ZR63" s="574"/>
      <c r="ZS63" s="574"/>
      <c r="ZT63" s="574"/>
      <c r="ZU63" s="574"/>
      <c r="ZV63" s="574"/>
      <c r="ZW63" s="574"/>
      <c r="ZX63" s="574"/>
      <c r="ZY63" s="574"/>
      <c r="ZZ63" s="574"/>
    </row>
    <row r="64" spans="1:702" s="636" customFormat="1">
      <c r="A64" s="574"/>
      <c r="B64" s="574"/>
      <c r="C64" s="574"/>
      <c r="D64" s="635"/>
      <c r="E64" s="574"/>
      <c r="F64" s="574"/>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c r="AE64" s="574"/>
      <c r="AF64" s="574"/>
      <c r="AG64" s="574"/>
      <c r="AH64" s="574"/>
      <c r="AI64" s="574"/>
      <c r="AJ64" s="574"/>
      <c r="AK64" s="574"/>
      <c r="AL64" s="574"/>
      <c r="AM64" s="574"/>
      <c r="AN64" s="574"/>
      <c r="AO64" s="574"/>
      <c r="AP64" s="574"/>
      <c r="AQ64" s="574"/>
      <c r="AR64" s="574"/>
      <c r="AS64" s="574"/>
      <c r="AT64" s="574"/>
      <c r="AU64" s="574"/>
      <c r="AV64" s="574"/>
      <c r="AW64" s="574"/>
      <c r="AX64" s="574"/>
      <c r="AY64" s="574"/>
      <c r="AZ64" s="574"/>
      <c r="BA64" s="574"/>
      <c r="BB64" s="574"/>
      <c r="BC64" s="574"/>
      <c r="BD64" s="574"/>
      <c r="BE64" s="574"/>
      <c r="BF64" s="574"/>
      <c r="BG64" s="574"/>
      <c r="BH64" s="574"/>
      <c r="BI64" s="574"/>
      <c r="BJ64" s="574"/>
      <c r="BK64" s="574"/>
      <c r="BL64" s="574"/>
      <c r="BM64" s="574"/>
      <c r="BN64" s="574"/>
      <c r="BO64" s="574"/>
      <c r="BP64" s="574"/>
      <c r="BQ64" s="574"/>
      <c r="BR64" s="574"/>
      <c r="BS64" s="574"/>
      <c r="BT64" s="574"/>
      <c r="BU64" s="574"/>
      <c r="BV64" s="574"/>
      <c r="BW64" s="574"/>
      <c r="BX64" s="574"/>
      <c r="BY64" s="574"/>
      <c r="BZ64" s="574"/>
      <c r="CA64" s="574"/>
      <c r="CB64" s="574"/>
      <c r="CC64" s="574"/>
      <c r="CD64" s="574"/>
      <c r="CE64" s="574"/>
      <c r="CF64" s="574"/>
      <c r="CG64" s="574"/>
      <c r="CH64" s="574"/>
      <c r="CI64" s="574"/>
      <c r="CJ64" s="574"/>
      <c r="CK64" s="574"/>
      <c r="CL64" s="574"/>
      <c r="CM64" s="574"/>
      <c r="CN64" s="574"/>
      <c r="CO64" s="574"/>
      <c r="CP64" s="574"/>
      <c r="CQ64" s="574"/>
      <c r="CR64" s="574"/>
      <c r="CS64" s="574"/>
      <c r="CT64" s="574"/>
      <c r="CU64" s="574"/>
      <c r="CV64" s="574"/>
      <c r="CW64" s="574"/>
      <c r="CX64" s="574"/>
      <c r="CY64" s="574"/>
      <c r="CZ64" s="574"/>
      <c r="DA64" s="574"/>
      <c r="DB64" s="574"/>
      <c r="DC64" s="574"/>
      <c r="DD64" s="574"/>
      <c r="DE64" s="574"/>
      <c r="DF64" s="574"/>
      <c r="DG64" s="574"/>
      <c r="DH64" s="574"/>
      <c r="DI64" s="574"/>
      <c r="DJ64" s="574"/>
      <c r="DK64" s="574"/>
      <c r="DL64" s="574"/>
      <c r="DM64" s="574"/>
      <c r="DN64" s="574"/>
      <c r="DO64" s="574"/>
      <c r="DP64" s="574"/>
      <c r="DQ64" s="574"/>
      <c r="DR64" s="574"/>
      <c r="DS64" s="574"/>
      <c r="DT64" s="574"/>
      <c r="DU64" s="574"/>
      <c r="DV64" s="574"/>
      <c r="DW64" s="574"/>
      <c r="DX64" s="574"/>
      <c r="DY64" s="574"/>
      <c r="DZ64" s="574"/>
      <c r="EA64" s="574"/>
      <c r="EB64" s="574"/>
      <c r="EC64" s="574"/>
      <c r="ED64" s="574"/>
      <c r="EE64" s="574"/>
      <c r="EF64" s="574"/>
      <c r="EG64" s="574"/>
      <c r="EH64" s="574"/>
      <c r="EI64" s="574"/>
      <c r="EJ64" s="574"/>
      <c r="EK64" s="574"/>
      <c r="EL64" s="574"/>
      <c r="EM64" s="574"/>
      <c r="EN64" s="574"/>
      <c r="EO64" s="574"/>
      <c r="EP64" s="574"/>
      <c r="EQ64" s="574"/>
      <c r="ER64" s="574"/>
      <c r="ES64" s="574"/>
      <c r="ET64" s="574"/>
      <c r="EU64" s="574"/>
      <c r="EV64" s="574"/>
      <c r="EW64" s="574"/>
      <c r="EX64" s="574"/>
      <c r="EY64" s="574"/>
      <c r="EZ64" s="574"/>
      <c r="FA64" s="574"/>
      <c r="FB64" s="574"/>
      <c r="FC64" s="574"/>
      <c r="FD64" s="574"/>
      <c r="FE64" s="574"/>
      <c r="FF64" s="574"/>
      <c r="FG64" s="574"/>
      <c r="FH64" s="574"/>
      <c r="FI64" s="574"/>
      <c r="FJ64" s="574"/>
      <c r="FK64" s="574"/>
      <c r="FL64" s="574"/>
      <c r="FM64" s="574"/>
      <c r="FN64" s="574"/>
      <c r="FO64" s="574"/>
      <c r="FP64" s="574"/>
      <c r="FQ64" s="574"/>
      <c r="FR64" s="574"/>
      <c r="FS64" s="574"/>
      <c r="FT64" s="574"/>
      <c r="FU64" s="574"/>
      <c r="FV64" s="574"/>
      <c r="FW64" s="574"/>
      <c r="FX64" s="574"/>
      <c r="FY64" s="574"/>
      <c r="FZ64" s="574"/>
      <c r="GA64" s="574"/>
      <c r="GB64" s="574"/>
      <c r="GC64" s="574"/>
      <c r="GD64" s="574"/>
      <c r="GE64" s="574"/>
      <c r="GF64" s="574"/>
      <c r="GG64" s="574"/>
      <c r="GH64" s="574"/>
      <c r="GI64" s="574"/>
      <c r="GJ64" s="574"/>
      <c r="GK64" s="574"/>
      <c r="GL64" s="574"/>
      <c r="GM64" s="574"/>
      <c r="GN64" s="574"/>
      <c r="GO64" s="574"/>
      <c r="GP64" s="574"/>
      <c r="GQ64" s="574"/>
      <c r="GR64" s="574"/>
      <c r="GS64" s="574"/>
      <c r="GT64" s="574"/>
      <c r="GU64" s="574"/>
      <c r="GV64" s="574"/>
      <c r="GW64" s="574"/>
      <c r="GX64" s="574"/>
      <c r="GY64" s="574"/>
      <c r="GZ64" s="574"/>
      <c r="HA64" s="574"/>
      <c r="HB64" s="574"/>
      <c r="HC64" s="574"/>
      <c r="HD64" s="574"/>
      <c r="HE64" s="574"/>
      <c r="HF64" s="574"/>
      <c r="HG64" s="574"/>
      <c r="HH64" s="574"/>
      <c r="HI64" s="574"/>
      <c r="HJ64" s="574"/>
      <c r="HK64" s="574"/>
      <c r="HL64" s="574"/>
      <c r="HM64" s="574"/>
      <c r="HN64" s="574"/>
      <c r="HO64" s="574"/>
      <c r="HP64" s="574"/>
      <c r="HQ64" s="574"/>
      <c r="HR64" s="574"/>
      <c r="HS64" s="574"/>
      <c r="HT64" s="574"/>
      <c r="HU64" s="574"/>
      <c r="HV64" s="574"/>
      <c r="HW64" s="574"/>
      <c r="HX64" s="574"/>
      <c r="HY64" s="574"/>
      <c r="HZ64" s="574"/>
      <c r="IA64" s="574"/>
      <c r="IB64" s="574"/>
      <c r="IC64" s="574"/>
      <c r="ID64" s="574"/>
      <c r="IE64" s="574"/>
      <c r="IF64" s="574"/>
      <c r="IG64" s="574"/>
      <c r="IH64" s="574"/>
      <c r="II64" s="574"/>
      <c r="IJ64" s="574"/>
      <c r="IK64" s="574"/>
      <c r="IL64" s="574"/>
      <c r="IM64" s="574"/>
      <c r="IN64" s="574"/>
      <c r="IO64" s="574"/>
      <c r="IP64" s="574"/>
      <c r="IQ64" s="574"/>
      <c r="IR64" s="574"/>
      <c r="IS64" s="574"/>
      <c r="IT64" s="574"/>
      <c r="IU64" s="574"/>
      <c r="IV64" s="574"/>
      <c r="IW64" s="574"/>
      <c r="IX64" s="574"/>
      <c r="IY64" s="574"/>
      <c r="IZ64" s="574"/>
      <c r="JA64" s="574"/>
      <c r="JB64" s="574"/>
      <c r="JC64" s="574"/>
      <c r="JD64" s="574"/>
      <c r="JE64" s="574"/>
      <c r="JF64" s="574"/>
      <c r="JG64" s="574"/>
      <c r="JH64" s="574"/>
      <c r="JI64" s="574"/>
      <c r="JJ64" s="574"/>
      <c r="JK64" s="574"/>
      <c r="JL64" s="574"/>
      <c r="JM64" s="574"/>
      <c r="JN64" s="574"/>
      <c r="JO64" s="574"/>
      <c r="JP64" s="574"/>
      <c r="JQ64" s="574"/>
      <c r="JR64" s="574"/>
      <c r="JS64" s="574"/>
      <c r="JT64" s="574"/>
      <c r="JU64" s="574"/>
      <c r="JV64" s="574"/>
      <c r="JW64" s="574"/>
      <c r="JX64" s="574"/>
      <c r="JY64" s="574"/>
      <c r="JZ64" s="574"/>
      <c r="KA64" s="574"/>
      <c r="KB64" s="574"/>
      <c r="KC64" s="574"/>
      <c r="KD64" s="574"/>
      <c r="KE64" s="574"/>
      <c r="KF64" s="574"/>
      <c r="KG64" s="574"/>
      <c r="KH64" s="574"/>
      <c r="KI64" s="574"/>
      <c r="KJ64" s="574"/>
      <c r="KK64" s="574"/>
      <c r="KL64" s="574"/>
      <c r="KM64" s="574"/>
      <c r="KN64" s="574"/>
      <c r="KO64" s="574"/>
      <c r="KP64" s="574"/>
      <c r="KQ64" s="574"/>
      <c r="KR64" s="574"/>
      <c r="KS64" s="574"/>
      <c r="KT64" s="574"/>
      <c r="KU64" s="574"/>
      <c r="KV64" s="574"/>
      <c r="KW64" s="574"/>
      <c r="KX64" s="574"/>
      <c r="KY64" s="574"/>
      <c r="KZ64" s="574"/>
      <c r="LA64" s="574"/>
      <c r="LB64" s="574"/>
      <c r="LC64" s="574"/>
      <c r="LD64" s="574"/>
      <c r="LE64" s="574"/>
      <c r="LF64" s="574"/>
      <c r="LG64" s="574"/>
      <c r="LH64" s="574"/>
      <c r="LI64" s="574"/>
      <c r="LJ64" s="574"/>
      <c r="LK64" s="574"/>
      <c r="LL64" s="574"/>
      <c r="LM64" s="574"/>
      <c r="LN64" s="574"/>
      <c r="LO64" s="574"/>
      <c r="LP64" s="574"/>
      <c r="LQ64" s="574"/>
      <c r="LR64" s="574"/>
      <c r="LS64" s="574"/>
      <c r="LT64" s="574"/>
      <c r="LU64" s="574"/>
      <c r="LV64" s="574"/>
      <c r="LW64" s="574"/>
      <c r="LX64" s="574"/>
      <c r="LY64" s="574"/>
      <c r="LZ64" s="574"/>
      <c r="MA64" s="574"/>
      <c r="MB64" s="574"/>
      <c r="MC64" s="574"/>
      <c r="MD64" s="574"/>
      <c r="ME64" s="574"/>
      <c r="MF64" s="574"/>
      <c r="MG64" s="574"/>
      <c r="MH64" s="574"/>
      <c r="MI64" s="574"/>
      <c r="MJ64" s="574"/>
      <c r="MK64" s="574"/>
      <c r="ML64" s="574"/>
      <c r="MM64" s="574"/>
      <c r="MN64" s="574"/>
      <c r="MO64" s="574"/>
      <c r="MP64" s="574"/>
      <c r="MQ64" s="574"/>
      <c r="MR64" s="574"/>
      <c r="MS64" s="574"/>
      <c r="MT64" s="574"/>
      <c r="MU64" s="574"/>
      <c r="MV64" s="574"/>
      <c r="MW64" s="574"/>
      <c r="MX64" s="574"/>
      <c r="MY64" s="574"/>
      <c r="MZ64" s="574"/>
      <c r="NA64" s="574"/>
      <c r="NB64" s="574"/>
      <c r="NC64" s="574"/>
      <c r="ND64" s="574"/>
      <c r="NE64" s="574"/>
      <c r="NF64" s="574"/>
      <c r="NG64" s="574"/>
      <c r="NH64" s="574"/>
      <c r="NI64" s="574"/>
      <c r="NJ64" s="574"/>
      <c r="NK64" s="574"/>
      <c r="NL64" s="574"/>
      <c r="NM64" s="574"/>
      <c r="NN64" s="574"/>
      <c r="NO64" s="574"/>
      <c r="NP64" s="574"/>
      <c r="NQ64" s="574"/>
      <c r="NR64" s="574"/>
      <c r="NS64" s="574"/>
      <c r="NT64" s="574"/>
      <c r="NU64" s="574"/>
      <c r="NV64" s="574"/>
      <c r="NW64" s="574"/>
      <c r="NX64" s="574"/>
      <c r="NY64" s="574"/>
      <c r="NZ64" s="574"/>
      <c r="OA64" s="574"/>
      <c r="OB64" s="574"/>
      <c r="OC64" s="574"/>
      <c r="OD64" s="574"/>
      <c r="OE64" s="574"/>
      <c r="OF64" s="574"/>
      <c r="OG64" s="574"/>
      <c r="OH64" s="574"/>
      <c r="OI64" s="574"/>
      <c r="OJ64" s="574"/>
      <c r="OK64" s="574"/>
      <c r="OL64" s="574"/>
      <c r="OM64" s="574"/>
      <c r="ON64" s="574"/>
      <c r="OO64" s="574"/>
      <c r="OP64" s="574"/>
      <c r="OQ64" s="574"/>
      <c r="OR64" s="574"/>
      <c r="OS64" s="574"/>
      <c r="OT64" s="574"/>
      <c r="OU64" s="574"/>
      <c r="OV64" s="574"/>
      <c r="OW64" s="574"/>
      <c r="OX64" s="574"/>
      <c r="OY64" s="574"/>
      <c r="OZ64" s="574"/>
      <c r="PA64" s="574"/>
      <c r="PB64" s="574"/>
      <c r="PC64" s="574"/>
      <c r="PD64" s="574"/>
      <c r="PE64" s="574"/>
      <c r="PF64" s="574"/>
      <c r="PG64" s="574"/>
      <c r="PH64" s="574"/>
      <c r="PI64" s="574"/>
      <c r="PJ64" s="574"/>
      <c r="PK64" s="574"/>
      <c r="PL64" s="574"/>
      <c r="PM64" s="574"/>
      <c r="PN64" s="574"/>
      <c r="PO64" s="574"/>
      <c r="PP64" s="574"/>
      <c r="PQ64" s="574"/>
      <c r="PR64" s="574"/>
      <c r="PS64" s="574"/>
      <c r="PT64" s="574"/>
      <c r="PU64" s="574"/>
      <c r="PV64" s="574"/>
      <c r="PW64" s="574"/>
      <c r="PX64" s="574"/>
      <c r="PY64" s="574"/>
      <c r="PZ64" s="574"/>
      <c r="QA64" s="574"/>
      <c r="QB64" s="574"/>
      <c r="QC64" s="574"/>
      <c r="QD64" s="574"/>
      <c r="QE64" s="574"/>
      <c r="QF64" s="574"/>
      <c r="QG64" s="574"/>
      <c r="QH64" s="574"/>
      <c r="QI64" s="574"/>
      <c r="QJ64" s="574"/>
      <c r="QK64" s="574"/>
      <c r="QL64" s="574"/>
      <c r="QM64" s="574"/>
      <c r="QN64" s="574"/>
      <c r="QO64" s="574"/>
      <c r="QP64" s="574"/>
      <c r="QQ64" s="574"/>
      <c r="QR64" s="574"/>
      <c r="QS64" s="574"/>
      <c r="QT64" s="574"/>
      <c r="QU64" s="574"/>
      <c r="QV64" s="574"/>
      <c r="QW64" s="574"/>
      <c r="QX64" s="574"/>
      <c r="QY64" s="574"/>
      <c r="QZ64" s="574"/>
      <c r="RA64" s="574"/>
      <c r="RB64" s="574"/>
      <c r="RC64" s="574"/>
      <c r="RD64" s="574"/>
      <c r="RE64" s="574"/>
      <c r="RF64" s="574"/>
      <c r="RG64" s="574"/>
      <c r="RH64" s="574"/>
      <c r="RI64" s="574"/>
      <c r="RJ64" s="574"/>
      <c r="RK64" s="574"/>
      <c r="RL64" s="574"/>
      <c r="RM64" s="574"/>
      <c r="RN64" s="574"/>
      <c r="RO64" s="574"/>
      <c r="RP64" s="574"/>
      <c r="RQ64" s="574"/>
      <c r="RR64" s="574"/>
      <c r="RS64" s="574"/>
      <c r="RT64" s="574"/>
      <c r="RU64" s="574"/>
      <c r="RV64" s="574"/>
      <c r="RW64" s="574"/>
      <c r="RX64" s="574"/>
      <c r="RY64" s="574"/>
      <c r="RZ64" s="574"/>
      <c r="SA64" s="574"/>
      <c r="SB64" s="574"/>
      <c r="SC64" s="574"/>
      <c r="SD64" s="574"/>
      <c r="SE64" s="574"/>
      <c r="SF64" s="574"/>
      <c r="SG64" s="574"/>
      <c r="SH64" s="574"/>
      <c r="SI64" s="574"/>
      <c r="SJ64" s="574"/>
      <c r="SK64" s="574"/>
      <c r="SL64" s="574"/>
      <c r="SM64" s="574"/>
      <c r="SN64" s="574"/>
      <c r="SO64" s="574"/>
      <c r="SP64" s="574"/>
      <c r="SQ64" s="574"/>
      <c r="SR64" s="574"/>
      <c r="SS64" s="574"/>
      <c r="ST64" s="574"/>
      <c r="SU64" s="574"/>
      <c r="SV64" s="574"/>
      <c r="SW64" s="574"/>
      <c r="SX64" s="574"/>
      <c r="SY64" s="574"/>
      <c r="SZ64" s="574"/>
      <c r="TA64" s="574"/>
      <c r="TB64" s="574"/>
      <c r="TC64" s="574"/>
      <c r="TD64" s="574"/>
      <c r="TE64" s="574"/>
      <c r="TF64" s="574"/>
      <c r="TG64" s="574"/>
      <c r="TH64" s="574"/>
      <c r="TI64" s="574"/>
      <c r="TJ64" s="574"/>
      <c r="TK64" s="574"/>
      <c r="TL64" s="574"/>
      <c r="TM64" s="574"/>
      <c r="TN64" s="574"/>
      <c r="TO64" s="574"/>
      <c r="TP64" s="574"/>
      <c r="TQ64" s="574"/>
      <c r="TR64" s="574"/>
      <c r="TS64" s="574"/>
      <c r="TT64" s="574"/>
      <c r="TU64" s="574"/>
      <c r="TV64" s="574"/>
      <c r="TW64" s="574"/>
      <c r="TX64" s="574"/>
      <c r="TY64" s="574"/>
      <c r="TZ64" s="574"/>
      <c r="UA64" s="574"/>
      <c r="UB64" s="574"/>
      <c r="UC64" s="574"/>
      <c r="UD64" s="574"/>
      <c r="UE64" s="574"/>
      <c r="UF64" s="574"/>
      <c r="UG64" s="574"/>
      <c r="UH64" s="574"/>
      <c r="UI64" s="574"/>
      <c r="UJ64" s="574"/>
      <c r="UK64" s="574"/>
      <c r="UL64" s="574"/>
      <c r="UM64" s="574"/>
      <c r="UN64" s="574"/>
      <c r="UO64" s="574"/>
      <c r="UP64" s="574"/>
      <c r="UQ64" s="574"/>
      <c r="UR64" s="574"/>
      <c r="US64" s="574"/>
      <c r="UT64" s="574"/>
      <c r="UU64" s="574"/>
      <c r="UV64" s="574"/>
      <c r="UW64" s="574"/>
      <c r="UX64" s="574"/>
      <c r="UY64" s="574"/>
      <c r="UZ64" s="574"/>
      <c r="VA64" s="574"/>
      <c r="VB64" s="574"/>
      <c r="VC64" s="574"/>
      <c r="VD64" s="574"/>
      <c r="VE64" s="574"/>
      <c r="VF64" s="574"/>
      <c r="VG64" s="574"/>
      <c r="VH64" s="574"/>
      <c r="VI64" s="574"/>
      <c r="VJ64" s="574"/>
      <c r="VK64" s="574"/>
      <c r="VL64" s="574"/>
      <c r="VM64" s="574"/>
      <c r="VN64" s="574"/>
      <c r="VO64" s="574"/>
      <c r="VP64" s="574"/>
      <c r="VQ64" s="574"/>
      <c r="VR64" s="574"/>
      <c r="VS64" s="574"/>
      <c r="VT64" s="574"/>
      <c r="VU64" s="574"/>
      <c r="VV64" s="574"/>
      <c r="VW64" s="574"/>
      <c r="VX64" s="574"/>
      <c r="VY64" s="574"/>
      <c r="VZ64" s="574"/>
      <c r="WA64" s="574"/>
      <c r="WB64" s="574"/>
      <c r="WC64" s="574"/>
      <c r="WD64" s="574"/>
      <c r="WE64" s="574"/>
      <c r="WF64" s="574"/>
      <c r="WG64" s="574"/>
      <c r="WH64" s="574"/>
      <c r="WI64" s="574"/>
      <c r="WJ64" s="574"/>
      <c r="WK64" s="574"/>
      <c r="WL64" s="574"/>
      <c r="WM64" s="574"/>
      <c r="WN64" s="574"/>
      <c r="WO64" s="574"/>
      <c r="WP64" s="574"/>
      <c r="WQ64" s="574"/>
      <c r="WR64" s="574"/>
      <c r="WS64" s="574"/>
      <c r="WT64" s="574"/>
      <c r="WU64" s="574"/>
      <c r="WV64" s="574"/>
      <c r="WW64" s="574"/>
      <c r="WX64" s="574"/>
      <c r="WY64" s="574"/>
      <c r="WZ64" s="574"/>
      <c r="XA64" s="574"/>
      <c r="XB64" s="574"/>
      <c r="XC64" s="574"/>
      <c r="XD64" s="574"/>
      <c r="XE64" s="574"/>
      <c r="XF64" s="574"/>
      <c r="XG64" s="574"/>
      <c r="XH64" s="574"/>
      <c r="XI64" s="574"/>
      <c r="XJ64" s="574"/>
      <c r="XK64" s="574"/>
      <c r="XL64" s="574"/>
      <c r="XM64" s="574"/>
      <c r="XN64" s="574"/>
      <c r="XO64" s="574"/>
      <c r="XP64" s="574"/>
      <c r="XQ64" s="574"/>
      <c r="XR64" s="574"/>
      <c r="XS64" s="574"/>
      <c r="XT64" s="574"/>
      <c r="XU64" s="574"/>
      <c r="XV64" s="574"/>
      <c r="XW64" s="574"/>
      <c r="XX64" s="574"/>
      <c r="XY64" s="574"/>
      <c r="XZ64" s="574"/>
      <c r="YA64" s="574"/>
      <c r="YB64" s="574"/>
      <c r="YC64" s="574"/>
      <c r="YD64" s="574"/>
      <c r="YE64" s="574"/>
      <c r="YF64" s="574"/>
      <c r="YG64" s="574"/>
      <c r="YH64" s="574"/>
      <c r="YI64" s="574"/>
      <c r="YJ64" s="574"/>
      <c r="YK64" s="574"/>
      <c r="YL64" s="574"/>
      <c r="YM64" s="574"/>
      <c r="YN64" s="574"/>
      <c r="YO64" s="574"/>
      <c r="YP64" s="574"/>
      <c r="YQ64" s="574"/>
      <c r="YR64" s="574"/>
      <c r="YS64" s="574"/>
      <c r="YT64" s="574"/>
      <c r="YU64" s="574"/>
      <c r="YV64" s="574"/>
      <c r="YW64" s="574"/>
      <c r="YX64" s="574"/>
      <c r="YY64" s="574"/>
      <c r="YZ64" s="574"/>
      <c r="ZA64" s="574"/>
      <c r="ZB64" s="574"/>
      <c r="ZC64" s="574"/>
      <c r="ZD64" s="574"/>
      <c r="ZE64" s="574"/>
      <c r="ZF64" s="574"/>
      <c r="ZG64" s="574"/>
      <c r="ZH64" s="574"/>
      <c r="ZI64" s="574"/>
      <c r="ZJ64" s="574"/>
      <c r="ZK64" s="574"/>
      <c r="ZL64" s="574"/>
      <c r="ZM64" s="574"/>
      <c r="ZN64" s="574"/>
      <c r="ZO64" s="574"/>
      <c r="ZP64" s="574"/>
      <c r="ZQ64" s="574"/>
      <c r="ZR64" s="574"/>
      <c r="ZS64" s="574"/>
      <c r="ZT64" s="574"/>
      <c r="ZU64" s="574"/>
      <c r="ZV64" s="574"/>
      <c r="ZW64" s="574"/>
      <c r="ZX64" s="574"/>
      <c r="ZY64" s="574"/>
      <c r="ZZ64" s="574"/>
    </row>
    <row r="65" spans="1:702" s="636" customFormat="1">
      <c r="A65" s="574"/>
      <c r="B65" s="574"/>
      <c r="C65" s="574"/>
      <c r="D65" s="635"/>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574"/>
      <c r="AL65" s="574"/>
      <c r="AM65" s="574"/>
      <c r="AN65" s="574"/>
      <c r="AO65" s="574"/>
      <c r="AP65" s="574"/>
      <c r="AQ65" s="574"/>
      <c r="AR65" s="574"/>
      <c r="AS65" s="574"/>
      <c r="AT65" s="574"/>
      <c r="AU65" s="574"/>
      <c r="AV65" s="574"/>
      <c r="AW65" s="574"/>
      <c r="AX65" s="574"/>
      <c r="AY65" s="574"/>
      <c r="AZ65" s="574"/>
      <c r="BA65" s="574"/>
      <c r="BB65" s="574"/>
      <c r="BC65" s="574"/>
      <c r="BD65" s="574"/>
      <c r="BE65" s="574"/>
      <c r="BF65" s="574"/>
      <c r="BG65" s="574"/>
      <c r="BH65" s="574"/>
      <c r="BI65" s="574"/>
      <c r="BJ65" s="574"/>
      <c r="BK65" s="574"/>
      <c r="BL65" s="574"/>
      <c r="BM65" s="574"/>
      <c r="BN65" s="574"/>
      <c r="BO65" s="574"/>
      <c r="BP65" s="574"/>
      <c r="BQ65" s="574"/>
      <c r="BR65" s="574"/>
      <c r="BS65" s="574"/>
      <c r="BT65" s="574"/>
      <c r="BU65" s="574"/>
      <c r="BV65" s="574"/>
      <c r="BW65" s="574"/>
      <c r="BX65" s="574"/>
      <c r="BY65" s="574"/>
      <c r="BZ65" s="574"/>
      <c r="CA65" s="574"/>
      <c r="CB65" s="574"/>
      <c r="CC65" s="574"/>
      <c r="CD65" s="574"/>
      <c r="CE65" s="574"/>
      <c r="CF65" s="574"/>
      <c r="CG65" s="574"/>
      <c r="CH65" s="574"/>
      <c r="CI65" s="574"/>
      <c r="CJ65" s="574"/>
      <c r="CK65" s="574"/>
      <c r="CL65" s="574"/>
      <c r="CM65" s="574"/>
      <c r="CN65" s="574"/>
      <c r="CO65" s="574"/>
      <c r="CP65" s="574"/>
      <c r="CQ65" s="574"/>
      <c r="CR65" s="574"/>
      <c r="CS65" s="574"/>
      <c r="CT65" s="574"/>
      <c r="CU65" s="574"/>
      <c r="CV65" s="574"/>
      <c r="CW65" s="574"/>
      <c r="CX65" s="574"/>
      <c r="CY65" s="574"/>
      <c r="CZ65" s="574"/>
      <c r="DA65" s="574"/>
      <c r="DB65" s="574"/>
      <c r="DC65" s="574"/>
      <c r="DD65" s="574"/>
      <c r="DE65" s="574"/>
      <c r="DF65" s="574"/>
      <c r="DG65" s="574"/>
      <c r="DH65" s="574"/>
      <c r="DI65" s="574"/>
      <c r="DJ65" s="574"/>
      <c r="DK65" s="574"/>
      <c r="DL65" s="574"/>
      <c r="DM65" s="574"/>
      <c r="DN65" s="574"/>
      <c r="DO65" s="574"/>
      <c r="DP65" s="574"/>
      <c r="DQ65" s="574"/>
      <c r="DR65" s="574"/>
      <c r="DS65" s="574"/>
      <c r="DT65" s="574"/>
      <c r="DU65" s="574"/>
      <c r="DV65" s="574"/>
      <c r="DW65" s="574"/>
      <c r="DX65" s="574"/>
      <c r="DY65" s="574"/>
      <c r="DZ65" s="574"/>
      <c r="EA65" s="574"/>
      <c r="EB65" s="574"/>
      <c r="EC65" s="574"/>
      <c r="ED65" s="574"/>
      <c r="EE65" s="574"/>
      <c r="EF65" s="574"/>
      <c r="EG65" s="574"/>
      <c r="EH65" s="574"/>
      <c r="EI65" s="574"/>
      <c r="EJ65" s="574"/>
      <c r="EK65" s="574"/>
      <c r="EL65" s="574"/>
      <c r="EM65" s="574"/>
      <c r="EN65" s="574"/>
      <c r="EO65" s="574"/>
      <c r="EP65" s="574"/>
      <c r="EQ65" s="574"/>
      <c r="ER65" s="574"/>
      <c r="ES65" s="574"/>
      <c r="ET65" s="574"/>
      <c r="EU65" s="574"/>
      <c r="EV65" s="574"/>
      <c r="EW65" s="574"/>
      <c r="EX65" s="574"/>
      <c r="EY65" s="574"/>
      <c r="EZ65" s="574"/>
      <c r="FA65" s="574"/>
      <c r="FB65" s="574"/>
      <c r="FC65" s="574"/>
      <c r="FD65" s="574"/>
      <c r="FE65" s="574"/>
      <c r="FF65" s="574"/>
      <c r="FG65" s="574"/>
      <c r="FH65" s="574"/>
      <c r="FI65" s="574"/>
      <c r="FJ65" s="574"/>
      <c r="FK65" s="574"/>
      <c r="FL65" s="574"/>
      <c r="FM65" s="574"/>
      <c r="FN65" s="574"/>
      <c r="FO65" s="574"/>
      <c r="FP65" s="574"/>
      <c r="FQ65" s="574"/>
      <c r="FR65" s="574"/>
      <c r="FS65" s="574"/>
      <c r="FT65" s="574"/>
      <c r="FU65" s="574"/>
      <c r="FV65" s="574"/>
      <c r="FW65" s="574"/>
      <c r="FX65" s="574"/>
      <c r="FY65" s="574"/>
      <c r="FZ65" s="574"/>
      <c r="GA65" s="574"/>
      <c r="GB65" s="574"/>
      <c r="GC65" s="574"/>
      <c r="GD65" s="574"/>
      <c r="GE65" s="574"/>
      <c r="GF65" s="574"/>
      <c r="GG65" s="574"/>
      <c r="GH65" s="574"/>
      <c r="GI65" s="574"/>
      <c r="GJ65" s="574"/>
      <c r="GK65" s="574"/>
      <c r="GL65" s="574"/>
      <c r="GM65" s="574"/>
      <c r="GN65" s="574"/>
      <c r="GO65" s="574"/>
      <c r="GP65" s="574"/>
      <c r="GQ65" s="574"/>
      <c r="GR65" s="574"/>
      <c r="GS65" s="574"/>
      <c r="GT65" s="574"/>
      <c r="GU65" s="574"/>
      <c r="GV65" s="574"/>
      <c r="GW65" s="574"/>
      <c r="GX65" s="574"/>
      <c r="GY65" s="574"/>
      <c r="GZ65" s="574"/>
      <c r="HA65" s="574"/>
      <c r="HB65" s="574"/>
      <c r="HC65" s="574"/>
      <c r="HD65" s="574"/>
      <c r="HE65" s="574"/>
      <c r="HF65" s="574"/>
      <c r="HG65" s="574"/>
      <c r="HH65" s="574"/>
      <c r="HI65" s="574"/>
      <c r="HJ65" s="574"/>
      <c r="HK65" s="574"/>
      <c r="HL65" s="574"/>
      <c r="HM65" s="574"/>
      <c r="HN65" s="574"/>
      <c r="HO65" s="574"/>
      <c r="HP65" s="574"/>
      <c r="HQ65" s="574"/>
      <c r="HR65" s="574"/>
      <c r="HS65" s="574"/>
      <c r="HT65" s="574"/>
      <c r="HU65" s="574"/>
      <c r="HV65" s="574"/>
      <c r="HW65" s="574"/>
      <c r="HX65" s="574"/>
      <c r="HY65" s="574"/>
      <c r="HZ65" s="574"/>
      <c r="IA65" s="574"/>
      <c r="IB65" s="574"/>
      <c r="IC65" s="574"/>
      <c r="ID65" s="574"/>
      <c r="IE65" s="574"/>
      <c r="IF65" s="574"/>
      <c r="IG65" s="574"/>
      <c r="IH65" s="574"/>
      <c r="II65" s="574"/>
      <c r="IJ65" s="574"/>
      <c r="IK65" s="574"/>
      <c r="IL65" s="574"/>
      <c r="IM65" s="574"/>
      <c r="IN65" s="574"/>
      <c r="IO65" s="574"/>
      <c r="IP65" s="574"/>
      <c r="IQ65" s="574"/>
      <c r="IR65" s="574"/>
      <c r="IS65" s="574"/>
      <c r="IT65" s="574"/>
      <c r="IU65" s="574"/>
      <c r="IV65" s="574"/>
      <c r="IW65" s="574"/>
      <c r="IX65" s="574"/>
      <c r="IY65" s="574"/>
      <c r="IZ65" s="574"/>
      <c r="JA65" s="574"/>
      <c r="JB65" s="574"/>
      <c r="JC65" s="574"/>
      <c r="JD65" s="574"/>
      <c r="JE65" s="574"/>
      <c r="JF65" s="574"/>
      <c r="JG65" s="574"/>
      <c r="JH65" s="574"/>
      <c r="JI65" s="574"/>
      <c r="JJ65" s="574"/>
      <c r="JK65" s="574"/>
      <c r="JL65" s="574"/>
      <c r="JM65" s="574"/>
      <c r="JN65" s="574"/>
      <c r="JO65" s="574"/>
      <c r="JP65" s="574"/>
      <c r="JQ65" s="574"/>
      <c r="JR65" s="574"/>
      <c r="JS65" s="574"/>
      <c r="JT65" s="574"/>
      <c r="JU65" s="574"/>
      <c r="JV65" s="574"/>
      <c r="JW65" s="574"/>
      <c r="JX65" s="574"/>
      <c r="JY65" s="574"/>
      <c r="JZ65" s="574"/>
      <c r="KA65" s="574"/>
      <c r="KB65" s="574"/>
      <c r="KC65" s="574"/>
      <c r="KD65" s="574"/>
      <c r="KE65" s="574"/>
      <c r="KF65" s="574"/>
      <c r="KG65" s="574"/>
      <c r="KH65" s="574"/>
      <c r="KI65" s="574"/>
      <c r="KJ65" s="574"/>
      <c r="KK65" s="574"/>
      <c r="KL65" s="574"/>
      <c r="KM65" s="574"/>
      <c r="KN65" s="574"/>
      <c r="KO65" s="574"/>
      <c r="KP65" s="574"/>
      <c r="KQ65" s="574"/>
      <c r="KR65" s="574"/>
      <c r="KS65" s="574"/>
      <c r="KT65" s="574"/>
      <c r="KU65" s="574"/>
      <c r="KV65" s="574"/>
      <c r="KW65" s="574"/>
      <c r="KX65" s="574"/>
      <c r="KY65" s="574"/>
      <c r="KZ65" s="574"/>
      <c r="LA65" s="574"/>
      <c r="LB65" s="574"/>
      <c r="LC65" s="574"/>
      <c r="LD65" s="574"/>
      <c r="LE65" s="574"/>
      <c r="LF65" s="574"/>
      <c r="LG65" s="574"/>
      <c r="LH65" s="574"/>
      <c r="LI65" s="574"/>
      <c r="LJ65" s="574"/>
      <c r="LK65" s="574"/>
      <c r="LL65" s="574"/>
      <c r="LM65" s="574"/>
      <c r="LN65" s="574"/>
      <c r="LO65" s="574"/>
      <c r="LP65" s="574"/>
      <c r="LQ65" s="574"/>
      <c r="LR65" s="574"/>
      <c r="LS65" s="574"/>
      <c r="LT65" s="574"/>
      <c r="LU65" s="574"/>
      <c r="LV65" s="574"/>
      <c r="LW65" s="574"/>
      <c r="LX65" s="574"/>
      <c r="LY65" s="574"/>
      <c r="LZ65" s="574"/>
      <c r="MA65" s="574"/>
      <c r="MB65" s="574"/>
      <c r="MC65" s="574"/>
      <c r="MD65" s="574"/>
      <c r="ME65" s="574"/>
      <c r="MF65" s="574"/>
      <c r="MG65" s="574"/>
      <c r="MH65" s="574"/>
      <c r="MI65" s="574"/>
      <c r="MJ65" s="574"/>
      <c r="MK65" s="574"/>
      <c r="ML65" s="574"/>
      <c r="MM65" s="574"/>
      <c r="MN65" s="574"/>
      <c r="MO65" s="574"/>
      <c r="MP65" s="574"/>
      <c r="MQ65" s="574"/>
      <c r="MR65" s="574"/>
      <c r="MS65" s="574"/>
      <c r="MT65" s="574"/>
      <c r="MU65" s="574"/>
      <c r="MV65" s="574"/>
      <c r="MW65" s="574"/>
      <c r="MX65" s="574"/>
      <c r="MY65" s="574"/>
      <c r="MZ65" s="574"/>
      <c r="NA65" s="574"/>
      <c r="NB65" s="574"/>
      <c r="NC65" s="574"/>
      <c r="ND65" s="574"/>
      <c r="NE65" s="574"/>
      <c r="NF65" s="574"/>
      <c r="NG65" s="574"/>
      <c r="NH65" s="574"/>
      <c r="NI65" s="574"/>
      <c r="NJ65" s="574"/>
      <c r="NK65" s="574"/>
      <c r="NL65" s="574"/>
      <c r="NM65" s="574"/>
      <c r="NN65" s="574"/>
      <c r="NO65" s="574"/>
      <c r="NP65" s="574"/>
      <c r="NQ65" s="574"/>
      <c r="NR65" s="574"/>
      <c r="NS65" s="574"/>
      <c r="NT65" s="574"/>
      <c r="NU65" s="574"/>
      <c r="NV65" s="574"/>
      <c r="NW65" s="574"/>
      <c r="NX65" s="574"/>
      <c r="NY65" s="574"/>
      <c r="NZ65" s="574"/>
      <c r="OA65" s="574"/>
      <c r="OB65" s="574"/>
      <c r="OC65" s="574"/>
      <c r="OD65" s="574"/>
      <c r="OE65" s="574"/>
      <c r="OF65" s="574"/>
      <c r="OG65" s="574"/>
      <c r="OH65" s="574"/>
      <c r="OI65" s="574"/>
      <c r="OJ65" s="574"/>
      <c r="OK65" s="574"/>
      <c r="OL65" s="574"/>
      <c r="OM65" s="574"/>
      <c r="ON65" s="574"/>
      <c r="OO65" s="574"/>
      <c r="OP65" s="574"/>
      <c r="OQ65" s="574"/>
      <c r="OR65" s="574"/>
      <c r="OS65" s="574"/>
      <c r="OT65" s="574"/>
      <c r="OU65" s="574"/>
      <c r="OV65" s="574"/>
      <c r="OW65" s="574"/>
      <c r="OX65" s="574"/>
      <c r="OY65" s="574"/>
      <c r="OZ65" s="574"/>
      <c r="PA65" s="574"/>
      <c r="PB65" s="574"/>
      <c r="PC65" s="574"/>
      <c r="PD65" s="574"/>
      <c r="PE65" s="574"/>
      <c r="PF65" s="574"/>
      <c r="PG65" s="574"/>
      <c r="PH65" s="574"/>
      <c r="PI65" s="574"/>
      <c r="PJ65" s="574"/>
      <c r="PK65" s="574"/>
      <c r="PL65" s="574"/>
      <c r="PM65" s="574"/>
      <c r="PN65" s="574"/>
      <c r="PO65" s="574"/>
      <c r="PP65" s="574"/>
      <c r="PQ65" s="574"/>
      <c r="PR65" s="574"/>
      <c r="PS65" s="574"/>
      <c r="PT65" s="574"/>
      <c r="PU65" s="574"/>
      <c r="PV65" s="574"/>
      <c r="PW65" s="574"/>
      <c r="PX65" s="574"/>
      <c r="PY65" s="574"/>
      <c r="PZ65" s="574"/>
      <c r="QA65" s="574"/>
      <c r="QB65" s="574"/>
      <c r="QC65" s="574"/>
      <c r="QD65" s="574"/>
      <c r="QE65" s="574"/>
      <c r="QF65" s="574"/>
      <c r="QG65" s="574"/>
      <c r="QH65" s="574"/>
      <c r="QI65" s="574"/>
      <c r="QJ65" s="574"/>
      <c r="QK65" s="574"/>
      <c r="QL65" s="574"/>
      <c r="QM65" s="574"/>
      <c r="QN65" s="574"/>
      <c r="QO65" s="574"/>
      <c r="QP65" s="574"/>
      <c r="QQ65" s="574"/>
      <c r="QR65" s="574"/>
      <c r="QS65" s="574"/>
      <c r="QT65" s="574"/>
      <c r="QU65" s="574"/>
      <c r="QV65" s="574"/>
      <c r="QW65" s="574"/>
      <c r="QX65" s="574"/>
      <c r="QY65" s="574"/>
      <c r="QZ65" s="574"/>
      <c r="RA65" s="574"/>
      <c r="RB65" s="574"/>
      <c r="RC65" s="574"/>
      <c r="RD65" s="574"/>
      <c r="RE65" s="574"/>
      <c r="RF65" s="574"/>
      <c r="RG65" s="574"/>
      <c r="RH65" s="574"/>
      <c r="RI65" s="574"/>
      <c r="RJ65" s="574"/>
      <c r="RK65" s="574"/>
      <c r="RL65" s="574"/>
      <c r="RM65" s="574"/>
      <c r="RN65" s="574"/>
      <c r="RO65" s="574"/>
      <c r="RP65" s="574"/>
      <c r="RQ65" s="574"/>
      <c r="RR65" s="574"/>
      <c r="RS65" s="574"/>
      <c r="RT65" s="574"/>
      <c r="RU65" s="574"/>
      <c r="RV65" s="574"/>
      <c r="RW65" s="574"/>
      <c r="RX65" s="574"/>
      <c r="RY65" s="574"/>
      <c r="RZ65" s="574"/>
      <c r="SA65" s="574"/>
      <c r="SB65" s="574"/>
      <c r="SC65" s="574"/>
      <c r="SD65" s="574"/>
      <c r="SE65" s="574"/>
      <c r="SF65" s="574"/>
      <c r="SG65" s="574"/>
      <c r="SH65" s="574"/>
      <c r="SI65" s="574"/>
      <c r="SJ65" s="574"/>
      <c r="SK65" s="574"/>
      <c r="SL65" s="574"/>
      <c r="SM65" s="574"/>
      <c r="SN65" s="574"/>
      <c r="SO65" s="574"/>
      <c r="SP65" s="574"/>
      <c r="SQ65" s="574"/>
      <c r="SR65" s="574"/>
      <c r="SS65" s="574"/>
      <c r="ST65" s="574"/>
      <c r="SU65" s="574"/>
      <c r="SV65" s="574"/>
      <c r="SW65" s="574"/>
      <c r="SX65" s="574"/>
      <c r="SY65" s="574"/>
      <c r="SZ65" s="574"/>
      <c r="TA65" s="574"/>
      <c r="TB65" s="574"/>
      <c r="TC65" s="574"/>
      <c r="TD65" s="574"/>
      <c r="TE65" s="574"/>
      <c r="TF65" s="574"/>
      <c r="TG65" s="574"/>
      <c r="TH65" s="574"/>
      <c r="TI65" s="574"/>
      <c r="TJ65" s="574"/>
      <c r="TK65" s="574"/>
      <c r="TL65" s="574"/>
      <c r="TM65" s="574"/>
      <c r="TN65" s="574"/>
      <c r="TO65" s="574"/>
      <c r="TP65" s="574"/>
      <c r="TQ65" s="574"/>
      <c r="TR65" s="574"/>
      <c r="TS65" s="574"/>
      <c r="TT65" s="574"/>
      <c r="TU65" s="574"/>
      <c r="TV65" s="574"/>
      <c r="TW65" s="574"/>
      <c r="TX65" s="574"/>
      <c r="TY65" s="574"/>
      <c r="TZ65" s="574"/>
      <c r="UA65" s="574"/>
      <c r="UB65" s="574"/>
      <c r="UC65" s="574"/>
      <c r="UD65" s="574"/>
      <c r="UE65" s="574"/>
      <c r="UF65" s="574"/>
      <c r="UG65" s="574"/>
      <c r="UH65" s="574"/>
      <c r="UI65" s="574"/>
      <c r="UJ65" s="574"/>
      <c r="UK65" s="574"/>
      <c r="UL65" s="574"/>
      <c r="UM65" s="574"/>
      <c r="UN65" s="574"/>
      <c r="UO65" s="574"/>
      <c r="UP65" s="574"/>
      <c r="UQ65" s="574"/>
      <c r="UR65" s="574"/>
      <c r="US65" s="574"/>
      <c r="UT65" s="574"/>
      <c r="UU65" s="574"/>
      <c r="UV65" s="574"/>
      <c r="UW65" s="574"/>
      <c r="UX65" s="574"/>
      <c r="UY65" s="574"/>
      <c r="UZ65" s="574"/>
      <c r="VA65" s="574"/>
      <c r="VB65" s="574"/>
      <c r="VC65" s="574"/>
      <c r="VD65" s="574"/>
      <c r="VE65" s="574"/>
      <c r="VF65" s="574"/>
      <c r="VG65" s="574"/>
      <c r="VH65" s="574"/>
      <c r="VI65" s="574"/>
      <c r="VJ65" s="574"/>
      <c r="VK65" s="574"/>
      <c r="VL65" s="574"/>
      <c r="VM65" s="574"/>
      <c r="VN65" s="574"/>
      <c r="VO65" s="574"/>
      <c r="VP65" s="574"/>
      <c r="VQ65" s="574"/>
      <c r="VR65" s="574"/>
      <c r="VS65" s="574"/>
      <c r="VT65" s="574"/>
      <c r="VU65" s="574"/>
      <c r="VV65" s="574"/>
      <c r="VW65" s="574"/>
      <c r="VX65" s="574"/>
      <c r="VY65" s="574"/>
      <c r="VZ65" s="574"/>
      <c r="WA65" s="574"/>
      <c r="WB65" s="574"/>
      <c r="WC65" s="574"/>
      <c r="WD65" s="574"/>
      <c r="WE65" s="574"/>
      <c r="WF65" s="574"/>
      <c r="WG65" s="574"/>
      <c r="WH65" s="574"/>
      <c r="WI65" s="574"/>
      <c r="WJ65" s="574"/>
      <c r="WK65" s="574"/>
      <c r="WL65" s="574"/>
      <c r="WM65" s="574"/>
      <c r="WN65" s="574"/>
      <c r="WO65" s="574"/>
      <c r="WP65" s="574"/>
      <c r="WQ65" s="574"/>
      <c r="WR65" s="574"/>
      <c r="WS65" s="574"/>
      <c r="WT65" s="574"/>
      <c r="WU65" s="574"/>
      <c r="WV65" s="574"/>
      <c r="WW65" s="574"/>
      <c r="WX65" s="574"/>
      <c r="WY65" s="574"/>
      <c r="WZ65" s="574"/>
      <c r="XA65" s="574"/>
      <c r="XB65" s="574"/>
      <c r="XC65" s="574"/>
      <c r="XD65" s="574"/>
      <c r="XE65" s="574"/>
      <c r="XF65" s="574"/>
      <c r="XG65" s="574"/>
      <c r="XH65" s="574"/>
      <c r="XI65" s="574"/>
      <c r="XJ65" s="574"/>
      <c r="XK65" s="574"/>
      <c r="XL65" s="574"/>
      <c r="XM65" s="574"/>
      <c r="XN65" s="574"/>
      <c r="XO65" s="574"/>
      <c r="XP65" s="574"/>
      <c r="XQ65" s="574"/>
      <c r="XR65" s="574"/>
      <c r="XS65" s="574"/>
      <c r="XT65" s="574"/>
      <c r="XU65" s="574"/>
      <c r="XV65" s="574"/>
      <c r="XW65" s="574"/>
      <c r="XX65" s="574"/>
      <c r="XY65" s="574"/>
      <c r="XZ65" s="574"/>
      <c r="YA65" s="574"/>
      <c r="YB65" s="574"/>
      <c r="YC65" s="574"/>
      <c r="YD65" s="574"/>
      <c r="YE65" s="574"/>
      <c r="YF65" s="574"/>
      <c r="YG65" s="574"/>
      <c r="YH65" s="574"/>
      <c r="YI65" s="574"/>
      <c r="YJ65" s="574"/>
      <c r="YK65" s="574"/>
      <c r="YL65" s="574"/>
      <c r="YM65" s="574"/>
      <c r="YN65" s="574"/>
      <c r="YO65" s="574"/>
      <c r="YP65" s="574"/>
      <c r="YQ65" s="574"/>
      <c r="YR65" s="574"/>
      <c r="YS65" s="574"/>
      <c r="YT65" s="574"/>
      <c r="YU65" s="574"/>
      <c r="YV65" s="574"/>
      <c r="YW65" s="574"/>
      <c r="YX65" s="574"/>
      <c r="YY65" s="574"/>
      <c r="YZ65" s="574"/>
      <c r="ZA65" s="574"/>
      <c r="ZB65" s="574"/>
      <c r="ZC65" s="574"/>
      <c r="ZD65" s="574"/>
      <c r="ZE65" s="574"/>
      <c r="ZF65" s="574"/>
      <c r="ZG65" s="574"/>
      <c r="ZH65" s="574"/>
      <c r="ZI65" s="574"/>
      <c r="ZJ65" s="574"/>
      <c r="ZK65" s="574"/>
      <c r="ZL65" s="574"/>
      <c r="ZM65" s="574"/>
      <c r="ZN65" s="574"/>
      <c r="ZO65" s="574"/>
      <c r="ZP65" s="574"/>
      <c r="ZQ65" s="574"/>
      <c r="ZR65" s="574"/>
      <c r="ZS65" s="574"/>
      <c r="ZT65" s="574"/>
      <c r="ZU65" s="574"/>
      <c r="ZV65" s="574"/>
      <c r="ZW65" s="574"/>
      <c r="ZX65" s="574"/>
      <c r="ZY65" s="574"/>
      <c r="ZZ65" s="574"/>
    </row>
    <row r="66" spans="1:702" s="636" customFormat="1">
      <c r="A66" s="574"/>
      <c r="B66" s="574"/>
      <c r="C66" s="574"/>
      <c r="D66" s="635"/>
      <c r="E66" s="574"/>
      <c r="F66" s="574"/>
      <c r="G66" s="574"/>
      <c r="H66" s="574"/>
      <c r="I66" s="574"/>
      <c r="J66" s="574"/>
      <c r="K66" s="574"/>
      <c r="L66" s="574"/>
      <c r="M66" s="574"/>
      <c r="N66" s="574"/>
      <c r="O66" s="574"/>
      <c r="P66" s="574"/>
      <c r="Q66" s="574"/>
      <c r="R66" s="574"/>
      <c r="S66" s="574"/>
      <c r="T66" s="574"/>
      <c r="U66" s="574"/>
      <c r="V66" s="574"/>
      <c r="W66" s="574"/>
      <c r="X66" s="574"/>
      <c r="Y66" s="574"/>
      <c r="Z66" s="574"/>
      <c r="AA66" s="574"/>
      <c r="AB66" s="574"/>
      <c r="AC66" s="574"/>
      <c r="AD66" s="574"/>
      <c r="AE66" s="574"/>
      <c r="AF66" s="574"/>
      <c r="AG66" s="574"/>
      <c r="AH66" s="574"/>
      <c r="AI66" s="574"/>
      <c r="AJ66" s="574"/>
      <c r="AK66" s="574"/>
      <c r="AL66" s="574"/>
      <c r="AM66" s="574"/>
      <c r="AN66" s="574"/>
      <c r="AO66" s="574"/>
      <c r="AP66" s="574"/>
      <c r="AQ66" s="574"/>
      <c r="AR66" s="574"/>
      <c r="AS66" s="574"/>
      <c r="AT66" s="574"/>
      <c r="AU66" s="574"/>
      <c r="AV66" s="574"/>
      <c r="AW66" s="574"/>
      <c r="AX66" s="574"/>
      <c r="AY66" s="574"/>
      <c r="AZ66" s="574"/>
      <c r="BA66" s="574"/>
      <c r="BB66" s="574"/>
      <c r="BC66" s="574"/>
      <c r="BD66" s="574"/>
      <c r="BE66" s="574"/>
      <c r="BF66" s="574"/>
      <c r="BG66" s="574"/>
      <c r="BH66" s="574"/>
      <c r="BI66" s="574"/>
      <c r="BJ66" s="574"/>
      <c r="BK66" s="574"/>
      <c r="BL66" s="574"/>
      <c r="BM66" s="574"/>
      <c r="BN66" s="574"/>
      <c r="BO66" s="574"/>
      <c r="BP66" s="574"/>
      <c r="BQ66" s="574"/>
      <c r="BR66" s="574"/>
      <c r="BS66" s="574"/>
      <c r="BT66" s="574"/>
      <c r="BU66" s="574"/>
      <c r="BV66" s="574"/>
      <c r="BW66" s="574"/>
      <c r="BX66" s="574"/>
      <c r="BY66" s="574"/>
      <c r="BZ66" s="574"/>
      <c r="CA66" s="574"/>
      <c r="CB66" s="574"/>
      <c r="CC66" s="574"/>
      <c r="CD66" s="574"/>
      <c r="CE66" s="574"/>
      <c r="CF66" s="574"/>
      <c r="CG66" s="574"/>
      <c r="CH66" s="574"/>
      <c r="CI66" s="574"/>
      <c r="CJ66" s="574"/>
      <c r="CK66" s="574"/>
      <c r="CL66" s="574"/>
      <c r="CM66" s="574"/>
      <c r="CN66" s="574"/>
      <c r="CO66" s="574"/>
      <c r="CP66" s="574"/>
      <c r="CQ66" s="574"/>
      <c r="CR66" s="574"/>
      <c r="CS66" s="574"/>
      <c r="CT66" s="574"/>
      <c r="CU66" s="574"/>
      <c r="CV66" s="574"/>
      <c r="CW66" s="574"/>
      <c r="CX66" s="574"/>
      <c r="CY66" s="574"/>
      <c r="CZ66" s="574"/>
      <c r="DA66" s="574"/>
      <c r="DB66" s="574"/>
      <c r="DC66" s="574"/>
      <c r="DD66" s="574"/>
      <c r="DE66" s="574"/>
      <c r="DF66" s="574"/>
      <c r="DG66" s="574"/>
      <c r="DH66" s="574"/>
      <c r="DI66" s="574"/>
      <c r="DJ66" s="574"/>
      <c r="DK66" s="574"/>
      <c r="DL66" s="574"/>
      <c r="DM66" s="574"/>
      <c r="DN66" s="574"/>
      <c r="DO66" s="574"/>
      <c r="DP66" s="574"/>
      <c r="DQ66" s="574"/>
      <c r="DR66" s="574"/>
      <c r="DS66" s="574"/>
      <c r="DT66" s="574"/>
      <c r="DU66" s="574"/>
      <c r="DV66" s="574"/>
      <c r="DW66" s="574"/>
      <c r="DX66" s="574"/>
      <c r="DY66" s="574"/>
      <c r="DZ66" s="574"/>
      <c r="EA66" s="574"/>
      <c r="EB66" s="574"/>
      <c r="EC66" s="574"/>
      <c r="ED66" s="574"/>
      <c r="EE66" s="574"/>
      <c r="EF66" s="574"/>
      <c r="EG66" s="574"/>
      <c r="EH66" s="574"/>
      <c r="EI66" s="574"/>
      <c r="EJ66" s="574"/>
      <c r="EK66" s="574"/>
      <c r="EL66" s="574"/>
      <c r="EM66" s="574"/>
      <c r="EN66" s="574"/>
      <c r="EO66" s="574"/>
      <c r="EP66" s="574"/>
      <c r="EQ66" s="574"/>
      <c r="ER66" s="574"/>
      <c r="ES66" s="574"/>
      <c r="ET66" s="574"/>
      <c r="EU66" s="574"/>
      <c r="EV66" s="574"/>
      <c r="EW66" s="574"/>
      <c r="EX66" s="574"/>
      <c r="EY66" s="574"/>
      <c r="EZ66" s="574"/>
      <c r="FA66" s="574"/>
      <c r="FB66" s="574"/>
      <c r="FC66" s="574"/>
      <c r="FD66" s="574"/>
      <c r="FE66" s="574"/>
      <c r="FF66" s="574"/>
      <c r="FG66" s="574"/>
      <c r="FH66" s="574"/>
      <c r="FI66" s="574"/>
      <c r="FJ66" s="574"/>
      <c r="FK66" s="574"/>
      <c r="FL66" s="574"/>
      <c r="FM66" s="574"/>
      <c r="FN66" s="574"/>
      <c r="FO66" s="574"/>
      <c r="FP66" s="574"/>
      <c r="FQ66" s="574"/>
      <c r="FR66" s="574"/>
      <c r="FS66" s="574"/>
      <c r="FT66" s="574"/>
      <c r="FU66" s="574"/>
      <c r="FV66" s="574"/>
      <c r="FW66" s="574"/>
      <c r="FX66" s="574"/>
      <c r="FY66" s="574"/>
      <c r="FZ66" s="574"/>
      <c r="GA66" s="574"/>
      <c r="GB66" s="574"/>
      <c r="GC66" s="574"/>
      <c r="GD66" s="574"/>
      <c r="GE66" s="574"/>
      <c r="GF66" s="574"/>
      <c r="GG66" s="574"/>
      <c r="GH66" s="574"/>
      <c r="GI66" s="574"/>
      <c r="GJ66" s="574"/>
      <c r="GK66" s="574"/>
      <c r="GL66" s="574"/>
      <c r="GM66" s="574"/>
      <c r="GN66" s="574"/>
      <c r="GO66" s="574"/>
      <c r="GP66" s="574"/>
      <c r="GQ66" s="574"/>
      <c r="GR66" s="574"/>
      <c r="GS66" s="574"/>
      <c r="GT66" s="574"/>
      <c r="GU66" s="574"/>
      <c r="GV66" s="574"/>
      <c r="GW66" s="574"/>
      <c r="GX66" s="574"/>
      <c r="GY66" s="574"/>
      <c r="GZ66" s="574"/>
      <c r="HA66" s="574"/>
      <c r="HB66" s="574"/>
      <c r="HC66" s="574"/>
      <c r="HD66" s="574"/>
      <c r="HE66" s="574"/>
      <c r="HF66" s="574"/>
      <c r="HG66" s="574"/>
      <c r="HH66" s="574"/>
      <c r="HI66" s="574"/>
      <c r="HJ66" s="574"/>
      <c r="HK66" s="574"/>
      <c r="HL66" s="574"/>
      <c r="HM66" s="574"/>
      <c r="HN66" s="574"/>
      <c r="HO66" s="574"/>
      <c r="HP66" s="574"/>
      <c r="HQ66" s="574"/>
      <c r="HR66" s="574"/>
      <c r="HS66" s="574"/>
      <c r="HT66" s="574"/>
      <c r="HU66" s="574"/>
      <c r="HV66" s="574"/>
      <c r="HW66" s="574"/>
      <c r="HX66" s="574"/>
      <c r="HY66" s="574"/>
      <c r="HZ66" s="574"/>
      <c r="IA66" s="574"/>
      <c r="IB66" s="574"/>
      <c r="IC66" s="574"/>
      <c r="ID66" s="574"/>
      <c r="IE66" s="574"/>
      <c r="IF66" s="574"/>
      <c r="IG66" s="574"/>
      <c r="IH66" s="574"/>
      <c r="II66" s="574"/>
      <c r="IJ66" s="574"/>
      <c r="IK66" s="574"/>
      <c r="IL66" s="574"/>
      <c r="IM66" s="574"/>
      <c r="IN66" s="574"/>
      <c r="IO66" s="574"/>
      <c r="IP66" s="574"/>
      <c r="IQ66" s="574"/>
      <c r="IR66" s="574"/>
      <c r="IS66" s="574"/>
      <c r="IT66" s="574"/>
      <c r="IU66" s="574"/>
      <c r="IV66" s="574"/>
      <c r="IW66" s="574"/>
      <c r="IX66" s="574"/>
      <c r="IY66" s="574"/>
      <c r="IZ66" s="574"/>
      <c r="JA66" s="574"/>
      <c r="JB66" s="574"/>
      <c r="JC66" s="574"/>
      <c r="JD66" s="574"/>
      <c r="JE66" s="574"/>
      <c r="JF66" s="574"/>
      <c r="JG66" s="574"/>
      <c r="JH66" s="574"/>
      <c r="JI66" s="574"/>
      <c r="JJ66" s="574"/>
      <c r="JK66" s="574"/>
      <c r="JL66" s="574"/>
      <c r="JM66" s="574"/>
      <c r="JN66" s="574"/>
      <c r="JO66" s="574"/>
      <c r="JP66" s="574"/>
      <c r="JQ66" s="574"/>
      <c r="JR66" s="574"/>
      <c r="JS66" s="574"/>
      <c r="JT66" s="574"/>
      <c r="JU66" s="574"/>
      <c r="JV66" s="574"/>
      <c r="JW66" s="574"/>
      <c r="JX66" s="574"/>
      <c r="JY66" s="574"/>
      <c r="JZ66" s="574"/>
      <c r="KA66" s="574"/>
      <c r="KB66" s="574"/>
      <c r="KC66" s="574"/>
      <c r="KD66" s="574"/>
      <c r="KE66" s="574"/>
      <c r="KF66" s="574"/>
      <c r="KG66" s="574"/>
      <c r="KH66" s="574"/>
      <c r="KI66" s="574"/>
      <c r="KJ66" s="574"/>
      <c r="KK66" s="574"/>
      <c r="KL66" s="574"/>
      <c r="KM66" s="574"/>
      <c r="KN66" s="574"/>
      <c r="KO66" s="574"/>
      <c r="KP66" s="574"/>
      <c r="KQ66" s="574"/>
      <c r="KR66" s="574"/>
      <c r="KS66" s="574"/>
      <c r="KT66" s="574"/>
      <c r="KU66" s="574"/>
      <c r="KV66" s="574"/>
      <c r="KW66" s="574"/>
      <c r="KX66" s="574"/>
      <c r="KY66" s="574"/>
      <c r="KZ66" s="574"/>
      <c r="LA66" s="574"/>
      <c r="LB66" s="574"/>
      <c r="LC66" s="574"/>
      <c r="LD66" s="574"/>
      <c r="LE66" s="574"/>
      <c r="LF66" s="574"/>
      <c r="LG66" s="574"/>
      <c r="LH66" s="574"/>
      <c r="LI66" s="574"/>
      <c r="LJ66" s="574"/>
      <c r="LK66" s="574"/>
      <c r="LL66" s="574"/>
      <c r="LM66" s="574"/>
      <c r="LN66" s="574"/>
      <c r="LO66" s="574"/>
      <c r="LP66" s="574"/>
      <c r="LQ66" s="574"/>
      <c r="LR66" s="574"/>
      <c r="LS66" s="574"/>
      <c r="LT66" s="574"/>
      <c r="LU66" s="574"/>
      <c r="LV66" s="574"/>
      <c r="LW66" s="574"/>
      <c r="LX66" s="574"/>
      <c r="LY66" s="574"/>
      <c r="LZ66" s="574"/>
      <c r="MA66" s="574"/>
      <c r="MB66" s="574"/>
      <c r="MC66" s="574"/>
      <c r="MD66" s="574"/>
      <c r="ME66" s="574"/>
      <c r="MF66" s="574"/>
      <c r="MG66" s="574"/>
      <c r="MH66" s="574"/>
      <c r="MI66" s="574"/>
      <c r="MJ66" s="574"/>
      <c r="MK66" s="574"/>
      <c r="ML66" s="574"/>
      <c r="MM66" s="574"/>
      <c r="MN66" s="574"/>
      <c r="MO66" s="574"/>
      <c r="MP66" s="574"/>
      <c r="MQ66" s="574"/>
      <c r="MR66" s="574"/>
      <c r="MS66" s="574"/>
      <c r="MT66" s="574"/>
      <c r="MU66" s="574"/>
      <c r="MV66" s="574"/>
      <c r="MW66" s="574"/>
      <c r="MX66" s="574"/>
      <c r="MY66" s="574"/>
      <c r="MZ66" s="574"/>
      <c r="NA66" s="574"/>
      <c r="NB66" s="574"/>
      <c r="NC66" s="574"/>
      <c r="ND66" s="574"/>
      <c r="NE66" s="574"/>
      <c r="NF66" s="574"/>
      <c r="NG66" s="574"/>
      <c r="NH66" s="574"/>
      <c r="NI66" s="574"/>
      <c r="NJ66" s="574"/>
      <c r="NK66" s="574"/>
      <c r="NL66" s="574"/>
      <c r="NM66" s="574"/>
      <c r="NN66" s="574"/>
      <c r="NO66" s="574"/>
      <c r="NP66" s="574"/>
      <c r="NQ66" s="574"/>
      <c r="NR66" s="574"/>
      <c r="NS66" s="574"/>
      <c r="NT66" s="574"/>
      <c r="NU66" s="574"/>
      <c r="NV66" s="574"/>
      <c r="NW66" s="574"/>
      <c r="NX66" s="574"/>
      <c r="NY66" s="574"/>
      <c r="NZ66" s="574"/>
      <c r="OA66" s="574"/>
      <c r="OB66" s="574"/>
      <c r="OC66" s="574"/>
      <c r="OD66" s="574"/>
      <c r="OE66" s="574"/>
      <c r="OF66" s="574"/>
      <c r="OG66" s="574"/>
      <c r="OH66" s="574"/>
      <c r="OI66" s="574"/>
      <c r="OJ66" s="574"/>
      <c r="OK66" s="574"/>
      <c r="OL66" s="574"/>
      <c r="OM66" s="574"/>
      <c r="ON66" s="574"/>
      <c r="OO66" s="574"/>
      <c r="OP66" s="574"/>
      <c r="OQ66" s="574"/>
      <c r="OR66" s="574"/>
      <c r="OS66" s="574"/>
      <c r="OT66" s="574"/>
      <c r="OU66" s="574"/>
      <c r="OV66" s="574"/>
      <c r="OW66" s="574"/>
      <c r="OX66" s="574"/>
      <c r="OY66" s="574"/>
      <c r="OZ66" s="574"/>
      <c r="PA66" s="574"/>
      <c r="PB66" s="574"/>
      <c r="PC66" s="574"/>
      <c r="PD66" s="574"/>
      <c r="PE66" s="574"/>
      <c r="PF66" s="574"/>
      <c r="PG66" s="574"/>
      <c r="PH66" s="574"/>
      <c r="PI66" s="574"/>
      <c r="PJ66" s="574"/>
      <c r="PK66" s="574"/>
      <c r="PL66" s="574"/>
      <c r="PM66" s="574"/>
      <c r="PN66" s="574"/>
      <c r="PO66" s="574"/>
      <c r="PP66" s="574"/>
      <c r="PQ66" s="574"/>
      <c r="PR66" s="574"/>
      <c r="PS66" s="574"/>
      <c r="PT66" s="574"/>
      <c r="PU66" s="574"/>
      <c r="PV66" s="574"/>
      <c r="PW66" s="574"/>
      <c r="PX66" s="574"/>
      <c r="PY66" s="574"/>
      <c r="PZ66" s="574"/>
      <c r="QA66" s="574"/>
      <c r="QB66" s="574"/>
      <c r="QC66" s="574"/>
      <c r="QD66" s="574"/>
      <c r="QE66" s="574"/>
      <c r="QF66" s="574"/>
      <c r="QG66" s="574"/>
      <c r="QH66" s="574"/>
      <c r="QI66" s="574"/>
      <c r="QJ66" s="574"/>
      <c r="QK66" s="574"/>
      <c r="QL66" s="574"/>
      <c r="QM66" s="574"/>
      <c r="QN66" s="574"/>
      <c r="QO66" s="574"/>
      <c r="QP66" s="574"/>
      <c r="QQ66" s="574"/>
      <c r="QR66" s="574"/>
      <c r="QS66" s="574"/>
      <c r="QT66" s="574"/>
      <c r="QU66" s="574"/>
      <c r="QV66" s="574"/>
      <c r="QW66" s="574"/>
      <c r="QX66" s="574"/>
      <c r="QY66" s="574"/>
      <c r="QZ66" s="574"/>
      <c r="RA66" s="574"/>
      <c r="RB66" s="574"/>
      <c r="RC66" s="574"/>
      <c r="RD66" s="574"/>
      <c r="RE66" s="574"/>
      <c r="RF66" s="574"/>
      <c r="RG66" s="574"/>
      <c r="RH66" s="574"/>
      <c r="RI66" s="574"/>
      <c r="RJ66" s="574"/>
      <c r="RK66" s="574"/>
      <c r="RL66" s="574"/>
      <c r="RM66" s="574"/>
      <c r="RN66" s="574"/>
      <c r="RO66" s="574"/>
      <c r="RP66" s="574"/>
      <c r="RQ66" s="574"/>
      <c r="RR66" s="574"/>
      <c r="RS66" s="574"/>
      <c r="RT66" s="574"/>
      <c r="RU66" s="574"/>
      <c r="RV66" s="574"/>
      <c r="RW66" s="574"/>
      <c r="RX66" s="574"/>
      <c r="RY66" s="574"/>
      <c r="RZ66" s="574"/>
      <c r="SA66" s="574"/>
      <c r="SB66" s="574"/>
      <c r="SC66" s="574"/>
      <c r="SD66" s="574"/>
      <c r="SE66" s="574"/>
      <c r="SF66" s="574"/>
      <c r="SG66" s="574"/>
      <c r="SH66" s="574"/>
      <c r="SI66" s="574"/>
      <c r="SJ66" s="574"/>
      <c r="SK66" s="574"/>
      <c r="SL66" s="574"/>
      <c r="SM66" s="574"/>
      <c r="SN66" s="574"/>
      <c r="SO66" s="574"/>
      <c r="SP66" s="574"/>
      <c r="SQ66" s="574"/>
      <c r="SR66" s="574"/>
      <c r="SS66" s="574"/>
      <c r="ST66" s="574"/>
      <c r="SU66" s="574"/>
      <c r="SV66" s="574"/>
      <c r="SW66" s="574"/>
      <c r="SX66" s="574"/>
      <c r="SY66" s="574"/>
      <c r="SZ66" s="574"/>
      <c r="TA66" s="574"/>
      <c r="TB66" s="574"/>
      <c r="TC66" s="574"/>
      <c r="TD66" s="574"/>
      <c r="TE66" s="574"/>
      <c r="TF66" s="574"/>
      <c r="TG66" s="574"/>
      <c r="TH66" s="574"/>
      <c r="TI66" s="574"/>
      <c r="TJ66" s="574"/>
      <c r="TK66" s="574"/>
      <c r="TL66" s="574"/>
      <c r="TM66" s="574"/>
      <c r="TN66" s="574"/>
      <c r="TO66" s="574"/>
      <c r="TP66" s="574"/>
      <c r="TQ66" s="574"/>
      <c r="TR66" s="574"/>
      <c r="TS66" s="574"/>
      <c r="TT66" s="574"/>
      <c r="TU66" s="574"/>
      <c r="TV66" s="574"/>
      <c r="TW66" s="574"/>
      <c r="TX66" s="574"/>
      <c r="TY66" s="574"/>
      <c r="TZ66" s="574"/>
      <c r="UA66" s="574"/>
      <c r="UB66" s="574"/>
      <c r="UC66" s="574"/>
      <c r="UD66" s="574"/>
      <c r="UE66" s="574"/>
      <c r="UF66" s="574"/>
      <c r="UG66" s="574"/>
      <c r="UH66" s="574"/>
      <c r="UI66" s="574"/>
      <c r="UJ66" s="574"/>
      <c r="UK66" s="574"/>
      <c r="UL66" s="574"/>
      <c r="UM66" s="574"/>
      <c r="UN66" s="574"/>
      <c r="UO66" s="574"/>
      <c r="UP66" s="574"/>
      <c r="UQ66" s="574"/>
      <c r="UR66" s="574"/>
      <c r="US66" s="574"/>
      <c r="UT66" s="574"/>
      <c r="UU66" s="574"/>
      <c r="UV66" s="574"/>
      <c r="UW66" s="574"/>
      <c r="UX66" s="574"/>
      <c r="UY66" s="574"/>
      <c r="UZ66" s="574"/>
      <c r="VA66" s="574"/>
      <c r="VB66" s="574"/>
      <c r="VC66" s="574"/>
      <c r="VD66" s="574"/>
      <c r="VE66" s="574"/>
      <c r="VF66" s="574"/>
      <c r="VG66" s="574"/>
      <c r="VH66" s="574"/>
      <c r="VI66" s="574"/>
      <c r="VJ66" s="574"/>
      <c r="VK66" s="574"/>
      <c r="VL66" s="574"/>
      <c r="VM66" s="574"/>
      <c r="VN66" s="574"/>
      <c r="VO66" s="574"/>
      <c r="VP66" s="574"/>
      <c r="VQ66" s="574"/>
      <c r="VR66" s="574"/>
      <c r="VS66" s="574"/>
      <c r="VT66" s="574"/>
      <c r="VU66" s="574"/>
      <c r="VV66" s="574"/>
      <c r="VW66" s="574"/>
      <c r="VX66" s="574"/>
      <c r="VY66" s="574"/>
      <c r="VZ66" s="574"/>
      <c r="WA66" s="574"/>
      <c r="WB66" s="574"/>
      <c r="WC66" s="574"/>
      <c r="WD66" s="574"/>
      <c r="WE66" s="574"/>
      <c r="WF66" s="574"/>
      <c r="WG66" s="574"/>
      <c r="WH66" s="574"/>
      <c r="WI66" s="574"/>
      <c r="WJ66" s="574"/>
      <c r="WK66" s="574"/>
      <c r="WL66" s="574"/>
      <c r="WM66" s="574"/>
      <c r="WN66" s="574"/>
      <c r="WO66" s="574"/>
      <c r="WP66" s="574"/>
      <c r="WQ66" s="574"/>
      <c r="WR66" s="574"/>
      <c r="WS66" s="574"/>
      <c r="WT66" s="574"/>
      <c r="WU66" s="574"/>
      <c r="WV66" s="574"/>
      <c r="WW66" s="574"/>
      <c r="WX66" s="574"/>
      <c r="WY66" s="574"/>
      <c r="WZ66" s="574"/>
      <c r="XA66" s="574"/>
      <c r="XB66" s="574"/>
      <c r="XC66" s="574"/>
      <c r="XD66" s="574"/>
      <c r="XE66" s="574"/>
      <c r="XF66" s="574"/>
      <c r="XG66" s="574"/>
      <c r="XH66" s="574"/>
      <c r="XI66" s="574"/>
      <c r="XJ66" s="574"/>
      <c r="XK66" s="574"/>
      <c r="XL66" s="574"/>
      <c r="XM66" s="574"/>
      <c r="XN66" s="574"/>
      <c r="XO66" s="574"/>
      <c r="XP66" s="574"/>
      <c r="XQ66" s="574"/>
      <c r="XR66" s="574"/>
      <c r="XS66" s="574"/>
      <c r="XT66" s="574"/>
      <c r="XU66" s="574"/>
      <c r="XV66" s="574"/>
      <c r="XW66" s="574"/>
      <c r="XX66" s="574"/>
      <c r="XY66" s="574"/>
      <c r="XZ66" s="574"/>
      <c r="YA66" s="574"/>
      <c r="YB66" s="574"/>
      <c r="YC66" s="574"/>
      <c r="YD66" s="574"/>
      <c r="YE66" s="574"/>
      <c r="YF66" s="574"/>
      <c r="YG66" s="574"/>
      <c r="YH66" s="574"/>
      <c r="YI66" s="574"/>
      <c r="YJ66" s="574"/>
      <c r="YK66" s="574"/>
      <c r="YL66" s="574"/>
      <c r="YM66" s="574"/>
      <c r="YN66" s="574"/>
      <c r="YO66" s="574"/>
      <c r="YP66" s="574"/>
      <c r="YQ66" s="574"/>
      <c r="YR66" s="574"/>
      <c r="YS66" s="574"/>
      <c r="YT66" s="574"/>
      <c r="YU66" s="574"/>
      <c r="YV66" s="574"/>
      <c r="YW66" s="574"/>
      <c r="YX66" s="574"/>
      <c r="YY66" s="574"/>
      <c r="YZ66" s="574"/>
      <c r="ZA66" s="574"/>
      <c r="ZB66" s="574"/>
      <c r="ZC66" s="574"/>
      <c r="ZD66" s="574"/>
      <c r="ZE66" s="574"/>
      <c r="ZF66" s="574"/>
      <c r="ZG66" s="574"/>
      <c r="ZH66" s="574"/>
      <c r="ZI66" s="574"/>
      <c r="ZJ66" s="574"/>
      <c r="ZK66" s="574"/>
      <c r="ZL66" s="574"/>
      <c r="ZM66" s="574"/>
      <c r="ZN66" s="574"/>
      <c r="ZO66" s="574"/>
      <c r="ZP66" s="574"/>
      <c r="ZQ66" s="574"/>
      <c r="ZR66" s="574"/>
      <c r="ZS66" s="574"/>
      <c r="ZT66" s="574"/>
      <c r="ZU66" s="574"/>
      <c r="ZV66" s="574"/>
      <c r="ZW66" s="574"/>
      <c r="ZX66" s="574"/>
      <c r="ZY66" s="574"/>
      <c r="ZZ66" s="574"/>
    </row>
  </sheetData>
  <mergeCells count="20">
    <mergeCell ref="A38:A50"/>
    <mergeCell ref="B38:B42"/>
    <mergeCell ref="B43:B46"/>
    <mergeCell ref="B47:B49"/>
    <mergeCell ref="H2:J2"/>
    <mergeCell ref="K2:K3"/>
    <mergeCell ref="L2:M2"/>
    <mergeCell ref="N2:O2"/>
    <mergeCell ref="A4:A37"/>
    <mergeCell ref="B4:B11"/>
    <mergeCell ref="B12:B20"/>
    <mergeCell ref="B21:B27"/>
    <mergeCell ref="B28:B32"/>
    <mergeCell ref="B33:B36"/>
    <mergeCell ref="A1:E1"/>
    <mergeCell ref="A2:A3"/>
    <mergeCell ref="B2:B3"/>
    <mergeCell ref="C2:C3"/>
    <mergeCell ref="D2:D3"/>
    <mergeCell ref="E2:G2"/>
  </mergeCells>
  <printOptions horizontalCentered="1"/>
  <pageMargins left="0.7" right="0.7" top="0.75" bottom="0.75" header="0.3" footer="0.3"/>
  <pageSetup paperSize="9" scale="7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topLeftCell="A61" workbookViewId="0">
      <selection activeCell="N45" sqref="N45"/>
    </sheetView>
  </sheetViews>
  <sheetFormatPr defaultColWidth="9.140625" defaultRowHeight="11.25"/>
  <cols>
    <col min="1" max="1" width="7.85546875" style="638" customWidth="1"/>
    <col min="2" max="2" width="11.85546875" style="638" customWidth="1"/>
    <col min="3" max="3" width="21.28515625" style="638" customWidth="1"/>
    <col min="4" max="4" width="11" style="638" bestFit="1" customWidth="1"/>
    <col min="5" max="5" width="8.140625" style="638" customWidth="1"/>
    <col min="6" max="6" width="9" style="638" customWidth="1"/>
    <col min="7" max="8" width="7.42578125" style="638" customWidth="1"/>
    <col min="9" max="9" width="8" style="638" bestFit="1" customWidth="1"/>
    <col min="10" max="11" width="7" style="638" bestFit="1" customWidth="1"/>
    <col min="12" max="12" width="14.140625" style="638" customWidth="1"/>
    <col min="13" max="14" width="9" style="638" customWidth="1"/>
    <col min="15" max="16384" width="9.140625" style="638"/>
  </cols>
  <sheetData>
    <row r="1" spans="1:16" ht="15">
      <c r="A1" s="1598" t="s">
        <v>895</v>
      </c>
      <c r="B1" s="1598"/>
      <c r="C1" s="1598"/>
      <c r="D1" s="1598"/>
      <c r="E1" s="1598"/>
      <c r="F1" s="1598"/>
      <c r="G1" s="1598"/>
      <c r="H1" s="1598"/>
      <c r="I1" s="637"/>
      <c r="J1" s="637"/>
      <c r="K1" s="637"/>
      <c r="L1" s="637"/>
      <c r="M1" s="637"/>
      <c r="N1" s="637"/>
      <c r="O1" s="637"/>
      <c r="P1" s="637"/>
    </row>
    <row r="2" spans="1:16" ht="51" customHeight="1">
      <c r="A2" s="1599" t="s">
        <v>804</v>
      </c>
      <c r="B2" s="1599" t="s">
        <v>805</v>
      </c>
      <c r="C2" s="1599" t="s">
        <v>806</v>
      </c>
      <c r="D2" s="1600" t="s">
        <v>896</v>
      </c>
      <c r="E2" s="1602" t="s">
        <v>807</v>
      </c>
      <c r="F2" s="1586" t="s">
        <v>808</v>
      </c>
      <c r="G2" s="1587"/>
      <c r="H2" s="1588"/>
      <c r="I2" s="1591" t="s">
        <v>809</v>
      </c>
      <c r="J2" s="1591"/>
      <c r="K2" s="1591"/>
      <c r="L2" s="1589" t="s">
        <v>810</v>
      </c>
      <c r="M2" s="1591" t="s">
        <v>811</v>
      </c>
      <c r="N2" s="1591"/>
      <c r="O2" s="1591" t="s">
        <v>812</v>
      </c>
      <c r="P2" s="1591"/>
    </row>
    <row r="3" spans="1:16" ht="76.5" customHeight="1">
      <c r="A3" s="1599"/>
      <c r="B3" s="1599"/>
      <c r="C3" s="1599"/>
      <c r="D3" s="1601" t="s">
        <v>896</v>
      </c>
      <c r="E3" s="1603"/>
      <c r="F3" s="639" t="s">
        <v>5</v>
      </c>
      <c r="G3" s="575">
        <v>44958</v>
      </c>
      <c r="H3" s="575">
        <v>44986</v>
      </c>
      <c r="I3" s="639" t="s">
        <v>5</v>
      </c>
      <c r="J3" s="575">
        <v>44958</v>
      </c>
      <c r="K3" s="575">
        <v>44986</v>
      </c>
      <c r="L3" s="1590"/>
      <c r="M3" s="575">
        <v>44958</v>
      </c>
      <c r="N3" s="575">
        <v>44986</v>
      </c>
      <c r="O3" s="575" t="s">
        <v>897</v>
      </c>
      <c r="P3" s="575" t="s">
        <v>813</v>
      </c>
    </row>
    <row r="4" spans="1:16" ht="12" customHeight="1">
      <c r="A4" s="1604" t="s">
        <v>898</v>
      </c>
      <c r="B4" s="1604" t="s">
        <v>899</v>
      </c>
      <c r="C4" s="640" t="s">
        <v>900</v>
      </c>
      <c r="D4" s="641" t="s">
        <v>901</v>
      </c>
      <c r="E4" s="642" t="s">
        <v>857</v>
      </c>
      <c r="F4" s="643">
        <v>4</v>
      </c>
      <c r="G4" s="643">
        <v>0</v>
      </c>
      <c r="H4" s="643">
        <v>0</v>
      </c>
      <c r="I4" s="643">
        <v>0.1232</v>
      </c>
      <c r="J4" s="643">
        <v>0</v>
      </c>
      <c r="K4" s="643">
        <v>0</v>
      </c>
      <c r="L4" s="643" t="s">
        <v>902</v>
      </c>
      <c r="M4" s="643">
        <v>0</v>
      </c>
      <c r="N4" s="643">
        <v>2191.5</v>
      </c>
      <c r="O4" s="644">
        <v>0</v>
      </c>
      <c r="P4" s="643">
        <v>0</v>
      </c>
    </row>
    <row r="5" spans="1:16" ht="12" customHeight="1">
      <c r="A5" s="1604"/>
      <c r="B5" s="1604"/>
      <c r="C5" s="645" t="s">
        <v>903</v>
      </c>
      <c r="D5" s="641" t="s">
        <v>904</v>
      </c>
      <c r="E5" s="642" t="s">
        <v>857</v>
      </c>
      <c r="F5" s="643">
        <v>411</v>
      </c>
      <c r="G5" s="643">
        <v>0</v>
      </c>
      <c r="H5" s="643">
        <v>0</v>
      </c>
      <c r="I5" s="643">
        <v>7.6223799999999997</v>
      </c>
      <c r="J5" s="643">
        <v>0</v>
      </c>
      <c r="K5" s="643">
        <v>0</v>
      </c>
      <c r="L5" s="643" t="s">
        <v>902</v>
      </c>
      <c r="M5" s="643">
        <v>2148</v>
      </c>
      <c r="N5" s="643">
        <v>2310</v>
      </c>
      <c r="O5" s="644">
        <v>0</v>
      </c>
      <c r="P5" s="644">
        <v>0</v>
      </c>
    </row>
    <row r="6" spans="1:16" ht="12" customHeight="1">
      <c r="A6" s="1604"/>
      <c r="B6" s="1604"/>
      <c r="C6" s="645" t="s">
        <v>905</v>
      </c>
      <c r="D6" s="641" t="s">
        <v>906</v>
      </c>
      <c r="E6" s="642" t="s">
        <v>837</v>
      </c>
      <c r="F6" s="643">
        <v>504186</v>
      </c>
      <c r="G6" s="643">
        <v>30160</v>
      </c>
      <c r="H6" s="643">
        <v>27583</v>
      </c>
      <c r="I6" s="643">
        <v>18272.948439999996</v>
      </c>
      <c r="J6" s="643">
        <v>1023.70081</v>
      </c>
      <c r="K6" s="643">
        <v>874.44500000000016</v>
      </c>
      <c r="L6" s="643" t="s">
        <v>902</v>
      </c>
      <c r="M6" s="643">
        <v>6374</v>
      </c>
      <c r="N6" s="643">
        <v>6148</v>
      </c>
      <c r="O6" s="644">
        <v>3303.5238095238096</v>
      </c>
      <c r="P6" s="644">
        <v>104.61513039285713</v>
      </c>
    </row>
    <row r="7" spans="1:16" ht="12" customHeight="1">
      <c r="A7" s="1604"/>
      <c r="B7" s="1604"/>
      <c r="C7" s="645" t="s">
        <v>907</v>
      </c>
      <c r="D7" s="641" t="s">
        <v>907</v>
      </c>
      <c r="E7" s="642" t="s">
        <v>908</v>
      </c>
      <c r="F7" s="643">
        <v>457</v>
      </c>
      <c r="G7" s="643">
        <v>0</v>
      </c>
      <c r="H7" s="643">
        <v>0</v>
      </c>
      <c r="I7" s="643">
        <v>13.55326</v>
      </c>
      <c r="J7" s="643">
        <v>0</v>
      </c>
      <c r="K7" s="643">
        <v>0</v>
      </c>
      <c r="L7" s="643" t="s">
        <v>909</v>
      </c>
      <c r="M7" s="643">
        <v>1327.5</v>
      </c>
      <c r="N7" s="643">
        <v>1274.5</v>
      </c>
      <c r="O7" s="644">
        <v>0</v>
      </c>
      <c r="P7" s="644">
        <v>0</v>
      </c>
    </row>
    <row r="8" spans="1:16" ht="12" customHeight="1">
      <c r="A8" s="1604"/>
      <c r="B8" s="1604"/>
      <c r="C8" s="645" t="s">
        <v>910</v>
      </c>
      <c r="D8" s="641" t="s">
        <v>911</v>
      </c>
      <c r="E8" s="642" t="s">
        <v>857</v>
      </c>
      <c r="F8" s="643">
        <v>0</v>
      </c>
      <c r="G8" s="643">
        <v>0</v>
      </c>
      <c r="H8" s="643">
        <v>0</v>
      </c>
      <c r="I8" s="643">
        <v>0</v>
      </c>
      <c r="J8" s="643">
        <v>0</v>
      </c>
      <c r="K8" s="643">
        <v>0</v>
      </c>
      <c r="L8" s="643" t="s">
        <v>902</v>
      </c>
      <c r="M8" s="646">
        <v>0</v>
      </c>
      <c r="N8" s="646">
        <v>0</v>
      </c>
      <c r="O8" s="644">
        <v>0</v>
      </c>
      <c r="P8" s="644">
        <v>0</v>
      </c>
    </row>
    <row r="9" spans="1:16" ht="12" customHeight="1">
      <c r="A9" s="1604"/>
      <c r="B9" s="1604"/>
      <c r="C9" s="647" t="s">
        <v>912</v>
      </c>
      <c r="D9" s="641" t="s">
        <v>913</v>
      </c>
      <c r="E9" s="642" t="s">
        <v>839</v>
      </c>
      <c r="F9" s="643">
        <v>23</v>
      </c>
      <c r="G9" s="643">
        <v>2</v>
      </c>
      <c r="H9" s="643">
        <v>0</v>
      </c>
      <c r="I9" s="643">
        <v>0.253</v>
      </c>
      <c r="J9" s="643">
        <v>3.7489999999999996E-2</v>
      </c>
      <c r="K9" s="643">
        <v>0</v>
      </c>
      <c r="L9" s="643" t="s">
        <v>902</v>
      </c>
      <c r="M9" s="646">
        <v>21090</v>
      </c>
      <c r="N9" s="646">
        <v>21290</v>
      </c>
      <c r="O9" s="644">
        <v>0</v>
      </c>
      <c r="P9" s="644">
        <v>0</v>
      </c>
    </row>
    <row r="10" spans="1:16" ht="12" customHeight="1">
      <c r="A10" s="1604"/>
      <c r="B10" s="1604"/>
      <c r="C10" s="647" t="s">
        <v>850</v>
      </c>
      <c r="D10" s="641" t="s">
        <v>850</v>
      </c>
      <c r="E10" s="642"/>
      <c r="F10" s="643">
        <v>8</v>
      </c>
      <c r="G10" s="643">
        <v>0</v>
      </c>
      <c r="H10" s="643">
        <v>2</v>
      </c>
      <c r="I10" s="643">
        <v>2.4346000000000001</v>
      </c>
      <c r="J10" s="643">
        <v>0</v>
      </c>
      <c r="K10" s="643">
        <v>0.60160000000000002</v>
      </c>
      <c r="L10" s="643" t="s">
        <v>914</v>
      </c>
      <c r="M10" s="646" t="s">
        <v>29</v>
      </c>
      <c r="N10" s="646" t="s">
        <v>29</v>
      </c>
      <c r="O10" s="644">
        <v>0</v>
      </c>
      <c r="P10" s="644">
        <v>0.14347142857142858</v>
      </c>
    </row>
    <row r="11" spans="1:16">
      <c r="A11" s="1604"/>
      <c r="B11" s="1604"/>
      <c r="C11" s="645" t="s">
        <v>915</v>
      </c>
      <c r="D11" s="641" t="s">
        <v>916</v>
      </c>
      <c r="E11" s="642" t="s">
        <v>857</v>
      </c>
      <c r="F11" s="643">
        <v>1041953</v>
      </c>
      <c r="G11" s="643">
        <v>61732</v>
      </c>
      <c r="H11" s="643">
        <v>73092</v>
      </c>
      <c r="I11" s="643">
        <v>28689.256940000003</v>
      </c>
      <c r="J11" s="643">
        <v>1680.0260499999995</v>
      </c>
      <c r="K11" s="643">
        <v>1942.0451400000006</v>
      </c>
      <c r="L11" s="643" t="s">
        <v>902</v>
      </c>
      <c r="M11" s="646">
        <v>2577</v>
      </c>
      <c r="N11" s="646">
        <v>2817</v>
      </c>
      <c r="O11" s="644">
        <v>4543.2857142857147</v>
      </c>
      <c r="P11" s="644">
        <v>120.70550238095237</v>
      </c>
    </row>
    <row r="12" spans="1:16" ht="12" customHeight="1">
      <c r="A12" s="1604"/>
      <c r="B12" s="1604"/>
      <c r="C12" s="645" t="s">
        <v>856</v>
      </c>
      <c r="D12" s="641" t="s">
        <v>856</v>
      </c>
      <c r="E12" s="642"/>
      <c r="F12" s="643">
        <v>0</v>
      </c>
      <c r="G12" s="643">
        <v>0</v>
      </c>
      <c r="H12" s="643">
        <v>0</v>
      </c>
      <c r="I12" s="643">
        <v>0</v>
      </c>
      <c r="J12" s="643">
        <v>0</v>
      </c>
      <c r="K12" s="643">
        <v>0</v>
      </c>
      <c r="L12" s="643" t="s">
        <v>909</v>
      </c>
      <c r="M12" s="646">
        <v>0</v>
      </c>
      <c r="N12" s="646">
        <v>0</v>
      </c>
      <c r="O12" s="644">
        <v>0</v>
      </c>
      <c r="P12" s="644">
        <v>0</v>
      </c>
    </row>
    <row r="13" spans="1:16" ht="12" customHeight="1">
      <c r="A13" s="1604"/>
      <c r="B13" s="1604"/>
      <c r="C13" s="647" t="s">
        <v>917</v>
      </c>
      <c r="D13" s="641" t="s">
        <v>918</v>
      </c>
      <c r="E13" s="642" t="s">
        <v>837</v>
      </c>
      <c r="F13" s="643">
        <v>241309</v>
      </c>
      <c r="G13" s="643">
        <v>8790</v>
      </c>
      <c r="H13" s="643">
        <v>15768</v>
      </c>
      <c r="I13" s="643">
        <v>12936.225669999996</v>
      </c>
      <c r="J13" s="643">
        <v>317.32995999999997</v>
      </c>
      <c r="K13" s="643">
        <v>551.69375000000002</v>
      </c>
      <c r="L13" s="643" t="s">
        <v>902</v>
      </c>
      <c r="M13" s="643">
        <v>0</v>
      </c>
      <c r="N13" s="643">
        <v>6680</v>
      </c>
      <c r="O13" s="644">
        <v>3008.5238095238096</v>
      </c>
      <c r="P13" s="644">
        <v>104.73617333333331</v>
      </c>
    </row>
    <row r="14" spans="1:16" ht="12" customHeight="1">
      <c r="A14" s="1604"/>
      <c r="B14" s="1604"/>
      <c r="C14" s="645" t="s">
        <v>919</v>
      </c>
      <c r="D14" s="641" t="s">
        <v>920</v>
      </c>
      <c r="E14" s="642" t="s">
        <v>837</v>
      </c>
      <c r="F14" s="643">
        <v>862084</v>
      </c>
      <c r="G14" s="643">
        <v>66670</v>
      </c>
      <c r="H14" s="643">
        <v>62009</v>
      </c>
      <c r="I14" s="643">
        <v>48840.936895000006</v>
      </c>
      <c r="J14" s="643">
        <v>4121.6771600000002</v>
      </c>
      <c r="K14" s="643">
        <v>3678.3957049999995</v>
      </c>
      <c r="L14" s="643" t="s">
        <v>902</v>
      </c>
      <c r="M14" s="643">
        <v>12227</v>
      </c>
      <c r="N14" s="643">
        <v>11746</v>
      </c>
      <c r="O14" s="644">
        <v>10021.238095238095</v>
      </c>
      <c r="P14" s="644">
        <v>592.36517421428562</v>
      </c>
    </row>
    <row r="15" spans="1:16" ht="12" customHeight="1">
      <c r="A15" s="1604"/>
      <c r="B15" s="1604"/>
      <c r="C15" s="645" t="s">
        <v>921</v>
      </c>
      <c r="D15" s="641" t="s">
        <v>922</v>
      </c>
      <c r="E15" s="642" t="s">
        <v>857</v>
      </c>
      <c r="F15" s="643">
        <v>1839446</v>
      </c>
      <c r="G15" s="643">
        <v>154746</v>
      </c>
      <c r="H15" s="643">
        <v>144638</v>
      </c>
      <c r="I15" s="643">
        <v>52131.591279999993</v>
      </c>
      <c r="J15" s="643">
        <v>4552.6233149999989</v>
      </c>
      <c r="K15" s="643">
        <v>4096.5119099999993</v>
      </c>
      <c r="L15" s="643" t="s">
        <v>902</v>
      </c>
      <c r="M15" s="643">
        <v>5760</v>
      </c>
      <c r="N15" s="643">
        <v>5703</v>
      </c>
      <c r="O15" s="644">
        <v>15597.761904761905</v>
      </c>
      <c r="P15" s="644">
        <v>440.48637164285719</v>
      </c>
    </row>
    <row r="16" spans="1:16" ht="12" customHeight="1">
      <c r="A16" s="1604"/>
      <c r="B16" s="1604"/>
      <c r="C16" s="645" t="s">
        <v>923</v>
      </c>
      <c r="D16" s="641" t="s">
        <v>924</v>
      </c>
      <c r="E16" s="642" t="s">
        <v>857</v>
      </c>
      <c r="F16" s="643">
        <v>0</v>
      </c>
      <c r="G16" s="643">
        <v>0</v>
      </c>
      <c r="H16" s="643">
        <v>0</v>
      </c>
      <c r="I16" s="643">
        <v>0</v>
      </c>
      <c r="J16" s="643">
        <v>0</v>
      </c>
      <c r="K16" s="643">
        <v>0</v>
      </c>
      <c r="L16" s="643" t="s">
        <v>925</v>
      </c>
      <c r="M16" s="646">
        <v>1193.5</v>
      </c>
      <c r="N16" s="646">
        <v>1274</v>
      </c>
      <c r="O16" s="644">
        <v>0</v>
      </c>
      <c r="P16" s="644">
        <v>0</v>
      </c>
    </row>
    <row r="17" spans="1:16" ht="12" customHeight="1">
      <c r="A17" s="1604"/>
      <c r="B17" s="1604"/>
      <c r="C17" s="647" t="s">
        <v>926</v>
      </c>
      <c r="D17" s="641" t="s">
        <v>927</v>
      </c>
      <c r="E17" s="642" t="s">
        <v>928</v>
      </c>
      <c r="F17" s="643">
        <v>366496</v>
      </c>
      <c r="G17" s="643">
        <v>19703</v>
      </c>
      <c r="H17" s="643">
        <v>27454</v>
      </c>
      <c r="I17" s="643">
        <v>28554.822</v>
      </c>
      <c r="J17" s="643">
        <v>1881.6232650000006</v>
      </c>
      <c r="K17" s="643">
        <v>2712.6393149999999</v>
      </c>
      <c r="L17" s="643" t="s">
        <v>902</v>
      </c>
      <c r="M17" s="643">
        <v>32005</v>
      </c>
      <c r="N17" s="643">
        <v>35605</v>
      </c>
      <c r="O17" s="644">
        <v>2624.4761904761904</v>
      </c>
      <c r="P17" s="644">
        <v>260.67517462857143</v>
      </c>
    </row>
    <row r="18" spans="1:16" ht="12" customHeight="1">
      <c r="A18" s="1604"/>
      <c r="B18" s="1604"/>
      <c r="C18" s="645" t="s">
        <v>861</v>
      </c>
      <c r="D18" s="641" t="s">
        <v>929</v>
      </c>
      <c r="E18" s="642" t="s">
        <v>862</v>
      </c>
      <c r="F18" s="643">
        <v>153928</v>
      </c>
      <c r="G18" s="643">
        <v>14324</v>
      </c>
      <c r="H18" s="643">
        <v>14564</v>
      </c>
      <c r="I18" s="643">
        <v>5172.7340600000007</v>
      </c>
      <c r="J18" s="643">
        <v>464.26034999999996</v>
      </c>
      <c r="K18" s="643">
        <v>457.58409</v>
      </c>
      <c r="L18" s="643" t="s">
        <v>930</v>
      </c>
      <c r="M18" s="646">
        <v>0</v>
      </c>
      <c r="N18" s="646">
        <v>1578.5</v>
      </c>
      <c r="O18" s="644">
        <v>2423.3809523809523</v>
      </c>
      <c r="P18" s="644">
        <v>76.30902285714285</v>
      </c>
    </row>
    <row r="19" spans="1:16" ht="12" customHeight="1">
      <c r="A19" s="1604"/>
      <c r="B19" s="1604"/>
      <c r="C19" s="645" t="s">
        <v>931</v>
      </c>
      <c r="D19" s="641" t="s">
        <v>932</v>
      </c>
      <c r="E19" s="642" t="s">
        <v>857</v>
      </c>
      <c r="F19" s="643">
        <v>199</v>
      </c>
      <c r="G19" s="643">
        <v>0</v>
      </c>
      <c r="H19" s="643">
        <v>0</v>
      </c>
      <c r="I19" s="643">
        <v>4.4752000000000001</v>
      </c>
      <c r="J19" s="643">
        <v>0</v>
      </c>
      <c r="K19" s="643">
        <v>0</v>
      </c>
      <c r="L19" s="643" t="s">
        <v>902</v>
      </c>
      <c r="M19" s="643">
        <v>2109</v>
      </c>
      <c r="N19" s="643">
        <v>2332</v>
      </c>
      <c r="O19" s="644">
        <v>0</v>
      </c>
      <c r="P19" s="644">
        <v>0</v>
      </c>
    </row>
    <row r="20" spans="1:16" ht="12" customHeight="1">
      <c r="A20" s="1604"/>
      <c r="B20" s="1604"/>
      <c r="C20" s="645" t="s">
        <v>933</v>
      </c>
      <c r="D20" s="641" t="s">
        <v>934</v>
      </c>
      <c r="E20" s="642"/>
      <c r="F20" s="643">
        <v>0</v>
      </c>
      <c r="G20" s="643">
        <v>0</v>
      </c>
      <c r="H20" s="643">
        <v>0</v>
      </c>
      <c r="I20" s="643">
        <v>0</v>
      </c>
      <c r="J20" s="643">
        <v>0</v>
      </c>
      <c r="K20" s="643">
        <v>0</v>
      </c>
      <c r="L20" s="643" t="s">
        <v>902</v>
      </c>
      <c r="M20" s="646">
        <v>0</v>
      </c>
      <c r="N20" s="646">
        <v>0</v>
      </c>
      <c r="O20" s="644">
        <v>0</v>
      </c>
      <c r="P20" s="644">
        <v>0</v>
      </c>
    </row>
    <row r="21" spans="1:16" ht="12" customHeight="1">
      <c r="A21" s="1604"/>
      <c r="B21" s="1604"/>
      <c r="C21" s="645" t="s">
        <v>935</v>
      </c>
      <c r="D21" s="641" t="s">
        <v>936</v>
      </c>
      <c r="E21" s="642" t="s">
        <v>837</v>
      </c>
      <c r="F21" s="643">
        <v>8</v>
      </c>
      <c r="G21" s="643">
        <v>0</v>
      </c>
      <c r="H21" s="643">
        <v>0</v>
      </c>
      <c r="I21" s="643">
        <v>0.314</v>
      </c>
      <c r="J21" s="643">
        <v>0</v>
      </c>
      <c r="K21" s="643">
        <v>0</v>
      </c>
      <c r="L21" s="643" t="s">
        <v>902</v>
      </c>
      <c r="M21" s="646">
        <v>0</v>
      </c>
      <c r="N21" s="646">
        <v>0</v>
      </c>
      <c r="O21" s="644">
        <v>0</v>
      </c>
      <c r="P21" s="644">
        <v>0</v>
      </c>
    </row>
    <row r="22" spans="1:16" ht="12" customHeight="1">
      <c r="A22" s="1604"/>
      <c r="B22" s="1604"/>
      <c r="C22" s="645" t="s">
        <v>937</v>
      </c>
      <c r="D22" s="641" t="s">
        <v>938</v>
      </c>
      <c r="E22" s="642" t="s">
        <v>837</v>
      </c>
      <c r="F22" s="643">
        <v>0</v>
      </c>
      <c r="G22" s="643">
        <v>0</v>
      </c>
      <c r="H22" s="643">
        <v>0</v>
      </c>
      <c r="I22" s="643">
        <v>0</v>
      </c>
      <c r="J22" s="643">
        <v>0</v>
      </c>
      <c r="K22" s="643">
        <v>0</v>
      </c>
      <c r="L22" s="643" t="s">
        <v>939</v>
      </c>
      <c r="M22" s="646">
        <v>0</v>
      </c>
      <c r="N22" s="646">
        <v>0</v>
      </c>
      <c r="O22" s="644">
        <v>0</v>
      </c>
      <c r="P22" s="644">
        <v>0</v>
      </c>
    </row>
    <row r="23" spans="1:16" ht="12" customHeight="1">
      <c r="A23" s="1604"/>
      <c r="B23" s="1604"/>
      <c r="C23" s="647" t="s">
        <v>940</v>
      </c>
      <c r="D23" s="641" t="s">
        <v>941</v>
      </c>
      <c r="E23" s="642"/>
      <c r="F23" s="643">
        <v>0</v>
      </c>
      <c r="G23" s="643">
        <v>0</v>
      </c>
      <c r="H23" s="643">
        <v>0</v>
      </c>
      <c r="I23" s="643">
        <v>0</v>
      </c>
      <c r="J23" s="643">
        <v>0</v>
      </c>
      <c r="K23" s="643">
        <v>0</v>
      </c>
      <c r="L23" s="643" t="s">
        <v>902</v>
      </c>
      <c r="M23" s="646">
        <v>17720</v>
      </c>
      <c r="N23" s="646">
        <v>16870</v>
      </c>
      <c r="O23" s="644">
        <v>0</v>
      </c>
      <c r="P23" s="644">
        <v>0</v>
      </c>
    </row>
    <row r="24" spans="1:16" ht="12" customHeight="1">
      <c r="A24" s="1604"/>
      <c r="B24" s="1604"/>
      <c r="C24" s="645" t="s">
        <v>942</v>
      </c>
      <c r="D24" s="641" t="s">
        <v>943</v>
      </c>
      <c r="E24" s="642" t="s">
        <v>857</v>
      </c>
      <c r="F24" s="643">
        <v>0</v>
      </c>
      <c r="G24" s="643">
        <v>0</v>
      </c>
      <c r="H24" s="643">
        <v>0</v>
      </c>
      <c r="I24" s="643">
        <v>0</v>
      </c>
      <c r="J24" s="643">
        <v>0</v>
      </c>
      <c r="K24" s="643">
        <v>0</v>
      </c>
      <c r="L24" s="643" t="s">
        <v>944</v>
      </c>
      <c r="M24" s="646" t="s">
        <v>29</v>
      </c>
      <c r="N24" s="646" t="s">
        <v>29</v>
      </c>
      <c r="O24" s="644">
        <v>0</v>
      </c>
      <c r="P24" s="644">
        <v>0</v>
      </c>
    </row>
    <row r="25" spans="1:16" ht="12" customHeight="1">
      <c r="A25" s="1604"/>
      <c r="B25" s="1604"/>
      <c r="C25" s="647" t="s">
        <v>945</v>
      </c>
      <c r="D25" s="641" t="s">
        <v>946</v>
      </c>
      <c r="E25" s="642" t="s">
        <v>837</v>
      </c>
      <c r="F25" s="643">
        <v>194860</v>
      </c>
      <c r="G25" s="643">
        <v>7873</v>
      </c>
      <c r="H25" s="643">
        <v>9034</v>
      </c>
      <c r="I25" s="643">
        <v>7631.028330000001</v>
      </c>
      <c r="J25" s="643">
        <v>280.67547999999994</v>
      </c>
      <c r="K25" s="643">
        <v>313.05503000000004</v>
      </c>
      <c r="L25" s="643" t="s">
        <v>902</v>
      </c>
      <c r="M25" s="643" t="s">
        <v>29</v>
      </c>
      <c r="N25" s="643">
        <v>6856</v>
      </c>
      <c r="O25" s="644">
        <v>3137</v>
      </c>
      <c r="P25" s="644">
        <v>108.22337142857143</v>
      </c>
    </row>
    <row r="26" spans="1:16" ht="12" customHeight="1">
      <c r="A26" s="1604"/>
      <c r="B26" s="1604"/>
      <c r="C26" s="645" t="s">
        <v>947</v>
      </c>
      <c r="D26" s="641" t="s">
        <v>948</v>
      </c>
      <c r="E26" s="642" t="s">
        <v>857</v>
      </c>
      <c r="F26" s="643">
        <v>0</v>
      </c>
      <c r="G26" s="643">
        <v>0</v>
      </c>
      <c r="H26" s="643">
        <v>0</v>
      </c>
      <c r="I26" s="643">
        <v>0</v>
      </c>
      <c r="J26" s="643">
        <v>0</v>
      </c>
      <c r="K26" s="643">
        <v>0</v>
      </c>
      <c r="L26" s="643" t="s">
        <v>902</v>
      </c>
      <c r="M26" s="646" t="s">
        <v>29</v>
      </c>
      <c r="N26" s="646" t="s">
        <v>29</v>
      </c>
      <c r="O26" s="644">
        <v>0</v>
      </c>
      <c r="P26" s="644">
        <v>0</v>
      </c>
    </row>
    <row r="27" spans="1:16" s="651" customFormat="1" ht="12" customHeight="1">
      <c r="A27" s="1604"/>
      <c r="B27" s="1605"/>
      <c r="C27" s="648" t="s">
        <v>866</v>
      </c>
      <c r="D27" s="648"/>
      <c r="E27" s="649"/>
      <c r="F27" s="649">
        <v>5205372</v>
      </c>
      <c r="G27" s="649">
        <v>364000</v>
      </c>
      <c r="H27" s="649">
        <v>374144</v>
      </c>
      <c r="I27" s="649">
        <v>202258.31925499998</v>
      </c>
      <c r="J27" s="649">
        <v>14321.953879999999</v>
      </c>
      <c r="K27" s="649">
        <v>14626.971539999999</v>
      </c>
      <c r="L27" s="649"/>
      <c r="M27" s="650"/>
      <c r="N27" s="650"/>
      <c r="O27" s="650"/>
      <c r="P27" s="650"/>
    </row>
    <row r="28" spans="1:16" ht="12" customHeight="1">
      <c r="A28" s="1604"/>
      <c r="B28" s="1606" t="s">
        <v>753</v>
      </c>
      <c r="C28" s="645" t="s">
        <v>949</v>
      </c>
      <c r="D28" s="641" t="s">
        <v>950</v>
      </c>
      <c r="E28" s="642" t="s">
        <v>857</v>
      </c>
      <c r="F28" s="652">
        <v>28551</v>
      </c>
      <c r="G28" s="652">
        <v>4206</v>
      </c>
      <c r="H28" s="652">
        <v>3149</v>
      </c>
      <c r="I28" s="652">
        <v>1370.39066</v>
      </c>
      <c r="J28" s="652">
        <v>204.56241999999997</v>
      </c>
      <c r="K28" s="652">
        <v>154.87056999999996</v>
      </c>
      <c r="L28" s="643" t="s">
        <v>944</v>
      </c>
      <c r="M28" s="652">
        <v>49180</v>
      </c>
      <c r="N28" s="652">
        <v>48940</v>
      </c>
      <c r="O28" s="652">
        <v>349.66666666666669</v>
      </c>
      <c r="P28" s="652">
        <v>17.248135352380952</v>
      </c>
    </row>
    <row r="29" spans="1:16" s="651" customFormat="1" ht="12" customHeight="1">
      <c r="A29" s="1604"/>
      <c r="B29" s="1607"/>
      <c r="C29" s="648" t="s">
        <v>951</v>
      </c>
      <c r="D29" s="648"/>
      <c r="E29" s="653"/>
      <c r="F29" s="649">
        <v>28551</v>
      </c>
      <c r="G29" s="649">
        <v>4206</v>
      </c>
      <c r="H29" s="649">
        <v>3149</v>
      </c>
      <c r="I29" s="649">
        <v>1370.39066</v>
      </c>
      <c r="J29" s="649">
        <v>204.56241999999997</v>
      </c>
      <c r="K29" s="649">
        <v>154.87056999999996</v>
      </c>
      <c r="L29" s="650"/>
      <c r="M29" s="650"/>
      <c r="N29" s="650"/>
      <c r="O29" s="650"/>
      <c r="P29" s="650"/>
    </row>
    <row r="30" spans="1:16" ht="12" customHeight="1">
      <c r="A30" s="1604"/>
      <c r="B30" s="1606" t="s">
        <v>952</v>
      </c>
      <c r="C30" s="641" t="s">
        <v>953</v>
      </c>
      <c r="D30" s="641" t="s">
        <v>953</v>
      </c>
      <c r="E30" s="654" t="s">
        <v>954</v>
      </c>
      <c r="F30" s="652">
        <v>0</v>
      </c>
      <c r="G30" s="652">
        <v>0</v>
      </c>
      <c r="H30" s="652">
        <v>0</v>
      </c>
      <c r="I30" s="652">
        <v>0</v>
      </c>
      <c r="J30" s="652">
        <v>0</v>
      </c>
      <c r="K30" s="652">
        <v>0</v>
      </c>
      <c r="L30" s="652" t="s">
        <v>881</v>
      </c>
      <c r="M30" s="646" t="s">
        <v>29</v>
      </c>
      <c r="N30" s="646" t="s">
        <v>29</v>
      </c>
      <c r="O30" s="643">
        <v>0</v>
      </c>
      <c r="P30" s="643">
        <v>0</v>
      </c>
    </row>
    <row r="31" spans="1:16" ht="12" customHeight="1">
      <c r="A31" s="1604"/>
      <c r="B31" s="1608"/>
      <c r="C31" s="641" t="s">
        <v>955</v>
      </c>
      <c r="D31" s="641" t="s">
        <v>955</v>
      </c>
      <c r="E31" s="654" t="s">
        <v>954</v>
      </c>
      <c r="F31" s="652">
        <v>17288</v>
      </c>
      <c r="G31" s="652">
        <v>0</v>
      </c>
      <c r="H31" s="652">
        <v>0</v>
      </c>
      <c r="I31" s="652">
        <v>1303.6328900000001</v>
      </c>
      <c r="J31" s="652">
        <v>0</v>
      </c>
      <c r="K31" s="652">
        <v>0</v>
      </c>
      <c r="L31" s="652" t="s">
        <v>881</v>
      </c>
      <c r="M31" s="646" t="s">
        <v>29</v>
      </c>
      <c r="N31" s="646" t="s">
        <v>29</v>
      </c>
      <c r="O31" s="643">
        <v>0</v>
      </c>
      <c r="P31" s="643">
        <v>0</v>
      </c>
    </row>
    <row r="32" spans="1:16" ht="12" customHeight="1">
      <c r="A32" s="1604"/>
      <c r="B32" s="1608"/>
      <c r="C32" s="641" t="s">
        <v>956</v>
      </c>
      <c r="D32" s="641" t="s">
        <v>956</v>
      </c>
      <c r="E32" s="654" t="s">
        <v>954</v>
      </c>
      <c r="F32" s="652">
        <v>0</v>
      </c>
      <c r="G32" s="652">
        <v>0</v>
      </c>
      <c r="H32" s="652">
        <v>0</v>
      </c>
      <c r="I32" s="652">
        <v>0</v>
      </c>
      <c r="J32" s="652">
        <v>0</v>
      </c>
      <c r="K32" s="652">
        <v>0</v>
      </c>
      <c r="L32" s="652" t="s">
        <v>881</v>
      </c>
      <c r="M32" s="646" t="s">
        <v>29</v>
      </c>
      <c r="N32" s="646" t="s">
        <v>29</v>
      </c>
      <c r="O32" s="643">
        <v>0</v>
      </c>
      <c r="P32" s="643">
        <v>0</v>
      </c>
    </row>
    <row r="33" spans="1:16" s="651" customFormat="1" ht="21.75" customHeight="1">
      <c r="A33" s="1604"/>
      <c r="B33" s="1607"/>
      <c r="C33" s="648" t="s">
        <v>957</v>
      </c>
      <c r="D33" s="648"/>
      <c r="E33" s="653"/>
      <c r="F33" s="649">
        <v>17288</v>
      </c>
      <c r="G33" s="649">
        <v>0</v>
      </c>
      <c r="H33" s="649">
        <v>0</v>
      </c>
      <c r="I33" s="649">
        <v>1303.6328900000001</v>
      </c>
      <c r="J33" s="649">
        <v>0</v>
      </c>
      <c r="K33" s="649">
        <v>0</v>
      </c>
      <c r="L33" s="650"/>
      <c r="M33" s="655"/>
      <c r="N33" s="655"/>
      <c r="O33" s="650"/>
      <c r="P33" s="650"/>
    </row>
    <row r="34" spans="1:16" s="651" customFormat="1" ht="43.5" customHeight="1">
      <c r="A34" s="1605"/>
      <c r="B34" s="656" t="s">
        <v>958</v>
      </c>
      <c r="C34" s="648" t="s">
        <v>959</v>
      </c>
      <c r="D34" s="648"/>
      <c r="E34" s="649"/>
      <c r="F34" s="649">
        <v>5251211</v>
      </c>
      <c r="G34" s="649">
        <v>368206</v>
      </c>
      <c r="H34" s="649">
        <v>377293</v>
      </c>
      <c r="I34" s="649">
        <v>204932.34280499999</v>
      </c>
      <c r="J34" s="649">
        <v>14526.516299999999</v>
      </c>
      <c r="K34" s="649">
        <v>14781.842109999998</v>
      </c>
      <c r="L34" s="649"/>
      <c r="M34" s="655"/>
      <c r="N34" s="655"/>
      <c r="O34" s="650"/>
      <c r="P34" s="650"/>
    </row>
    <row r="35" spans="1:16" ht="12" customHeight="1">
      <c r="A35" s="1609" t="s">
        <v>960</v>
      </c>
      <c r="B35" s="1606" t="s">
        <v>961</v>
      </c>
      <c r="C35" s="645" t="s">
        <v>910</v>
      </c>
      <c r="D35" s="641" t="s">
        <v>911</v>
      </c>
      <c r="E35" s="642" t="s">
        <v>857</v>
      </c>
      <c r="F35" s="652">
        <v>0</v>
      </c>
      <c r="G35" s="657">
        <v>0</v>
      </c>
      <c r="H35" s="657">
        <v>0</v>
      </c>
      <c r="I35" s="652">
        <v>0</v>
      </c>
      <c r="J35" s="652">
        <v>0</v>
      </c>
      <c r="K35" s="652">
        <v>0</v>
      </c>
      <c r="L35" s="643" t="s">
        <v>902</v>
      </c>
      <c r="M35" s="646" t="s">
        <v>29</v>
      </c>
      <c r="N35" s="646" t="s">
        <v>29</v>
      </c>
      <c r="O35" s="643">
        <v>0</v>
      </c>
      <c r="P35" s="643">
        <v>0</v>
      </c>
    </row>
    <row r="36" spans="1:16" ht="12" customHeight="1">
      <c r="A36" s="1604"/>
      <c r="B36" s="1608"/>
      <c r="C36" s="645" t="s">
        <v>918</v>
      </c>
      <c r="D36" s="641" t="s">
        <v>918</v>
      </c>
      <c r="E36" s="642" t="s">
        <v>837</v>
      </c>
      <c r="F36" s="652">
        <v>0.02</v>
      </c>
      <c r="G36" s="657">
        <v>0</v>
      </c>
      <c r="H36" s="657">
        <v>0</v>
      </c>
      <c r="I36" s="652">
        <v>0.25212499999999999</v>
      </c>
      <c r="J36" s="652">
        <v>0</v>
      </c>
      <c r="K36" s="652">
        <v>0</v>
      </c>
      <c r="L36" s="643" t="s">
        <v>902</v>
      </c>
      <c r="M36" s="646" t="s">
        <v>29</v>
      </c>
      <c r="N36" s="646" t="s">
        <v>29</v>
      </c>
      <c r="O36" s="643">
        <v>0</v>
      </c>
      <c r="P36" s="643">
        <v>0</v>
      </c>
    </row>
    <row r="37" spans="1:16" ht="12" customHeight="1">
      <c r="A37" s="1604"/>
      <c r="B37" s="1608"/>
      <c r="C37" s="645" t="s">
        <v>919</v>
      </c>
      <c r="D37" s="641" t="s">
        <v>920</v>
      </c>
      <c r="E37" s="642" t="s">
        <v>837</v>
      </c>
      <c r="F37" s="652">
        <v>0.67500000000000004</v>
      </c>
      <c r="G37" s="657">
        <v>0</v>
      </c>
      <c r="H37" s="657">
        <v>0</v>
      </c>
      <c r="I37" s="652">
        <v>9.8625974999999997</v>
      </c>
      <c r="J37" s="652">
        <v>0</v>
      </c>
      <c r="K37" s="652">
        <v>0</v>
      </c>
      <c r="L37" s="643" t="s">
        <v>902</v>
      </c>
      <c r="M37" s="646" t="s">
        <v>29</v>
      </c>
      <c r="N37" s="646" t="s">
        <v>29</v>
      </c>
      <c r="O37" s="643">
        <v>0</v>
      </c>
      <c r="P37" s="643">
        <v>0</v>
      </c>
    </row>
    <row r="38" spans="1:16" ht="12" customHeight="1">
      <c r="A38" s="1604"/>
      <c r="B38" s="1608"/>
      <c r="C38" s="645" t="s">
        <v>962</v>
      </c>
      <c r="D38" s="641" t="s">
        <v>922</v>
      </c>
      <c r="E38" s="642" t="s">
        <v>837</v>
      </c>
      <c r="F38" s="652">
        <v>342.92500000000001</v>
      </c>
      <c r="G38" s="657">
        <v>0</v>
      </c>
      <c r="H38" s="657">
        <v>0</v>
      </c>
      <c r="I38" s="652">
        <v>1978.8330324999999</v>
      </c>
      <c r="J38" s="652">
        <v>0</v>
      </c>
      <c r="K38" s="652">
        <v>0</v>
      </c>
      <c r="L38" s="643" t="s">
        <v>902</v>
      </c>
      <c r="M38" s="646" t="s">
        <v>29</v>
      </c>
      <c r="N38" s="646" t="s">
        <v>29</v>
      </c>
      <c r="O38" s="643">
        <v>0</v>
      </c>
      <c r="P38" s="643">
        <v>0</v>
      </c>
    </row>
    <row r="39" spans="1:16" ht="12" customHeight="1">
      <c r="A39" s="1604"/>
      <c r="B39" s="1608"/>
      <c r="C39" s="645" t="s">
        <v>926</v>
      </c>
      <c r="D39" s="641" t="s">
        <v>927</v>
      </c>
      <c r="E39" s="642" t="s">
        <v>928</v>
      </c>
      <c r="F39" s="652">
        <v>3.0000000000000001E-3</v>
      </c>
      <c r="G39" s="657">
        <v>0</v>
      </c>
      <c r="H39" s="657">
        <v>0</v>
      </c>
      <c r="I39" s="652">
        <v>0.14069399999999999</v>
      </c>
      <c r="J39" s="652">
        <v>0</v>
      </c>
      <c r="K39" s="652">
        <v>0</v>
      </c>
      <c r="L39" s="643" t="s">
        <v>902</v>
      </c>
      <c r="M39" s="646" t="s">
        <v>29</v>
      </c>
      <c r="N39" s="646" t="s">
        <v>29</v>
      </c>
      <c r="O39" s="643">
        <v>0</v>
      </c>
      <c r="P39" s="643">
        <v>0</v>
      </c>
    </row>
    <row r="40" spans="1:16" ht="12" customHeight="1">
      <c r="A40" s="1604"/>
      <c r="B40" s="1608"/>
      <c r="C40" s="645" t="s">
        <v>963</v>
      </c>
      <c r="D40" s="641" t="s">
        <v>936</v>
      </c>
      <c r="E40" s="642" t="s">
        <v>837</v>
      </c>
      <c r="F40" s="652">
        <v>0</v>
      </c>
      <c r="G40" s="657">
        <v>0</v>
      </c>
      <c r="H40" s="657">
        <v>0</v>
      </c>
      <c r="I40" s="652">
        <v>0</v>
      </c>
      <c r="J40" s="652">
        <v>0</v>
      </c>
      <c r="K40" s="652">
        <v>0</v>
      </c>
      <c r="L40" s="643" t="s">
        <v>902</v>
      </c>
      <c r="M40" s="646" t="s">
        <v>29</v>
      </c>
      <c r="N40" s="646" t="s">
        <v>29</v>
      </c>
      <c r="O40" s="643">
        <v>0</v>
      </c>
      <c r="P40" s="643">
        <v>0</v>
      </c>
    </row>
    <row r="41" spans="1:16" ht="12" customHeight="1">
      <c r="A41" s="1604"/>
      <c r="B41" s="1608"/>
      <c r="C41" s="645" t="s">
        <v>931</v>
      </c>
      <c r="D41" s="641" t="s">
        <v>932</v>
      </c>
      <c r="E41" s="642" t="s">
        <v>857</v>
      </c>
      <c r="F41" s="652">
        <v>0.15</v>
      </c>
      <c r="G41" s="657">
        <v>0</v>
      </c>
      <c r="H41" s="657">
        <v>0</v>
      </c>
      <c r="I41" s="652">
        <v>0.29294999999999999</v>
      </c>
      <c r="J41" s="652">
        <v>0</v>
      </c>
      <c r="K41" s="652">
        <v>0</v>
      </c>
      <c r="L41" s="643" t="s">
        <v>902</v>
      </c>
      <c r="M41" s="646" t="s">
        <v>29</v>
      </c>
      <c r="N41" s="646" t="s">
        <v>29</v>
      </c>
      <c r="O41" s="643">
        <v>0</v>
      </c>
      <c r="P41" s="643">
        <v>0</v>
      </c>
    </row>
    <row r="42" spans="1:16" ht="12" customHeight="1">
      <c r="A42" s="1604"/>
      <c r="B42" s="1608"/>
      <c r="C42" s="645" t="s">
        <v>964</v>
      </c>
      <c r="D42" s="641" t="s">
        <v>934</v>
      </c>
      <c r="E42" s="642"/>
      <c r="F42" s="652">
        <v>0</v>
      </c>
      <c r="G42" s="657">
        <v>0</v>
      </c>
      <c r="H42" s="657">
        <v>0</v>
      </c>
      <c r="I42" s="652">
        <v>0</v>
      </c>
      <c r="J42" s="652">
        <v>0</v>
      </c>
      <c r="K42" s="652">
        <v>0</v>
      </c>
      <c r="L42" s="643" t="s">
        <v>902</v>
      </c>
      <c r="M42" s="646" t="s">
        <v>29</v>
      </c>
      <c r="N42" s="646" t="s">
        <v>29</v>
      </c>
      <c r="O42" s="643">
        <v>0</v>
      </c>
      <c r="P42" s="643">
        <v>0</v>
      </c>
    </row>
    <row r="43" spans="1:16" ht="12" customHeight="1">
      <c r="A43" s="1604"/>
      <c r="B43" s="1608"/>
      <c r="C43" s="645" t="s">
        <v>947</v>
      </c>
      <c r="D43" s="641" t="s">
        <v>948</v>
      </c>
      <c r="E43" s="642" t="s">
        <v>857</v>
      </c>
      <c r="F43" s="652">
        <v>0</v>
      </c>
      <c r="G43" s="657">
        <v>0</v>
      </c>
      <c r="H43" s="657">
        <v>0</v>
      </c>
      <c r="I43" s="652">
        <v>0</v>
      </c>
      <c r="J43" s="652">
        <v>0</v>
      </c>
      <c r="K43" s="652">
        <v>0</v>
      </c>
      <c r="L43" s="643" t="s">
        <v>902</v>
      </c>
      <c r="M43" s="646" t="s">
        <v>29</v>
      </c>
      <c r="N43" s="646" t="s">
        <v>29</v>
      </c>
      <c r="O43" s="643">
        <v>0</v>
      </c>
      <c r="P43" s="643">
        <v>0</v>
      </c>
    </row>
    <row r="44" spans="1:16" ht="12" customHeight="1">
      <c r="A44" s="1604"/>
      <c r="B44" s="1607"/>
      <c r="C44" s="645" t="s">
        <v>945</v>
      </c>
      <c r="D44" s="641" t="s">
        <v>946</v>
      </c>
      <c r="E44" s="642" t="s">
        <v>837</v>
      </c>
      <c r="F44" s="652">
        <v>0.01</v>
      </c>
      <c r="G44" s="657">
        <v>0</v>
      </c>
      <c r="H44" s="657">
        <v>0</v>
      </c>
      <c r="I44" s="652">
        <v>7.8990000000000005E-2</v>
      </c>
      <c r="J44" s="652">
        <v>0</v>
      </c>
      <c r="K44" s="652">
        <v>0</v>
      </c>
      <c r="L44" s="643" t="s">
        <v>902</v>
      </c>
      <c r="M44" s="646" t="s">
        <v>29</v>
      </c>
      <c r="N44" s="646" t="s">
        <v>29</v>
      </c>
      <c r="O44" s="643">
        <v>0</v>
      </c>
      <c r="P44" s="643">
        <v>0</v>
      </c>
    </row>
    <row r="45" spans="1:16" s="651" customFormat="1" ht="51" customHeight="1">
      <c r="A45" s="1605"/>
      <c r="B45" s="656" t="s">
        <v>965</v>
      </c>
      <c r="C45" s="648" t="s">
        <v>966</v>
      </c>
      <c r="D45" s="648"/>
      <c r="E45" s="649"/>
      <c r="F45" s="658">
        <v>343.78299999999996</v>
      </c>
      <c r="G45" s="658">
        <v>0</v>
      </c>
      <c r="H45" s="658">
        <v>0</v>
      </c>
      <c r="I45" s="658">
        <v>1989.4603889999999</v>
      </c>
      <c r="J45" s="658">
        <v>0</v>
      </c>
      <c r="K45" s="658">
        <v>0</v>
      </c>
      <c r="L45" s="649"/>
      <c r="M45" s="655"/>
      <c r="N45" s="655"/>
      <c r="O45" s="655"/>
      <c r="P45" s="655"/>
    </row>
    <row r="46" spans="1:16">
      <c r="A46" s="659" t="s">
        <v>568</v>
      </c>
      <c r="C46" s="651"/>
      <c r="D46" s="651"/>
      <c r="E46" s="651"/>
      <c r="F46" s="651"/>
      <c r="G46" s="651"/>
      <c r="H46" s="651"/>
      <c r="I46" s="651"/>
      <c r="J46" s="651"/>
      <c r="K46" s="651"/>
      <c r="L46" s="651"/>
      <c r="M46" s="651"/>
      <c r="N46" s="651"/>
    </row>
    <row r="47" spans="1:16">
      <c r="A47" s="638" t="s">
        <v>967</v>
      </c>
      <c r="C47" s="651"/>
      <c r="D47" s="651"/>
      <c r="E47" s="651"/>
      <c r="F47" s="651"/>
      <c r="G47" s="651"/>
      <c r="H47" s="651"/>
      <c r="I47" s="651"/>
      <c r="J47" s="651"/>
      <c r="K47" s="651"/>
      <c r="L47" s="651"/>
      <c r="M47" s="651"/>
      <c r="N47" s="651"/>
    </row>
    <row r="48" spans="1:16">
      <c r="A48" s="651" t="s">
        <v>779</v>
      </c>
      <c r="I48" s="651"/>
    </row>
  </sheetData>
  <mergeCells count="17">
    <mergeCell ref="A35:A45"/>
    <mergeCell ref="B35:B44"/>
    <mergeCell ref="I2:K2"/>
    <mergeCell ref="L2:L3"/>
    <mergeCell ref="M2:N2"/>
    <mergeCell ref="O2:P2"/>
    <mergeCell ref="A4:A34"/>
    <mergeCell ref="B4:B27"/>
    <mergeCell ref="B28:B29"/>
    <mergeCell ref="B30:B33"/>
    <mergeCell ref="A1:H1"/>
    <mergeCell ref="A2:A3"/>
    <mergeCell ref="B2:B3"/>
    <mergeCell ref="C2:C3"/>
    <mergeCell ref="D2:D3"/>
    <mergeCell ref="E2:E3"/>
    <mergeCell ref="F2:H2"/>
  </mergeCells>
  <printOptions horizontalCentered="1"/>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81"/>
  <sheetViews>
    <sheetView zoomScale="91" zoomScaleNormal="91" workbookViewId="0">
      <selection activeCell="N45" sqref="N45"/>
    </sheetView>
  </sheetViews>
  <sheetFormatPr defaultColWidth="9.140625" defaultRowHeight="12.75"/>
  <cols>
    <col min="1" max="1" width="8.5703125" style="690" customWidth="1"/>
    <col min="2" max="2" width="15.42578125" style="683" customWidth="1"/>
    <col min="3" max="3" width="27.7109375" style="621" customWidth="1"/>
    <col min="4" max="4" width="12.5703125" style="621" customWidth="1"/>
    <col min="5" max="5" width="8.7109375" style="691" customWidth="1"/>
    <col min="6" max="10" width="8.7109375" style="621" customWidth="1"/>
    <col min="11" max="11" width="12.7109375" style="688" customWidth="1"/>
    <col min="12" max="13" width="8.28515625" style="621" customWidth="1"/>
    <col min="14" max="14" width="9.42578125" style="621" customWidth="1"/>
    <col min="15" max="15" width="8.28515625" style="621" customWidth="1"/>
    <col min="16" max="16384" width="9.140625" style="621"/>
  </cols>
  <sheetData>
    <row r="1" spans="1:54" ht="15">
      <c r="A1" s="1610" t="s">
        <v>968</v>
      </c>
      <c r="B1" s="1610"/>
      <c r="C1" s="1610"/>
      <c r="D1" s="1610"/>
      <c r="E1" s="1610"/>
      <c r="F1" s="1610"/>
      <c r="G1" s="1610"/>
      <c r="H1" s="1610"/>
      <c r="I1" s="1610"/>
      <c r="J1" s="1610"/>
      <c r="K1" s="1610"/>
      <c r="L1" s="1610"/>
      <c r="M1" s="1610"/>
      <c r="N1" s="1610"/>
      <c r="O1" s="1610"/>
    </row>
    <row r="2" spans="1:54" ht="65.25" customHeight="1">
      <c r="A2" s="1591" t="s">
        <v>969</v>
      </c>
      <c r="B2" s="1591" t="s">
        <v>970</v>
      </c>
      <c r="C2" s="1589" t="s">
        <v>971</v>
      </c>
      <c r="D2" s="1611" t="s">
        <v>807</v>
      </c>
      <c r="E2" s="1586" t="s">
        <v>808</v>
      </c>
      <c r="F2" s="1587"/>
      <c r="G2" s="1588"/>
      <c r="H2" s="1591" t="s">
        <v>809</v>
      </c>
      <c r="I2" s="1591"/>
      <c r="J2" s="1591"/>
      <c r="K2" s="1589" t="s">
        <v>810</v>
      </c>
      <c r="L2" s="1591" t="s">
        <v>811</v>
      </c>
      <c r="M2" s="1591"/>
      <c r="N2" s="1591" t="s">
        <v>812</v>
      </c>
      <c r="O2" s="1591"/>
    </row>
    <row r="3" spans="1:54" ht="103.5" customHeight="1">
      <c r="A3" s="1591"/>
      <c r="B3" s="1591"/>
      <c r="C3" s="1590"/>
      <c r="D3" s="1612"/>
      <c r="E3" s="639" t="s">
        <v>5</v>
      </c>
      <c r="F3" s="575">
        <v>44958</v>
      </c>
      <c r="G3" s="575">
        <v>44986</v>
      </c>
      <c r="H3" s="639" t="s">
        <v>5</v>
      </c>
      <c r="I3" s="575">
        <v>44958</v>
      </c>
      <c r="J3" s="575">
        <v>44986</v>
      </c>
      <c r="K3" s="1590"/>
      <c r="L3" s="575">
        <v>44958</v>
      </c>
      <c r="M3" s="575">
        <v>44986</v>
      </c>
      <c r="N3" s="575" t="s">
        <v>897</v>
      </c>
      <c r="O3" s="575" t="s">
        <v>813</v>
      </c>
    </row>
    <row r="4" spans="1:54" s="665" customFormat="1" ht="12.75" customHeight="1">
      <c r="A4" s="1613" t="s">
        <v>972</v>
      </c>
      <c r="B4" s="1616" t="s">
        <v>752</v>
      </c>
      <c r="C4" s="577" t="s">
        <v>816</v>
      </c>
      <c r="D4" s="577" t="s">
        <v>973</v>
      </c>
      <c r="E4" s="660">
        <v>0</v>
      </c>
      <c r="F4" s="661" t="s">
        <v>736</v>
      </c>
      <c r="G4" s="661" t="s">
        <v>736</v>
      </c>
      <c r="H4" s="661">
        <v>0</v>
      </c>
      <c r="I4" s="661" t="s">
        <v>736</v>
      </c>
      <c r="J4" s="661" t="s">
        <v>736</v>
      </c>
      <c r="K4" s="662" t="s">
        <v>818</v>
      </c>
      <c r="L4" s="663">
        <v>55340</v>
      </c>
      <c r="M4" s="663">
        <v>59402</v>
      </c>
      <c r="N4" s="664">
        <v>0</v>
      </c>
      <c r="O4" s="664">
        <v>0</v>
      </c>
      <c r="P4" s="621"/>
      <c r="Q4" s="621"/>
      <c r="R4" s="621"/>
      <c r="S4" s="621"/>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c r="AU4" s="621"/>
      <c r="AV4" s="621"/>
      <c r="AW4" s="621"/>
      <c r="AX4" s="621"/>
      <c r="AY4" s="621"/>
      <c r="AZ4" s="621"/>
      <c r="BA4" s="621"/>
      <c r="BB4" s="621"/>
    </row>
    <row r="5" spans="1:54" s="665" customFormat="1">
      <c r="A5" s="1615"/>
      <c r="B5" s="1617"/>
      <c r="C5" s="577" t="s">
        <v>827</v>
      </c>
      <c r="D5" s="577" t="s">
        <v>974</v>
      </c>
      <c r="E5" s="660">
        <v>0</v>
      </c>
      <c r="F5" s="661" t="s">
        <v>736</v>
      </c>
      <c r="G5" s="661" t="s">
        <v>736</v>
      </c>
      <c r="H5" s="661">
        <v>0</v>
      </c>
      <c r="I5" s="661" t="s">
        <v>736</v>
      </c>
      <c r="J5" s="661" t="s">
        <v>736</v>
      </c>
      <c r="K5" s="662" t="s">
        <v>829</v>
      </c>
      <c r="L5" s="663">
        <v>62816</v>
      </c>
      <c r="M5" s="663">
        <v>71506</v>
      </c>
      <c r="N5" s="664">
        <v>0</v>
      </c>
      <c r="O5" s="664">
        <v>0</v>
      </c>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row>
    <row r="6" spans="1:54" s="665" customFormat="1">
      <c r="A6" s="1615"/>
      <c r="B6" s="1617"/>
      <c r="C6" s="577" t="s">
        <v>975</v>
      </c>
      <c r="D6" s="577" t="s">
        <v>976</v>
      </c>
      <c r="E6" s="660">
        <v>2579</v>
      </c>
      <c r="F6" s="660">
        <v>200</v>
      </c>
      <c r="G6" s="660">
        <v>220</v>
      </c>
      <c r="H6" s="660">
        <v>135.93850899999998</v>
      </c>
      <c r="I6" s="660">
        <v>11.288468</v>
      </c>
      <c r="J6" s="660">
        <v>12.662046999999999</v>
      </c>
      <c r="K6" s="662" t="s">
        <v>818</v>
      </c>
      <c r="L6" s="666">
        <v>55340</v>
      </c>
      <c r="M6" s="666">
        <v>59314</v>
      </c>
      <c r="N6" s="663">
        <v>6.96</v>
      </c>
      <c r="O6" s="663">
        <v>0.4</v>
      </c>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c r="AY6" s="621"/>
      <c r="AZ6" s="621"/>
      <c r="BA6" s="621"/>
      <c r="BB6" s="621"/>
    </row>
    <row r="7" spans="1:54" s="665" customFormat="1">
      <c r="A7" s="1615"/>
      <c r="B7" s="1617"/>
      <c r="C7" s="577" t="s">
        <v>977</v>
      </c>
      <c r="D7" s="577" t="s">
        <v>978</v>
      </c>
      <c r="E7" s="660">
        <v>0</v>
      </c>
      <c r="F7" s="661" t="s">
        <v>736</v>
      </c>
      <c r="G7" s="661" t="s">
        <v>736</v>
      </c>
      <c r="H7" s="661">
        <v>0</v>
      </c>
      <c r="I7" s="661" t="s">
        <v>736</v>
      </c>
      <c r="J7" s="661" t="s">
        <v>736</v>
      </c>
      <c r="K7" s="662" t="s">
        <v>829</v>
      </c>
      <c r="L7" s="663">
        <v>62816</v>
      </c>
      <c r="M7" s="663">
        <v>71506</v>
      </c>
      <c r="N7" s="664">
        <v>0</v>
      </c>
      <c r="O7" s="664">
        <v>0</v>
      </c>
      <c r="P7" s="621"/>
      <c r="Q7" s="621"/>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1"/>
    </row>
    <row r="8" spans="1:54" s="665" customFormat="1">
      <c r="A8" s="1615"/>
      <c r="B8" s="1617"/>
      <c r="C8" s="577" t="s">
        <v>979</v>
      </c>
      <c r="D8" s="577" t="s">
        <v>980</v>
      </c>
      <c r="E8" s="660">
        <v>0</v>
      </c>
      <c r="F8" s="661" t="s">
        <v>736</v>
      </c>
      <c r="G8" s="661" t="s">
        <v>736</v>
      </c>
      <c r="H8" s="661">
        <v>0</v>
      </c>
      <c r="I8" s="661" t="s">
        <v>736</v>
      </c>
      <c r="J8" s="661" t="s">
        <v>736</v>
      </c>
      <c r="K8" s="662" t="s">
        <v>829</v>
      </c>
      <c r="L8" s="663">
        <v>62816</v>
      </c>
      <c r="M8" s="663">
        <v>71904</v>
      </c>
      <c r="N8" s="664">
        <v>0</v>
      </c>
      <c r="O8" s="664">
        <v>0</v>
      </c>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c r="BB8" s="621"/>
    </row>
    <row r="9" spans="1:54" s="665" customFormat="1">
      <c r="A9" s="1615"/>
      <c r="B9" s="1618"/>
      <c r="C9" s="667" t="s">
        <v>834</v>
      </c>
      <c r="D9" s="667"/>
      <c r="E9" s="668">
        <v>2579</v>
      </c>
      <c r="F9" s="668">
        <v>200</v>
      </c>
      <c r="G9" s="668">
        <v>220</v>
      </c>
      <c r="H9" s="668">
        <v>135.93850899999998</v>
      </c>
      <c r="I9" s="668">
        <v>11.288468</v>
      </c>
      <c r="J9" s="668">
        <v>12.662046999999999</v>
      </c>
      <c r="K9" s="669"/>
      <c r="L9" s="670"/>
      <c r="M9" s="670"/>
      <c r="N9" s="670"/>
      <c r="O9" s="670"/>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row>
    <row r="10" spans="1:54" s="665" customFormat="1" ht="12.75" customHeight="1">
      <c r="A10" s="1615"/>
      <c r="B10" s="1616" t="s">
        <v>961</v>
      </c>
      <c r="C10" s="577" t="s">
        <v>945</v>
      </c>
      <c r="D10" s="577" t="s">
        <v>857</v>
      </c>
      <c r="E10" s="660">
        <v>12924</v>
      </c>
      <c r="F10" s="660">
        <v>240</v>
      </c>
      <c r="G10" s="660">
        <v>204</v>
      </c>
      <c r="H10" s="660">
        <v>1010.64984</v>
      </c>
      <c r="I10" s="660">
        <v>17.13288</v>
      </c>
      <c r="J10" s="660">
        <v>14.128640000000001</v>
      </c>
      <c r="K10" s="662" t="s">
        <v>902</v>
      </c>
      <c r="L10" s="666">
        <v>7172</v>
      </c>
      <c r="M10" s="666">
        <v>6856</v>
      </c>
      <c r="N10" s="663">
        <v>26</v>
      </c>
      <c r="O10" s="663">
        <v>1.79</v>
      </c>
      <c r="P10" s="621"/>
      <c r="Q10" s="621"/>
      <c r="R10" s="621"/>
      <c r="S10" s="621"/>
      <c r="T10" s="621"/>
      <c r="U10" s="621"/>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row>
    <row r="11" spans="1:54" s="665" customFormat="1">
      <c r="A11" s="1615"/>
      <c r="B11" s="1617"/>
      <c r="C11" s="577" t="s">
        <v>981</v>
      </c>
      <c r="D11" s="577" t="s">
        <v>982</v>
      </c>
      <c r="E11" s="660">
        <v>12843</v>
      </c>
      <c r="F11" s="660">
        <v>604</v>
      </c>
      <c r="G11" s="660">
        <v>524</v>
      </c>
      <c r="H11" s="660">
        <v>477.07340999999997</v>
      </c>
      <c r="I11" s="660">
        <v>20.210190000000001</v>
      </c>
      <c r="J11" s="660">
        <v>19.863489999999999</v>
      </c>
      <c r="K11" s="662" t="s">
        <v>829</v>
      </c>
      <c r="L11" s="666">
        <v>358.6</v>
      </c>
      <c r="M11" s="666">
        <v>389.4</v>
      </c>
      <c r="N11" s="663">
        <v>26.91</v>
      </c>
      <c r="O11" s="663">
        <v>1.01</v>
      </c>
      <c r="P11" s="621"/>
      <c r="Q11" s="621"/>
      <c r="R11" s="621"/>
      <c r="S11" s="621"/>
      <c r="T11" s="621"/>
      <c r="U11" s="621"/>
      <c r="V11" s="621"/>
      <c r="W11" s="621"/>
      <c r="X11" s="621"/>
      <c r="Y11" s="621"/>
      <c r="Z11" s="621"/>
      <c r="AA11" s="621"/>
      <c r="AB11" s="621"/>
      <c r="AC11" s="621"/>
      <c r="AD11" s="621"/>
      <c r="AE11" s="621"/>
      <c r="AF11" s="621"/>
      <c r="AG11" s="621"/>
      <c r="AH11" s="621"/>
      <c r="AI11" s="621"/>
      <c r="AJ11" s="621"/>
      <c r="AK11" s="621"/>
      <c r="AL11" s="621"/>
      <c r="AM11" s="621"/>
      <c r="AN11" s="621"/>
      <c r="AO11" s="621"/>
      <c r="AP11" s="621"/>
      <c r="AQ11" s="621"/>
      <c r="AR11" s="621"/>
      <c r="AS11" s="621"/>
      <c r="AT11" s="621"/>
      <c r="AU11" s="621"/>
      <c r="AV11" s="621"/>
      <c r="AW11" s="621"/>
      <c r="AX11" s="621"/>
      <c r="AY11" s="621"/>
      <c r="AZ11" s="621"/>
      <c r="BA11" s="621"/>
      <c r="BB11" s="621"/>
    </row>
    <row r="12" spans="1:54" s="665" customFormat="1">
      <c r="A12" s="1615"/>
      <c r="B12" s="1617"/>
      <c r="C12" s="577" t="s">
        <v>983</v>
      </c>
      <c r="D12" s="671" t="s">
        <v>984</v>
      </c>
      <c r="E12" s="660">
        <v>13977</v>
      </c>
      <c r="F12" s="660">
        <v>479</v>
      </c>
      <c r="G12" s="660">
        <v>437</v>
      </c>
      <c r="H12" s="660">
        <v>1335.3959750000001</v>
      </c>
      <c r="I12" s="660">
        <v>36.065199999999997</v>
      </c>
      <c r="J12" s="660">
        <v>32.524825</v>
      </c>
      <c r="K12" s="662" t="s">
        <v>985</v>
      </c>
      <c r="L12" s="666">
        <v>29670</v>
      </c>
      <c r="M12" s="666">
        <v>29050</v>
      </c>
      <c r="N12" s="663">
        <v>0.3</v>
      </c>
      <c r="O12" s="663">
        <v>0.02</v>
      </c>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row>
    <row r="13" spans="1:54" s="665" customFormat="1">
      <c r="A13" s="1615"/>
      <c r="B13" s="1618"/>
      <c r="C13" s="667" t="s">
        <v>866</v>
      </c>
      <c r="D13" s="667"/>
      <c r="E13" s="668">
        <v>39744</v>
      </c>
      <c r="F13" s="668">
        <v>1323</v>
      </c>
      <c r="G13" s="668">
        <v>1165</v>
      </c>
      <c r="H13" s="668">
        <v>2823.1192250000004</v>
      </c>
      <c r="I13" s="668">
        <v>73.408269999999987</v>
      </c>
      <c r="J13" s="668">
        <v>66.516954999999996</v>
      </c>
      <c r="K13" s="669"/>
      <c r="L13" s="670"/>
      <c r="M13" s="670"/>
      <c r="N13" s="670"/>
      <c r="O13" s="670"/>
      <c r="P13" s="621"/>
      <c r="Q13" s="621"/>
      <c r="R13" s="621"/>
      <c r="S13" s="621"/>
      <c r="T13" s="621"/>
      <c r="U13" s="621"/>
      <c r="V13" s="621"/>
      <c r="W13" s="621"/>
      <c r="X13" s="62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621"/>
      <c r="AV13" s="621"/>
      <c r="AW13" s="621"/>
      <c r="AX13" s="621"/>
      <c r="AY13" s="621"/>
      <c r="AZ13" s="621"/>
      <c r="BA13" s="621"/>
      <c r="BB13" s="621"/>
    </row>
    <row r="14" spans="1:54" s="665" customFormat="1">
      <c r="A14" s="1615"/>
      <c r="B14" s="1616" t="s">
        <v>772</v>
      </c>
      <c r="C14" s="577" t="s">
        <v>986</v>
      </c>
      <c r="D14" s="577" t="s">
        <v>857</v>
      </c>
      <c r="E14" s="660">
        <v>9440</v>
      </c>
      <c r="F14" s="660">
        <v>580</v>
      </c>
      <c r="G14" s="660">
        <v>272</v>
      </c>
      <c r="H14" s="660">
        <v>473.46188000000001</v>
      </c>
      <c r="I14" s="660">
        <v>28.28613</v>
      </c>
      <c r="J14" s="660">
        <v>13.443490000000001</v>
      </c>
      <c r="K14" s="662" t="s">
        <v>944</v>
      </c>
      <c r="L14" s="663">
        <v>47560</v>
      </c>
      <c r="M14" s="663">
        <v>47760</v>
      </c>
      <c r="N14" s="663">
        <v>31.52</v>
      </c>
      <c r="O14" s="663">
        <v>1.52</v>
      </c>
      <c r="P14" s="621"/>
      <c r="Q14" s="621"/>
      <c r="R14" s="621"/>
      <c r="S14" s="621"/>
      <c r="T14" s="621"/>
      <c r="U14" s="621"/>
      <c r="V14" s="621"/>
      <c r="W14" s="621"/>
      <c r="X14" s="62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621"/>
      <c r="AX14" s="621"/>
      <c r="AY14" s="621"/>
      <c r="AZ14" s="621"/>
      <c r="BA14" s="621"/>
      <c r="BB14" s="621"/>
    </row>
    <row r="15" spans="1:54" s="665" customFormat="1">
      <c r="A15" s="1615"/>
      <c r="B15" s="1617"/>
      <c r="C15" s="577" t="s">
        <v>840</v>
      </c>
      <c r="D15" s="577" t="s">
        <v>841</v>
      </c>
      <c r="E15" s="661">
        <v>0</v>
      </c>
      <c r="F15" s="661" t="s">
        <v>736</v>
      </c>
      <c r="G15" s="661" t="s">
        <v>736</v>
      </c>
      <c r="H15" s="661">
        <v>0</v>
      </c>
      <c r="I15" s="661" t="s">
        <v>736</v>
      </c>
      <c r="J15" s="661" t="s">
        <v>736</v>
      </c>
      <c r="K15" s="662" t="s">
        <v>829</v>
      </c>
      <c r="L15" s="672" t="s">
        <v>736</v>
      </c>
      <c r="M15" s="672" t="s">
        <v>736</v>
      </c>
      <c r="N15" s="664">
        <v>0</v>
      </c>
      <c r="O15" s="664">
        <v>0</v>
      </c>
      <c r="P15" s="621"/>
      <c r="Q15" s="621"/>
      <c r="R15" s="621"/>
      <c r="S15" s="621"/>
      <c r="T15" s="621"/>
      <c r="U15" s="621"/>
      <c r="V15" s="621"/>
      <c r="W15" s="621"/>
      <c r="X15" s="62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621"/>
      <c r="AX15" s="621"/>
      <c r="AY15" s="621"/>
      <c r="AZ15" s="621"/>
      <c r="BA15" s="621"/>
      <c r="BB15" s="621"/>
    </row>
    <row r="16" spans="1:54" s="665" customFormat="1">
      <c r="A16" s="1615"/>
      <c r="B16" s="1618"/>
      <c r="C16" s="667" t="s">
        <v>951</v>
      </c>
      <c r="D16" s="667"/>
      <c r="E16" s="668">
        <v>9440</v>
      </c>
      <c r="F16" s="668">
        <v>580</v>
      </c>
      <c r="G16" s="668">
        <v>272</v>
      </c>
      <c r="H16" s="668">
        <v>473.46188000000001</v>
      </c>
      <c r="I16" s="668">
        <v>28.28613</v>
      </c>
      <c r="J16" s="668">
        <v>13.443490000000001</v>
      </c>
      <c r="K16" s="669"/>
      <c r="L16" s="670"/>
      <c r="M16" s="670"/>
      <c r="N16" s="670"/>
      <c r="O16" s="670"/>
      <c r="P16" s="621"/>
      <c r="Q16" s="621"/>
      <c r="R16" s="621"/>
      <c r="S16" s="621"/>
      <c r="T16" s="621"/>
      <c r="U16" s="621"/>
      <c r="V16" s="621"/>
      <c r="W16" s="621"/>
      <c r="X16" s="621"/>
      <c r="Y16" s="621"/>
      <c r="Z16" s="621"/>
      <c r="AA16" s="621"/>
      <c r="AB16" s="621"/>
      <c r="AC16" s="621"/>
      <c r="AD16" s="621"/>
      <c r="AE16" s="621"/>
      <c r="AF16" s="621"/>
      <c r="AG16" s="621"/>
      <c r="AH16" s="621"/>
      <c r="AI16" s="621"/>
      <c r="AJ16" s="621"/>
      <c r="AK16" s="621"/>
      <c r="AL16" s="621"/>
      <c r="AM16" s="621"/>
      <c r="AN16" s="621"/>
      <c r="AO16" s="621"/>
      <c r="AP16" s="621"/>
      <c r="AQ16" s="621"/>
      <c r="AR16" s="621"/>
      <c r="AS16" s="621"/>
      <c r="AT16" s="621"/>
      <c r="AU16" s="621"/>
      <c r="AV16" s="621"/>
      <c r="AW16" s="621"/>
      <c r="AX16" s="621"/>
      <c r="AY16" s="621"/>
      <c r="AZ16" s="621"/>
      <c r="BA16" s="621"/>
      <c r="BB16" s="621"/>
    </row>
    <row r="17" spans="1:54" s="665" customFormat="1" ht="12.75" customHeight="1">
      <c r="A17" s="1615"/>
      <c r="B17" s="1616" t="s">
        <v>754</v>
      </c>
      <c r="C17" s="577" t="s">
        <v>987</v>
      </c>
      <c r="D17" s="577"/>
      <c r="E17" s="661">
        <v>0</v>
      </c>
      <c r="F17" s="661">
        <v>0</v>
      </c>
      <c r="G17" s="661">
        <v>0</v>
      </c>
      <c r="H17" s="661">
        <v>0</v>
      </c>
      <c r="I17" s="661">
        <v>0</v>
      </c>
      <c r="J17" s="661">
        <v>0</v>
      </c>
      <c r="K17" s="662" t="s">
        <v>736</v>
      </c>
      <c r="L17" s="672" t="s">
        <v>29</v>
      </c>
      <c r="M17" s="672" t="s">
        <v>29</v>
      </c>
      <c r="N17" s="664">
        <v>0</v>
      </c>
      <c r="O17" s="664">
        <v>0</v>
      </c>
      <c r="P17" s="621"/>
      <c r="Q17" s="621"/>
      <c r="R17" s="621"/>
      <c r="S17" s="621"/>
      <c r="T17" s="621"/>
      <c r="U17" s="621"/>
      <c r="V17" s="621"/>
      <c r="W17" s="621"/>
      <c r="X17" s="621"/>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1"/>
      <c r="BB17" s="621"/>
    </row>
    <row r="18" spans="1:54" s="665" customFormat="1">
      <c r="A18" s="1615"/>
      <c r="B18" s="1618"/>
      <c r="C18" s="667" t="s">
        <v>878</v>
      </c>
      <c r="D18" s="667"/>
      <c r="E18" s="668">
        <v>0</v>
      </c>
      <c r="F18" s="668">
        <v>0</v>
      </c>
      <c r="G18" s="668">
        <v>0</v>
      </c>
      <c r="H18" s="668">
        <v>0</v>
      </c>
      <c r="I18" s="668">
        <v>0</v>
      </c>
      <c r="J18" s="668">
        <v>0</v>
      </c>
      <c r="K18" s="669"/>
      <c r="L18" s="670"/>
      <c r="M18" s="670"/>
      <c r="N18" s="670"/>
      <c r="O18" s="670"/>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row>
    <row r="19" spans="1:54" s="665" customFormat="1">
      <c r="A19" s="1614"/>
      <c r="B19" s="673" t="s">
        <v>988</v>
      </c>
      <c r="C19" s="674"/>
      <c r="D19" s="674"/>
      <c r="E19" s="675">
        <v>51763</v>
      </c>
      <c r="F19" s="675">
        <v>2103</v>
      </c>
      <c r="G19" s="675">
        <v>1657</v>
      </c>
      <c r="H19" s="675">
        <v>3432.5196140000003</v>
      </c>
      <c r="I19" s="675">
        <v>112.98286799999998</v>
      </c>
      <c r="J19" s="675">
        <v>92.622491999999994</v>
      </c>
      <c r="K19" s="676"/>
      <c r="L19" s="677"/>
      <c r="M19" s="677"/>
      <c r="N19" s="677"/>
      <c r="O19" s="677"/>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1"/>
      <c r="AX19" s="621"/>
      <c r="AY19" s="621"/>
      <c r="AZ19" s="621"/>
      <c r="BA19" s="621"/>
      <c r="BB19" s="621"/>
    </row>
    <row r="20" spans="1:54" s="665" customFormat="1" ht="12.75" customHeight="1">
      <c r="A20" s="1613" t="s">
        <v>989</v>
      </c>
      <c r="B20" s="1616" t="s">
        <v>752</v>
      </c>
      <c r="C20" s="592" t="s">
        <v>816</v>
      </c>
      <c r="D20" s="577" t="s">
        <v>973</v>
      </c>
      <c r="E20" s="661">
        <v>0</v>
      </c>
      <c r="F20" s="661" t="s">
        <v>736</v>
      </c>
      <c r="G20" s="661" t="s">
        <v>736</v>
      </c>
      <c r="H20" s="661">
        <v>0</v>
      </c>
      <c r="I20" s="661" t="s">
        <v>736</v>
      </c>
      <c r="J20" s="661" t="s">
        <v>736</v>
      </c>
      <c r="K20" s="678" t="s">
        <v>818</v>
      </c>
      <c r="L20" s="672" t="s">
        <v>29</v>
      </c>
      <c r="M20" s="672" t="s">
        <v>29</v>
      </c>
      <c r="N20" s="664">
        <v>0</v>
      </c>
      <c r="O20" s="664">
        <v>0</v>
      </c>
      <c r="P20" s="621"/>
      <c r="Q20" s="621"/>
      <c r="R20" s="621"/>
      <c r="S20" s="621"/>
      <c r="T20" s="621"/>
      <c r="U20" s="621"/>
      <c r="V20" s="621"/>
      <c r="W20" s="621"/>
      <c r="X20" s="621"/>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1"/>
      <c r="AU20" s="621"/>
      <c r="AV20" s="621"/>
      <c r="AW20" s="621"/>
      <c r="AX20" s="621"/>
      <c r="AY20" s="621"/>
      <c r="AZ20" s="621"/>
      <c r="BA20" s="621"/>
      <c r="BB20" s="621"/>
    </row>
    <row r="21" spans="1:54" s="665" customFormat="1">
      <c r="A21" s="1615"/>
      <c r="B21" s="1617"/>
      <c r="C21" s="577" t="s">
        <v>827</v>
      </c>
      <c r="D21" s="671" t="s">
        <v>990</v>
      </c>
      <c r="E21" s="661">
        <v>0</v>
      </c>
      <c r="F21" s="661" t="s">
        <v>736</v>
      </c>
      <c r="G21" s="661" t="s">
        <v>736</v>
      </c>
      <c r="H21" s="661">
        <v>0</v>
      </c>
      <c r="I21" s="661" t="s">
        <v>736</v>
      </c>
      <c r="J21" s="661" t="s">
        <v>736</v>
      </c>
      <c r="K21" s="678" t="s">
        <v>829</v>
      </c>
      <c r="L21" s="672" t="s">
        <v>29</v>
      </c>
      <c r="M21" s="672" t="s">
        <v>29</v>
      </c>
      <c r="N21" s="664">
        <v>0</v>
      </c>
      <c r="O21" s="664">
        <v>0</v>
      </c>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U21" s="621"/>
      <c r="AV21" s="621"/>
      <c r="AW21" s="621"/>
      <c r="AX21" s="621"/>
      <c r="AY21" s="621"/>
      <c r="AZ21" s="621"/>
      <c r="BA21" s="621"/>
      <c r="BB21" s="621"/>
    </row>
    <row r="22" spans="1:54" s="665" customFormat="1">
      <c r="A22" s="1615"/>
      <c r="B22" s="1617"/>
      <c r="C22" s="577" t="s">
        <v>991</v>
      </c>
      <c r="D22" s="574" t="s">
        <v>973</v>
      </c>
      <c r="E22" s="661">
        <v>0</v>
      </c>
      <c r="F22" s="661" t="s">
        <v>736</v>
      </c>
      <c r="G22" s="661" t="s">
        <v>736</v>
      </c>
      <c r="H22" s="661">
        <v>0</v>
      </c>
      <c r="I22" s="661" t="s">
        <v>736</v>
      </c>
      <c r="J22" s="661" t="s">
        <v>736</v>
      </c>
      <c r="K22" s="678" t="s">
        <v>829</v>
      </c>
      <c r="L22" s="672" t="s">
        <v>29</v>
      </c>
      <c r="M22" s="672" t="s">
        <v>29</v>
      </c>
      <c r="N22" s="664">
        <v>0</v>
      </c>
      <c r="O22" s="664">
        <v>0</v>
      </c>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U22" s="621"/>
      <c r="AV22" s="621"/>
      <c r="AW22" s="621"/>
      <c r="AX22" s="621"/>
      <c r="AY22" s="621"/>
      <c r="AZ22" s="621"/>
      <c r="BA22" s="621"/>
      <c r="BB22" s="621"/>
    </row>
    <row r="23" spans="1:54" s="665" customFormat="1">
      <c r="A23" s="1615"/>
      <c r="B23" s="1617"/>
      <c r="C23" s="577" t="s">
        <v>975</v>
      </c>
      <c r="D23" s="577" t="s">
        <v>976</v>
      </c>
      <c r="E23" s="660">
        <v>95588</v>
      </c>
      <c r="F23" s="660">
        <v>938</v>
      </c>
      <c r="G23" s="660">
        <v>1596</v>
      </c>
      <c r="H23" s="660">
        <v>4933.0183367500013</v>
      </c>
      <c r="I23" s="660">
        <v>54.01</v>
      </c>
      <c r="J23" s="660">
        <v>92.961940749999997</v>
      </c>
      <c r="K23" s="678" t="s">
        <v>818</v>
      </c>
      <c r="L23" s="672" t="s">
        <v>29</v>
      </c>
      <c r="M23" s="672" t="s">
        <v>29</v>
      </c>
      <c r="N23" s="663">
        <v>7.43</v>
      </c>
      <c r="O23" s="663">
        <v>0.43</v>
      </c>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U23" s="621"/>
      <c r="AV23" s="621"/>
      <c r="AW23" s="621"/>
      <c r="AX23" s="621"/>
      <c r="AY23" s="621"/>
      <c r="AZ23" s="621"/>
      <c r="BA23" s="621"/>
      <c r="BB23" s="621"/>
    </row>
    <row r="24" spans="1:54" s="665" customFormat="1">
      <c r="A24" s="1615"/>
      <c r="B24" s="1618"/>
      <c r="C24" s="667" t="s">
        <v>834</v>
      </c>
      <c r="D24" s="667"/>
      <c r="E24" s="675">
        <v>95588</v>
      </c>
      <c r="F24" s="675">
        <v>938</v>
      </c>
      <c r="G24" s="675">
        <v>1596</v>
      </c>
      <c r="H24" s="675">
        <v>4933.0183367500013</v>
      </c>
      <c r="I24" s="675">
        <v>54.01</v>
      </c>
      <c r="J24" s="675">
        <v>92.961940749999997</v>
      </c>
      <c r="K24" s="676"/>
      <c r="L24" s="677"/>
      <c r="M24" s="677"/>
      <c r="N24" s="677"/>
      <c r="O24" s="677"/>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1"/>
      <c r="AM24" s="621"/>
      <c r="AN24" s="621"/>
      <c r="AO24" s="621"/>
      <c r="AP24" s="621"/>
      <c r="AQ24" s="621"/>
      <c r="AR24" s="621"/>
      <c r="AS24" s="621"/>
      <c r="AT24" s="621"/>
      <c r="AU24" s="621"/>
      <c r="AV24" s="621"/>
      <c r="AW24" s="621"/>
      <c r="AX24" s="621"/>
      <c r="AY24" s="621"/>
      <c r="AZ24" s="621"/>
      <c r="BA24" s="621"/>
      <c r="BB24" s="621"/>
    </row>
    <row r="25" spans="1:54" s="665" customFormat="1" ht="12.75" customHeight="1">
      <c r="A25" s="1615"/>
      <c r="B25" s="1616" t="s">
        <v>772</v>
      </c>
      <c r="C25" s="577" t="s">
        <v>840</v>
      </c>
      <c r="D25" s="577" t="s">
        <v>841</v>
      </c>
      <c r="E25" s="661">
        <v>0</v>
      </c>
      <c r="F25" s="661">
        <v>0</v>
      </c>
      <c r="G25" s="661">
        <v>0</v>
      </c>
      <c r="H25" s="661">
        <v>0</v>
      </c>
      <c r="I25" s="661">
        <v>0</v>
      </c>
      <c r="J25" s="661">
        <v>0</v>
      </c>
      <c r="K25" s="678" t="s">
        <v>829</v>
      </c>
      <c r="L25" s="672" t="s">
        <v>29</v>
      </c>
      <c r="M25" s="672" t="s">
        <v>29</v>
      </c>
      <c r="N25" s="664">
        <v>0</v>
      </c>
      <c r="O25" s="664">
        <v>0</v>
      </c>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621"/>
      <c r="AV25" s="621"/>
      <c r="AW25" s="621"/>
      <c r="AX25" s="621"/>
      <c r="AY25" s="621"/>
      <c r="AZ25" s="621"/>
      <c r="BA25" s="621"/>
      <c r="BB25" s="621"/>
    </row>
    <row r="26" spans="1:54" s="665" customFormat="1" ht="16.5" customHeight="1">
      <c r="A26" s="1615"/>
      <c r="B26" s="1618"/>
      <c r="C26" s="667" t="s">
        <v>951</v>
      </c>
      <c r="D26" s="667"/>
      <c r="E26" s="675">
        <v>0</v>
      </c>
      <c r="F26" s="675">
        <v>0</v>
      </c>
      <c r="G26" s="675">
        <v>0</v>
      </c>
      <c r="H26" s="675">
        <v>0</v>
      </c>
      <c r="I26" s="675">
        <v>0</v>
      </c>
      <c r="J26" s="675">
        <v>0</v>
      </c>
      <c r="K26" s="676"/>
      <c r="L26" s="677"/>
      <c r="M26" s="677"/>
      <c r="N26" s="677">
        <v>0</v>
      </c>
      <c r="O26" s="677">
        <v>0</v>
      </c>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1"/>
      <c r="AO26" s="621"/>
      <c r="AP26" s="621"/>
      <c r="AQ26" s="621"/>
      <c r="AR26" s="621"/>
      <c r="AS26" s="621"/>
      <c r="AT26" s="621"/>
      <c r="AU26" s="621"/>
      <c r="AV26" s="621"/>
      <c r="AW26" s="621"/>
      <c r="AX26" s="621"/>
      <c r="AY26" s="621"/>
      <c r="AZ26" s="621"/>
      <c r="BA26" s="621"/>
      <c r="BB26" s="621"/>
    </row>
    <row r="27" spans="1:54" s="665" customFormat="1">
      <c r="A27" s="1614"/>
      <c r="B27" s="673" t="s">
        <v>992</v>
      </c>
      <c r="C27" s="674"/>
      <c r="D27" s="674"/>
      <c r="E27" s="675">
        <v>95588</v>
      </c>
      <c r="F27" s="675">
        <v>938</v>
      </c>
      <c r="G27" s="675">
        <v>1596</v>
      </c>
      <c r="H27" s="675">
        <v>4933.0183367500013</v>
      </c>
      <c r="I27" s="675">
        <v>54.01</v>
      </c>
      <c r="J27" s="675">
        <v>92.961940749999997</v>
      </c>
      <c r="K27" s="676"/>
      <c r="L27" s="677"/>
      <c r="M27" s="677"/>
      <c r="N27" s="677">
        <v>0</v>
      </c>
      <c r="O27" s="677">
        <v>0</v>
      </c>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c r="AU27" s="621"/>
      <c r="AV27" s="621"/>
      <c r="AW27" s="621"/>
      <c r="AX27" s="621"/>
      <c r="AY27" s="621"/>
      <c r="AZ27" s="621"/>
      <c r="BA27" s="621"/>
      <c r="BB27" s="621"/>
    </row>
    <row r="28" spans="1:54" s="665" customFormat="1" ht="12.75" customHeight="1">
      <c r="A28" s="1613" t="s">
        <v>993</v>
      </c>
      <c r="B28" s="1616" t="s">
        <v>752</v>
      </c>
      <c r="C28" s="577" t="s">
        <v>816</v>
      </c>
      <c r="D28" s="577" t="s">
        <v>973</v>
      </c>
      <c r="E28" s="660">
        <v>0</v>
      </c>
      <c r="F28" s="660">
        <v>0</v>
      </c>
      <c r="G28" s="660">
        <v>0</v>
      </c>
      <c r="H28" s="660">
        <v>0</v>
      </c>
      <c r="I28" s="660">
        <v>0</v>
      </c>
      <c r="J28" s="660">
        <v>0</v>
      </c>
      <c r="K28" s="662" t="s">
        <v>818</v>
      </c>
      <c r="L28" s="672" t="s">
        <v>29</v>
      </c>
      <c r="M28" s="672" t="s">
        <v>29</v>
      </c>
      <c r="N28" s="664">
        <v>0</v>
      </c>
      <c r="O28" s="664">
        <v>0</v>
      </c>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1"/>
      <c r="AM28" s="621"/>
      <c r="AN28" s="621"/>
      <c r="AO28" s="621"/>
      <c r="AP28" s="621"/>
      <c r="AQ28" s="621"/>
      <c r="AR28" s="621"/>
      <c r="AS28" s="621"/>
      <c r="AT28" s="621"/>
      <c r="AU28" s="621"/>
      <c r="AV28" s="621"/>
      <c r="AW28" s="621"/>
      <c r="AX28" s="621"/>
      <c r="AY28" s="621"/>
      <c r="AZ28" s="621"/>
      <c r="BA28" s="621"/>
      <c r="BB28" s="621"/>
    </row>
    <row r="29" spans="1:54" s="665" customFormat="1">
      <c r="A29" s="1615"/>
      <c r="B29" s="1617"/>
      <c r="C29" s="577" t="s">
        <v>819</v>
      </c>
      <c r="D29" s="577" t="s">
        <v>976</v>
      </c>
      <c r="E29" s="660">
        <v>267</v>
      </c>
      <c r="F29" s="660">
        <v>21</v>
      </c>
      <c r="G29" s="660">
        <v>25</v>
      </c>
      <c r="H29" s="660">
        <v>14.088790000000003</v>
      </c>
      <c r="I29" s="660">
        <v>1.1844189999999999</v>
      </c>
      <c r="J29" s="660">
        <v>1.4399690000000005</v>
      </c>
      <c r="K29" s="662" t="s">
        <v>818</v>
      </c>
      <c r="L29" s="672">
        <v>55767</v>
      </c>
      <c r="M29" s="672">
        <v>59380</v>
      </c>
      <c r="N29" s="663">
        <v>0.56999999999999995</v>
      </c>
      <c r="O29" s="663">
        <v>0.33</v>
      </c>
      <c r="P29" s="621"/>
      <c r="Q29" s="62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621"/>
      <c r="AO29" s="621"/>
      <c r="AP29" s="621"/>
      <c r="AQ29" s="621"/>
      <c r="AR29" s="621"/>
      <c r="AS29" s="621"/>
      <c r="AT29" s="621"/>
      <c r="AU29" s="621"/>
      <c r="AV29" s="621"/>
      <c r="AW29" s="621"/>
      <c r="AX29" s="621"/>
      <c r="AY29" s="621"/>
      <c r="AZ29" s="621"/>
      <c r="BA29" s="621"/>
      <c r="BB29" s="621"/>
    </row>
    <row r="30" spans="1:54" s="665" customFormat="1">
      <c r="A30" s="1615"/>
      <c r="B30" s="1617"/>
      <c r="C30" s="577" t="s">
        <v>994</v>
      </c>
      <c r="D30" s="577" t="s">
        <v>995</v>
      </c>
      <c r="E30" s="660">
        <v>0</v>
      </c>
      <c r="F30" s="660">
        <v>0</v>
      </c>
      <c r="G30" s="660">
        <v>0</v>
      </c>
      <c r="H30" s="660">
        <v>0</v>
      </c>
      <c r="I30" s="660">
        <v>0</v>
      </c>
      <c r="J30" s="660">
        <v>0</v>
      </c>
      <c r="K30" s="662" t="s">
        <v>996</v>
      </c>
      <c r="L30" s="672" t="s">
        <v>29</v>
      </c>
      <c r="M30" s="672" t="s">
        <v>29</v>
      </c>
      <c r="N30" s="664">
        <v>0</v>
      </c>
      <c r="O30" s="664">
        <v>0</v>
      </c>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21"/>
      <c r="AP30" s="621"/>
      <c r="AQ30" s="621"/>
      <c r="AR30" s="621"/>
      <c r="AS30" s="621"/>
      <c r="AT30" s="621"/>
      <c r="AU30" s="621"/>
      <c r="AV30" s="621"/>
      <c r="AW30" s="621"/>
      <c r="AX30" s="621"/>
      <c r="AY30" s="621"/>
      <c r="AZ30" s="621"/>
      <c r="BA30" s="621"/>
      <c r="BB30" s="621"/>
    </row>
    <row r="31" spans="1:54" s="665" customFormat="1">
      <c r="A31" s="1615"/>
      <c r="B31" s="1617"/>
      <c r="C31" s="577" t="s">
        <v>827</v>
      </c>
      <c r="D31" s="577" t="s">
        <v>974</v>
      </c>
      <c r="E31" s="660">
        <v>0</v>
      </c>
      <c r="F31" s="660">
        <v>0</v>
      </c>
      <c r="G31" s="660">
        <v>0</v>
      </c>
      <c r="H31" s="660">
        <v>0</v>
      </c>
      <c r="I31" s="660">
        <v>0</v>
      </c>
      <c r="J31" s="660">
        <v>0</v>
      </c>
      <c r="K31" s="662" t="s">
        <v>829</v>
      </c>
      <c r="L31" s="672" t="s">
        <v>29</v>
      </c>
      <c r="M31" s="672" t="s">
        <v>29</v>
      </c>
      <c r="N31" s="664">
        <v>0</v>
      </c>
      <c r="O31" s="664">
        <v>0</v>
      </c>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1"/>
      <c r="BB31" s="621"/>
    </row>
    <row r="32" spans="1:54" s="665" customFormat="1">
      <c r="A32" s="1615"/>
      <c r="B32" s="1618"/>
      <c r="C32" s="667" t="s">
        <v>834</v>
      </c>
      <c r="D32" s="667"/>
      <c r="E32" s="675">
        <v>267</v>
      </c>
      <c r="F32" s="675">
        <v>21</v>
      </c>
      <c r="G32" s="675">
        <v>25</v>
      </c>
      <c r="H32" s="675">
        <v>14.088790000000003</v>
      </c>
      <c r="I32" s="675">
        <v>1.1844189999999999</v>
      </c>
      <c r="J32" s="675">
        <v>1.4399690000000005</v>
      </c>
      <c r="K32" s="676"/>
      <c r="L32" s="677"/>
      <c r="M32" s="677"/>
      <c r="N32" s="677"/>
      <c r="O32" s="677"/>
      <c r="P32" s="621"/>
      <c r="Q32" s="621"/>
      <c r="R32" s="621"/>
      <c r="S32" s="621"/>
      <c r="T32" s="621"/>
      <c r="U32" s="621"/>
      <c r="V32" s="621"/>
      <c r="W32" s="621"/>
      <c r="X32" s="621"/>
      <c r="Y32" s="621"/>
      <c r="Z32" s="621"/>
      <c r="AA32" s="621"/>
      <c r="AB32" s="621"/>
      <c r="AC32" s="621"/>
      <c r="AD32" s="621"/>
      <c r="AE32" s="621"/>
      <c r="AF32" s="621"/>
      <c r="AG32" s="621"/>
      <c r="AH32" s="621"/>
      <c r="AI32" s="621"/>
      <c r="AJ32" s="621"/>
      <c r="AK32" s="621"/>
      <c r="AL32" s="621"/>
      <c r="AM32" s="621"/>
      <c r="AN32" s="621"/>
      <c r="AO32" s="621"/>
      <c r="AP32" s="621"/>
      <c r="AQ32" s="621"/>
      <c r="AR32" s="621"/>
      <c r="AS32" s="621"/>
      <c r="AT32" s="621"/>
      <c r="AU32" s="621"/>
      <c r="AV32" s="621"/>
      <c r="AW32" s="621"/>
      <c r="AX32" s="621"/>
      <c r="AY32" s="621"/>
      <c r="AZ32" s="621"/>
      <c r="BA32" s="621"/>
      <c r="BB32" s="621"/>
    </row>
    <row r="33" spans="1:54" s="665" customFormat="1" ht="12.75" customHeight="1">
      <c r="A33" s="1615"/>
      <c r="B33" s="1616" t="s">
        <v>754</v>
      </c>
      <c r="C33" s="577" t="s">
        <v>997</v>
      </c>
      <c r="D33" s="577" t="s">
        <v>998</v>
      </c>
      <c r="E33" s="660">
        <v>0</v>
      </c>
      <c r="F33" s="660">
        <v>0</v>
      </c>
      <c r="G33" s="660">
        <v>0</v>
      </c>
      <c r="H33" s="660">
        <v>0</v>
      </c>
      <c r="I33" s="660">
        <v>0</v>
      </c>
      <c r="J33" s="660">
        <v>0</v>
      </c>
      <c r="K33" s="662" t="s">
        <v>870</v>
      </c>
      <c r="L33" s="672" t="s">
        <v>29</v>
      </c>
      <c r="M33" s="672" t="s">
        <v>29</v>
      </c>
      <c r="N33" s="664">
        <v>0</v>
      </c>
      <c r="O33" s="664">
        <v>0</v>
      </c>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621"/>
      <c r="AO33" s="621"/>
      <c r="AP33" s="621"/>
      <c r="AQ33" s="621"/>
      <c r="AR33" s="621"/>
      <c r="AS33" s="621"/>
      <c r="AT33" s="621"/>
      <c r="AU33" s="621"/>
      <c r="AV33" s="621"/>
      <c r="AW33" s="621"/>
      <c r="AX33" s="621"/>
      <c r="AY33" s="621"/>
      <c r="AZ33" s="621"/>
      <c r="BA33" s="621"/>
      <c r="BB33" s="621"/>
    </row>
    <row r="34" spans="1:54" s="665" customFormat="1">
      <c r="A34" s="1615"/>
      <c r="B34" s="1617"/>
      <c r="C34" s="577" t="s">
        <v>999</v>
      </c>
      <c r="D34" s="577" t="s">
        <v>1000</v>
      </c>
      <c r="E34" s="660">
        <v>0</v>
      </c>
      <c r="F34" s="660">
        <v>0</v>
      </c>
      <c r="G34" s="660">
        <v>0</v>
      </c>
      <c r="H34" s="660">
        <v>0</v>
      </c>
      <c r="I34" s="660">
        <v>0</v>
      </c>
      <c r="J34" s="660">
        <v>0</v>
      </c>
      <c r="K34" s="662" t="s">
        <v>870</v>
      </c>
      <c r="L34" s="672" t="s">
        <v>29</v>
      </c>
      <c r="M34" s="672" t="s">
        <v>29</v>
      </c>
      <c r="N34" s="664">
        <v>0</v>
      </c>
      <c r="O34" s="664">
        <v>0</v>
      </c>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1"/>
      <c r="AX34" s="621"/>
      <c r="AY34" s="621"/>
      <c r="AZ34" s="621"/>
      <c r="BA34" s="621"/>
      <c r="BB34" s="621"/>
    </row>
    <row r="35" spans="1:54" s="665" customFormat="1">
      <c r="A35" s="1615"/>
      <c r="B35" s="1618"/>
      <c r="C35" s="667" t="s">
        <v>878</v>
      </c>
      <c r="D35" s="667"/>
      <c r="E35" s="668">
        <v>0</v>
      </c>
      <c r="F35" s="668">
        <v>0</v>
      </c>
      <c r="G35" s="668">
        <v>0</v>
      </c>
      <c r="H35" s="668">
        <v>0</v>
      </c>
      <c r="I35" s="668">
        <v>0</v>
      </c>
      <c r="J35" s="668">
        <v>0</v>
      </c>
      <c r="K35" s="669"/>
      <c r="L35" s="670"/>
      <c r="M35" s="670"/>
      <c r="N35" s="670"/>
      <c r="O35" s="670"/>
      <c r="P35" s="621"/>
      <c r="Q35" s="621"/>
      <c r="R35" s="621"/>
      <c r="S35" s="621"/>
      <c r="T35" s="621"/>
      <c r="U35" s="621"/>
      <c r="V35" s="621"/>
      <c r="W35" s="621"/>
      <c r="X35" s="621"/>
      <c r="Y35" s="621"/>
      <c r="Z35" s="621"/>
      <c r="AA35" s="621"/>
      <c r="AB35" s="621"/>
      <c r="AC35" s="621"/>
      <c r="AD35" s="621"/>
      <c r="AE35" s="621"/>
      <c r="AF35" s="621"/>
      <c r="AG35" s="621"/>
      <c r="AH35" s="621"/>
      <c r="AI35" s="621"/>
      <c r="AJ35" s="621"/>
      <c r="AK35" s="621"/>
      <c r="AL35" s="621"/>
      <c r="AM35" s="621"/>
      <c r="AN35" s="621"/>
      <c r="AO35" s="621"/>
      <c r="AP35" s="621"/>
      <c r="AQ35" s="621"/>
      <c r="AR35" s="621"/>
      <c r="AS35" s="621"/>
      <c r="AT35" s="621"/>
      <c r="AU35" s="621"/>
      <c r="AV35" s="621"/>
      <c r="AW35" s="621"/>
      <c r="AX35" s="621"/>
      <c r="AY35" s="621"/>
      <c r="AZ35" s="621"/>
      <c r="BA35" s="621"/>
      <c r="BB35" s="621"/>
    </row>
    <row r="36" spans="1:54" s="665" customFormat="1">
      <c r="A36" s="1615"/>
      <c r="B36" s="1616" t="s">
        <v>961</v>
      </c>
      <c r="C36" s="679" t="s">
        <v>1001</v>
      </c>
      <c r="D36" s="577" t="s">
        <v>857</v>
      </c>
      <c r="E36" s="662">
        <v>0</v>
      </c>
      <c r="F36" s="662">
        <v>0</v>
      </c>
      <c r="G36" s="662">
        <v>0</v>
      </c>
      <c r="H36" s="662">
        <v>0</v>
      </c>
      <c r="I36" s="680">
        <v>0</v>
      </c>
      <c r="J36" s="680">
        <v>0</v>
      </c>
      <c r="K36" s="678" t="s">
        <v>1002</v>
      </c>
      <c r="L36" s="662" t="s">
        <v>29</v>
      </c>
      <c r="M36" s="662" t="s">
        <v>29</v>
      </c>
      <c r="N36" s="662">
        <v>0</v>
      </c>
      <c r="O36" s="662">
        <v>0</v>
      </c>
      <c r="P36" s="621"/>
      <c r="Q36" s="621"/>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1"/>
      <c r="AQ36" s="621"/>
      <c r="AR36" s="621"/>
      <c r="AS36" s="621"/>
      <c r="AT36" s="621"/>
      <c r="AU36" s="621"/>
      <c r="AV36" s="621"/>
      <c r="AW36" s="621"/>
      <c r="AX36" s="621"/>
      <c r="AY36" s="621"/>
      <c r="AZ36" s="621"/>
      <c r="BA36" s="621"/>
      <c r="BB36" s="621"/>
    </row>
    <row r="37" spans="1:54" s="665" customFormat="1">
      <c r="A37" s="1615"/>
      <c r="B37" s="1618"/>
      <c r="C37" s="667" t="s">
        <v>866</v>
      </c>
      <c r="D37" s="667"/>
      <c r="E37" s="675">
        <v>0</v>
      </c>
      <c r="F37" s="675">
        <v>0</v>
      </c>
      <c r="G37" s="675">
        <v>0</v>
      </c>
      <c r="H37" s="675">
        <v>0</v>
      </c>
      <c r="I37" s="675">
        <v>0</v>
      </c>
      <c r="J37" s="675">
        <v>0</v>
      </c>
      <c r="K37" s="676"/>
      <c r="L37" s="677"/>
      <c r="M37" s="677"/>
      <c r="N37" s="677">
        <v>0</v>
      </c>
      <c r="O37" s="677">
        <v>0</v>
      </c>
      <c r="P37" s="621"/>
      <c r="Q37" s="621"/>
      <c r="R37" s="621"/>
      <c r="S37" s="621"/>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c r="AR37" s="621"/>
      <c r="AS37" s="621"/>
      <c r="AT37" s="621"/>
      <c r="AU37" s="621"/>
      <c r="AV37" s="621"/>
      <c r="AW37" s="621"/>
      <c r="AX37" s="621"/>
      <c r="AY37" s="621"/>
      <c r="AZ37" s="621"/>
    </row>
    <row r="38" spans="1:54" s="665" customFormat="1">
      <c r="A38" s="1615"/>
      <c r="B38" s="1616" t="s">
        <v>772</v>
      </c>
      <c r="C38" s="577" t="s">
        <v>840</v>
      </c>
      <c r="D38" s="577" t="s">
        <v>841</v>
      </c>
      <c r="E38" s="660">
        <v>0</v>
      </c>
      <c r="F38" s="660">
        <v>0</v>
      </c>
      <c r="G38" s="660">
        <v>0</v>
      </c>
      <c r="H38" s="660">
        <v>0</v>
      </c>
      <c r="I38" s="660">
        <v>0</v>
      </c>
      <c r="J38" s="660">
        <v>0</v>
      </c>
      <c r="K38" s="678" t="s">
        <v>829</v>
      </c>
      <c r="L38" s="672" t="s">
        <v>29</v>
      </c>
      <c r="M38" s="672" t="s">
        <v>29</v>
      </c>
      <c r="N38" s="664">
        <v>0</v>
      </c>
      <c r="O38" s="664">
        <v>0</v>
      </c>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c r="AR38" s="621"/>
      <c r="AS38" s="621"/>
      <c r="AT38" s="621"/>
      <c r="AU38" s="621"/>
      <c r="AV38" s="621"/>
      <c r="AW38" s="621"/>
      <c r="AX38" s="621"/>
      <c r="AY38" s="621"/>
      <c r="AZ38" s="621"/>
    </row>
    <row r="39" spans="1:54" s="665" customFormat="1">
      <c r="A39" s="1615"/>
      <c r="B39" s="1618"/>
      <c r="C39" s="667" t="s">
        <v>1003</v>
      </c>
      <c r="D39" s="667"/>
      <c r="E39" s="675">
        <v>0</v>
      </c>
      <c r="F39" s="675">
        <v>0</v>
      </c>
      <c r="G39" s="675">
        <v>0</v>
      </c>
      <c r="H39" s="675">
        <v>0</v>
      </c>
      <c r="I39" s="675">
        <v>0</v>
      </c>
      <c r="J39" s="675">
        <v>0</v>
      </c>
      <c r="K39" s="676"/>
      <c r="L39" s="677"/>
      <c r="M39" s="677"/>
      <c r="N39" s="677"/>
      <c r="O39" s="677"/>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621"/>
      <c r="AV39" s="621"/>
      <c r="AW39" s="621"/>
      <c r="AX39" s="621"/>
      <c r="AY39" s="621"/>
      <c r="AZ39" s="621"/>
    </row>
    <row r="40" spans="1:54" s="665" customFormat="1">
      <c r="A40" s="1614"/>
      <c r="B40" s="673" t="s">
        <v>1004</v>
      </c>
      <c r="C40" s="673" t="s">
        <v>1004</v>
      </c>
      <c r="D40" s="674"/>
      <c r="E40" s="675">
        <v>267</v>
      </c>
      <c r="F40" s="675">
        <v>21</v>
      </c>
      <c r="G40" s="675">
        <v>25</v>
      </c>
      <c r="H40" s="675">
        <v>14.088790000000003</v>
      </c>
      <c r="I40" s="675">
        <v>1.1844189999999999</v>
      </c>
      <c r="J40" s="675">
        <v>1.4399690000000005</v>
      </c>
      <c r="K40" s="676"/>
      <c r="L40" s="677"/>
      <c r="M40" s="677"/>
      <c r="N40" s="677"/>
      <c r="O40" s="677"/>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621"/>
      <c r="AV40" s="621"/>
      <c r="AW40" s="621"/>
      <c r="AX40" s="621"/>
      <c r="AY40" s="621"/>
      <c r="AZ40" s="621"/>
    </row>
    <row r="41" spans="1:54" s="665" customFormat="1" ht="12.75" customHeight="1">
      <c r="A41" s="1613" t="s">
        <v>1005</v>
      </c>
      <c r="B41" s="681" t="s">
        <v>752</v>
      </c>
      <c r="C41" s="577" t="s">
        <v>819</v>
      </c>
      <c r="D41" s="577" t="s">
        <v>976</v>
      </c>
      <c r="E41" s="660">
        <v>334544</v>
      </c>
      <c r="F41" s="660">
        <v>17935</v>
      </c>
      <c r="G41" s="660">
        <v>32986</v>
      </c>
      <c r="H41" s="660">
        <v>17741.052039500028</v>
      </c>
      <c r="I41" s="660">
        <v>1023.9280255000008</v>
      </c>
      <c r="J41" s="660">
        <v>1924.749583999999</v>
      </c>
      <c r="K41" s="678" t="s">
        <v>818</v>
      </c>
      <c r="L41" s="672" t="s">
        <v>29</v>
      </c>
      <c r="M41" s="672" t="s">
        <v>29</v>
      </c>
      <c r="N41" s="663">
        <v>1289.3900000000001</v>
      </c>
      <c r="O41" s="663">
        <v>73.86</v>
      </c>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c r="AU41" s="621"/>
      <c r="AV41" s="621"/>
      <c r="AW41" s="621"/>
      <c r="AX41" s="621"/>
      <c r="AY41" s="621"/>
      <c r="AZ41" s="621"/>
    </row>
    <row r="42" spans="1:54" s="665" customFormat="1">
      <c r="A42" s="1614"/>
      <c r="B42" s="673" t="s">
        <v>1006</v>
      </c>
      <c r="C42" s="673" t="s">
        <v>1006</v>
      </c>
      <c r="D42" s="674"/>
      <c r="E42" s="675">
        <v>334544</v>
      </c>
      <c r="F42" s="675">
        <v>17935</v>
      </c>
      <c r="G42" s="675">
        <v>32986</v>
      </c>
      <c r="H42" s="675">
        <v>17741.052039500028</v>
      </c>
      <c r="I42" s="675">
        <v>1023.9280255000008</v>
      </c>
      <c r="J42" s="675">
        <v>1924.749583999999</v>
      </c>
      <c r="K42" s="676"/>
      <c r="L42" s="677"/>
      <c r="M42" s="677"/>
      <c r="N42" s="677">
        <v>1289.3900000000001</v>
      </c>
      <c r="O42" s="677">
        <v>73.86</v>
      </c>
      <c r="P42" s="621"/>
      <c r="Q42" s="621"/>
      <c r="R42" s="621"/>
      <c r="S42" s="621"/>
      <c r="T42" s="621"/>
      <c r="U42" s="621"/>
      <c r="V42" s="621"/>
      <c r="W42" s="621"/>
      <c r="X42" s="621"/>
      <c r="Y42" s="621"/>
      <c r="Z42" s="621"/>
      <c r="AA42" s="621"/>
      <c r="AB42" s="621"/>
      <c r="AC42" s="621"/>
      <c r="AD42" s="621"/>
      <c r="AE42" s="621"/>
      <c r="AF42" s="621"/>
      <c r="AG42" s="621"/>
      <c r="AH42" s="621"/>
      <c r="AI42" s="621"/>
      <c r="AJ42" s="621"/>
      <c r="AK42" s="621"/>
      <c r="AL42" s="621"/>
      <c r="AM42" s="621"/>
      <c r="AN42" s="621"/>
      <c r="AO42" s="621"/>
      <c r="AP42" s="621"/>
      <c r="AQ42" s="621"/>
      <c r="AR42" s="621"/>
      <c r="AS42" s="621"/>
      <c r="AT42" s="621"/>
      <c r="AU42" s="621"/>
      <c r="AV42" s="621"/>
      <c r="AW42" s="621"/>
      <c r="AX42" s="621"/>
      <c r="AY42" s="621"/>
      <c r="AZ42" s="621"/>
    </row>
    <row r="43" spans="1:54" ht="15.75" customHeight="1">
      <c r="A43" s="682" t="s">
        <v>568</v>
      </c>
      <c r="C43" s="684"/>
      <c r="D43" s="684"/>
      <c r="E43" s="684"/>
      <c r="F43" s="684"/>
      <c r="G43" s="684"/>
      <c r="H43" s="685"/>
      <c r="I43" s="685"/>
      <c r="J43" s="685"/>
      <c r="K43" s="685"/>
      <c r="L43" s="685"/>
      <c r="M43" s="685"/>
      <c r="N43" s="685"/>
      <c r="O43" s="685"/>
    </row>
    <row r="44" spans="1:54" ht="14.25" customHeight="1">
      <c r="A44" s="686" t="s">
        <v>1007</v>
      </c>
      <c r="B44" s="687"/>
      <c r="C44" s="687"/>
      <c r="D44" s="687"/>
      <c r="E44" s="687"/>
      <c r="F44" s="687"/>
      <c r="G44" s="687"/>
      <c r="H44" s="687"/>
      <c r="I44" s="687"/>
      <c r="L44" s="689"/>
      <c r="M44" s="689"/>
      <c r="N44" s="689"/>
      <c r="O44" s="689"/>
    </row>
    <row r="45" spans="1:54">
      <c r="E45" s="621"/>
    </row>
    <row r="46" spans="1:54">
      <c r="E46" s="621"/>
    </row>
    <row r="47" spans="1:54">
      <c r="E47" s="621"/>
    </row>
    <row r="48" spans="1:54">
      <c r="E48" s="621"/>
    </row>
    <row r="49" spans="5:5">
      <c r="E49" s="621"/>
    </row>
    <row r="50" spans="5:5">
      <c r="E50" s="621"/>
    </row>
    <row r="51" spans="5:5">
      <c r="E51" s="621"/>
    </row>
    <row r="52" spans="5:5">
      <c r="E52" s="621"/>
    </row>
    <row r="53" spans="5:5">
      <c r="E53" s="621"/>
    </row>
    <row r="54" spans="5:5">
      <c r="E54" s="621"/>
    </row>
    <row r="55" spans="5:5">
      <c r="E55" s="621"/>
    </row>
    <row r="56" spans="5:5">
      <c r="E56" s="621"/>
    </row>
    <row r="57" spans="5:5">
      <c r="E57" s="621"/>
    </row>
    <row r="58" spans="5:5">
      <c r="E58" s="621"/>
    </row>
    <row r="59" spans="5:5">
      <c r="E59" s="621"/>
    </row>
    <row r="60" spans="5:5">
      <c r="E60" s="621"/>
    </row>
    <row r="61" spans="5:5">
      <c r="E61" s="621"/>
    </row>
    <row r="62" spans="5:5">
      <c r="E62" s="621"/>
    </row>
    <row r="63" spans="5:5">
      <c r="E63" s="621"/>
    </row>
    <row r="64" spans="5:5">
      <c r="E64" s="621"/>
    </row>
    <row r="65" spans="5:5">
      <c r="E65" s="621"/>
    </row>
    <row r="66" spans="5:5">
      <c r="E66" s="621"/>
    </row>
    <row r="67" spans="5:5">
      <c r="E67" s="621"/>
    </row>
    <row r="68" spans="5:5">
      <c r="E68" s="621"/>
    </row>
    <row r="69" spans="5:5">
      <c r="E69" s="621"/>
    </row>
    <row r="70" spans="5:5">
      <c r="E70" s="621"/>
    </row>
    <row r="71" spans="5:5">
      <c r="E71" s="621"/>
    </row>
    <row r="72" spans="5:5">
      <c r="E72" s="621"/>
    </row>
    <row r="73" spans="5:5">
      <c r="E73" s="621"/>
    </row>
    <row r="74" spans="5:5">
      <c r="E74" s="621"/>
    </row>
    <row r="75" spans="5:5">
      <c r="E75" s="621"/>
    </row>
    <row r="76" spans="5:5">
      <c r="E76" s="621"/>
    </row>
    <row r="77" spans="5:5">
      <c r="E77" s="621"/>
    </row>
    <row r="78" spans="5:5">
      <c r="E78" s="621"/>
    </row>
    <row r="79" spans="5:5">
      <c r="E79" s="621"/>
    </row>
    <row r="80" spans="5:5">
      <c r="E80" s="621"/>
    </row>
    <row r="81" spans="5:5">
      <c r="E81" s="621"/>
    </row>
    <row r="82" spans="5:5">
      <c r="E82" s="621"/>
    </row>
    <row r="83" spans="5:5">
      <c r="E83" s="621"/>
    </row>
    <row r="84" spans="5:5">
      <c r="E84" s="621"/>
    </row>
    <row r="85" spans="5:5">
      <c r="E85" s="621"/>
    </row>
    <row r="86" spans="5:5">
      <c r="E86" s="621"/>
    </row>
    <row r="87" spans="5:5">
      <c r="E87" s="621"/>
    </row>
    <row r="88" spans="5:5">
      <c r="E88" s="621"/>
    </row>
    <row r="89" spans="5:5">
      <c r="E89" s="621"/>
    </row>
    <row r="90" spans="5:5">
      <c r="E90" s="621"/>
    </row>
    <row r="91" spans="5:5">
      <c r="E91" s="621"/>
    </row>
    <row r="92" spans="5:5">
      <c r="E92" s="621"/>
    </row>
    <row r="93" spans="5:5">
      <c r="E93" s="621"/>
    </row>
    <row r="94" spans="5:5">
      <c r="E94" s="621"/>
    </row>
    <row r="95" spans="5:5">
      <c r="E95" s="621"/>
    </row>
    <row r="96" spans="5:5">
      <c r="E96" s="621"/>
    </row>
    <row r="97" spans="5:5">
      <c r="E97" s="621"/>
    </row>
    <row r="98" spans="5:5">
      <c r="E98" s="621"/>
    </row>
    <row r="99" spans="5:5">
      <c r="E99" s="621"/>
    </row>
    <row r="100" spans="5:5">
      <c r="E100" s="621"/>
    </row>
    <row r="101" spans="5:5">
      <c r="E101" s="621"/>
    </row>
    <row r="102" spans="5:5">
      <c r="E102" s="621"/>
    </row>
    <row r="103" spans="5:5">
      <c r="E103" s="621"/>
    </row>
    <row r="104" spans="5:5">
      <c r="E104" s="621"/>
    </row>
    <row r="105" spans="5:5">
      <c r="E105" s="621"/>
    </row>
    <row r="106" spans="5:5">
      <c r="E106" s="621"/>
    </row>
    <row r="107" spans="5:5">
      <c r="E107" s="621"/>
    </row>
    <row r="108" spans="5:5">
      <c r="E108" s="621"/>
    </row>
    <row r="109" spans="5:5">
      <c r="E109" s="621"/>
    </row>
    <row r="110" spans="5:5">
      <c r="E110" s="621"/>
    </row>
    <row r="111" spans="5:5">
      <c r="E111" s="621"/>
    </row>
    <row r="112" spans="5:5">
      <c r="E112" s="621"/>
    </row>
    <row r="113" spans="5:5">
      <c r="E113" s="621"/>
    </row>
    <row r="114" spans="5:5">
      <c r="E114" s="621"/>
    </row>
    <row r="115" spans="5:5">
      <c r="E115" s="621"/>
    </row>
    <row r="116" spans="5:5">
      <c r="E116" s="621"/>
    </row>
    <row r="117" spans="5:5">
      <c r="E117" s="621"/>
    </row>
    <row r="118" spans="5:5">
      <c r="E118" s="621"/>
    </row>
    <row r="119" spans="5:5">
      <c r="E119" s="621"/>
    </row>
    <row r="120" spans="5:5">
      <c r="E120" s="621"/>
    </row>
    <row r="121" spans="5:5">
      <c r="E121" s="621"/>
    </row>
    <row r="122" spans="5:5">
      <c r="E122" s="621"/>
    </row>
    <row r="123" spans="5:5">
      <c r="E123" s="621"/>
    </row>
    <row r="124" spans="5:5">
      <c r="E124" s="621"/>
    </row>
    <row r="125" spans="5:5">
      <c r="E125" s="621"/>
    </row>
    <row r="126" spans="5:5">
      <c r="E126" s="621"/>
    </row>
    <row r="127" spans="5:5">
      <c r="E127" s="621"/>
    </row>
    <row r="128" spans="5:5">
      <c r="E128" s="621"/>
    </row>
    <row r="129" spans="5:5">
      <c r="E129" s="621"/>
    </row>
    <row r="130" spans="5:5">
      <c r="E130" s="621"/>
    </row>
    <row r="131" spans="5:5">
      <c r="E131" s="621"/>
    </row>
    <row r="132" spans="5:5">
      <c r="E132" s="621"/>
    </row>
    <row r="133" spans="5:5">
      <c r="E133" s="621"/>
    </row>
    <row r="134" spans="5:5">
      <c r="E134" s="621"/>
    </row>
    <row r="135" spans="5:5">
      <c r="E135" s="621"/>
    </row>
    <row r="136" spans="5:5">
      <c r="E136" s="621"/>
    </row>
    <row r="137" spans="5:5">
      <c r="E137" s="621"/>
    </row>
    <row r="138" spans="5:5">
      <c r="E138" s="621"/>
    </row>
    <row r="139" spans="5:5">
      <c r="E139" s="621"/>
    </row>
    <row r="140" spans="5:5">
      <c r="E140" s="621"/>
    </row>
    <row r="141" spans="5:5">
      <c r="E141" s="621"/>
    </row>
    <row r="142" spans="5:5">
      <c r="E142" s="621"/>
    </row>
    <row r="143" spans="5:5">
      <c r="E143" s="621"/>
    </row>
    <row r="144" spans="5:5">
      <c r="E144" s="621"/>
    </row>
    <row r="145" spans="5:5">
      <c r="E145" s="621"/>
    </row>
    <row r="146" spans="5:5">
      <c r="E146" s="621"/>
    </row>
    <row r="147" spans="5:5">
      <c r="E147" s="621"/>
    </row>
    <row r="148" spans="5:5">
      <c r="E148" s="621"/>
    </row>
    <row r="149" spans="5:5">
      <c r="E149" s="621"/>
    </row>
    <row r="150" spans="5:5">
      <c r="E150" s="621"/>
    </row>
    <row r="151" spans="5:5">
      <c r="E151" s="621"/>
    </row>
    <row r="152" spans="5:5">
      <c r="E152" s="621"/>
    </row>
    <row r="153" spans="5:5">
      <c r="E153" s="621"/>
    </row>
    <row r="154" spans="5:5">
      <c r="E154" s="621"/>
    </row>
    <row r="155" spans="5:5">
      <c r="E155" s="621"/>
    </row>
    <row r="156" spans="5:5">
      <c r="E156" s="621"/>
    </row>
    <row r="157" spans="5:5">
      <c r="E157" s="621"/>
    </row>
    <row r="158" spans="5:5">
      <c r="E158" s="621"/>
    </row>
    <row r="159" spans="5:5">
      <c r="E159" s="621"/>
    </row>
    <row r="160" spans="5:5">
      <c r="E160" s="621"/>
    </row>
    <row r="161" spans="5:5">
      <c r="E161" s="621"/>
    </row>
    <row r="162" spans="5:5">
      <c r="E162" s="621"/>
    </row>
    <row r="163" spans="5:5">
      <c r="E163" s="621"/>
    </row>
    <row r="164" spans="5:5">
      <c r="E164" s="621"/>
    </row>
    <row r="165" spans="5:5">
      <c r="E165" s="621"/>
    </row>
    <row r="166" spans="5:5">
      <c r="E166" s="621"/>
    </row>
    <row r="167" spans="5:5">
      <c r="E167" s="621"/>
    </row>
    <row r="168" spans="5:5">
      <c r="E168" s="621"/>
    </row>
    <row r="169" spans="5:5">
      <c r="E169" s="621"/>
    </row>
    <row r="170" spans="5:5">
      <c r="E170" s="621"/>
    </row>
    <row r="171" spans="5:5">
      <c r="E171" s="621"/>
    </row>
    <row r="172" spans="5:5">
      <c r="E172" s="621"/>
    </row>
    <row r="173" spans="5:5">
      <c r="E173" s="621"/>
    </row>
    <row r="174" spans="5:5">
      <c r="E174" s="621"/>
    </row>
    <row r="175" spans="5:5">
      <c r="E175" s="621"/>
    </row>
    <row r="176" spans="5:5">
      <c r="E176" s="621"/>
    </row>
    <row r="177" spans="5:5">
      <c r="E177" s="621"/>
    </row>
    <row r="178" spans="5:5">
      <c r="E178" s="621"/>
    </row>
    <row r="179" spans="5:5">
      <c r="E179" s="621"/>
    </row>
    <row r="180" spans="5:5">
      <c r="E180" s="621"/>
    </row>
    <row r="181" spans="5:5">
      <c r="E181" s="621"/>
    </row>
  </sheetData>
  <mergeCells count="24">
    <mergeCell ref="A41:A42"/>
    <mergeCell ref="A4:A19"/>
    <mergeCell ref="B4:B9"/>
    <mergeCell ref="B10:B13"/>
    <mergeCell ref="B14:B16"/>
    <mergeCell ref="B17:B18"/>
    <mergeCell ref="A20:A27"/>
    <mergeCell ref="B20:B24"/>
    <mergeCell ref="B25:B26"/>
    <mergeCell ref="A28:A40"/>
    <mergeCell ref="B28:B32"/>
    <mergeCell ref="B33:B35"/>
    <mergeCell ref="B36:B37"/>
    <mergeCell ref="B38:B39"/>
    <mergeCell ref="A1:O1"/>
    <mergeCell ref="A2:A3"/>
    <mergeCell ref="B2:B3"/>
    <mergeCell ref="C2:C3"/>
    <mergeCell ref="D2:D3"/>
    <mergeCell ref="E2:G2"/>
    <mergeCell ref="H2:J2"/>
    <mergeCell ref="K2:K3"/>
    <mergeCell ref="L2:M2"/>
    <mergeCell ref="N2:O2"/>
  </mergeCells>
  <printOptions horizontalCentered="1"/>
  <pageMargins left="0.7" right="0.7" top="0.75" bottom="0.75" header="0.3" footer="0.3"/>
  <pageSetup paperSize="9" scale="74"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pane xSplit="1" topLeftCell="B1" activePane="topRight" state="frozen"/>
      <selection pane="topRight" activeCell="P23" sqref="P23"/>
    </sheetView>
  </sheetViews>
  <sheetFormatPr defaultRowHeight="15"/>
  <cols>
    <col min="1" max="1" width="73" bestFit="1" customWidth="1"/>
    <col min="2" max="8" width="15" bestFit="1" customWidth="1"/>
    <col min="9" max="9" width="14.5703125" bestFit="1" customWidth="1"/>
    <col min="10" max="10" width="11.42578125" bestFit="1" customWidth="1"/>
    <col min="11" max="11" width="16" bestFit="1" customWidth="1"/>
    <col min="12" max="12" width="14.5703125" bestFit="1" customWidth="1"/>
    <col min="13" max="13" width="16" bestFit="1" customWidth="1"/>
    <col min="14" max="14" width="11.140625" bestFit="1" customWidth="1"/>
  </cols>
  <sheetData>
    <row r="1" spans="1:16">
      <c r="A1" s="976" t="s">
        <v>1261</v>
      </c>
      <c r="B1" s="976"/>
      <c r="C1" s="976"/>
      <c r="D1" s="977"/>
      <c r="E1" s="977"/>
      <c r="F1" s="978"/>
      <c r="G1" s="979"/>
      <c r="H1" s="979"/>
      <c r="I1" s="979"/>
      <c r="J1" s="979"/>
    </row>
    <row r="2" spans="1:16">
      <c r="A2" s="976" t="s">
        <v>1262</v>
      </c>
      <c r="B2" s="976"/>
      <c r="C2" s="976"/>
      <c r="D2" s="978"/>
      <c r="E2" s="978"/>
      <c r="F2" s="976">
        <v>27307751</v>
      </c>
      <c r="G2" s="979"/>
      <c r="H2" s="979"/>
      <c r="I2" s="979"/>
      <c r="J2" s="979"/>
    </row>
    <row r="3" spans="1:16" ht="30">
      <c r="A3" s="976" t="s">
        <v>1263</v>
      </c>
      <c r="B3" s="976"/>
      <c r="C3" s="976"/>
      <c r="D3" s="978"/>
      <c r="E3" s="978"/>
      <c r="F3" s="976">
        <v>27.8</v>
      </c>
      <c r="G3" s="979"/>
      <c r="H3" s="979"/>
      <c r="I3" s="979"/>
      <c r="J3" s="979"/>
    </row>
    <row r="4" spans="1:16" ht="30">
      <c r="A4" s="980" t="s">
        <v>1264</v>
      </c>
      <c r="B4" s="980"/>
      <c r="C4" s="980"/>
      <c r="D4" s="981"/>
      <c r="E4" s="981"/>
      <c r="F4" s="980">
        <v>29.2</v>
      </c>
      <c r="G4" s="979"/>
      <c r="H4" s="979"/>
      <c r="I4" s="979"/>
      <c r="J4" s="979"/>
    </row>
    <row r="5" spans="1:16">
      <c r="A5" s="980" t="s">
        <v>1265</v>
      </c>
      <c r="B5" s="982">
        <v>44621</v>
      </c>
      <c r="C5" s="982">
        <v>44652</v>
      </c>
      <c r="D5" s="982">
        <v>44682</v>
      </c>
      <c r="E5" s="982">
        <v>44713</v>
      </c>
      <c r="F5" s="982">
        <v>44743</v>
      </c>
      <c r="G5" s="982">
        <v>44774</v>
      </c>
      <c r="H5" s="982">
        <v>44805</v>
      </c>
      <c r="I5" s="983">
        <v>44835</v>
      </c>
      <c r="J5" s="983">
        <v>44866</v>
      </c>
      <c r="K5" s="983">
        <v>44896</v>
      </c>
      <c r="L5" s="983">
        <v>44927</v>
      </c>
      <c r="M5" s="983">
        <v>44958</v>
      </c>
      <c r="N5" s="983">
        <v>44986</v>
      </c>
    </row>
    <row r="6" spans="1:16">
      <c r="A6" s="984" t="s">
        <v>1266</v>
      </c>
      <c r="B6" s="984">
        <v>4</v>
      </c>
      <c r="C6" s="984">
        <v>4</v>
      </c>
      <c r="D6" s="984">
        <v>4.5</v>
      </c>
      <c r="E6" s="984">
        <v>4.5</v>
      </c>
      <c r="F6" s="984">
        <v>4.5</v>
      </c>
      <c r="G6" s="984">
        <v>4.5</v>
      </c>
      <c r="H6" s="984">
        <v>4.5</v>
      </c>
      <c r="I6" s="985">
        <v>4.5</v>
      </c>
      <c r="J6" s="985">
        <v>4.5</v>
      </c>
      <c r="K6" s="985">
        <v>4.5</v>
      </c>
      <c r="L6" s="985">
        <v>4.5</v>
      </c>
      <c r="M6" s="984">
        <v>4.5</v>
      </c>
      <c r="N6" s="984">
        <v>4.5</v>
      </c>
    </row>
    <row r="7" spans="1:16">
      <c r="A7" s="984" t="s">
        <v>1267</v>
      </c>
      <c r="B7" s="984">
        <v>4</v>
      </c>
      <c r="C7" s="984">
        <v>4</v>
      </c>
      <c r="D7" s="984">
        <v>4.4000000000000004</v>
      </c>
      <c r="E7" s="984">
        <v>4.9000000000000004</v>
      </c>
      <c r="F7" s="984">
        <v>4.9000000000000004</v>
      </c>
      <c r="G7" s="984">
        <v>5.4</v>
      </c>
      <c r="H7" s="984">
        <v>5.9</v>
      </c>
      <c r="I7" s="984">
        <v>5.9</v>
      </c>
      <c r="J7" s="984">
        <v>5.9</v>
      </c>
      <c r="K7" s="984">
        <v>6.25</v>
      </c>
      <c r="L7" s="984">
        <v>6.25</v>
      </c>
      <c r="M7" s="984">
        <v>6.5</v>
      </c>
      <c r="N7" s="984">
        <v>6.5</v>
      </c>
    </row>
    <row r="8" spans="1:16">
      <c r="A8" s="986" t="s">
        <v>1268</v>
      </c>
      <c r="B8" s="987">
        <v>204894</v>
      </c>
      <c r="C8" s="987">
        <v>208476</v>
      </c>
      <c r="D8" s="987">
        <v>206804</v>
      </c>
      <c r="E8" s="987">
        <v>208193</v>
      </c>
      <c r="F8" s="987">
        <v>210323.76</v>
      </c>
      <c r="G8" s="987">
        <v>210516</v>
      </c>
      <c r="H8" s="987">
        <v>210728.94</v>
      </c>
      <c r="I8" s="987">
        <v>213015.61</v>
      </c>
      <c r="J8" s="988">
        <v>204937.29</v>
      </c>
      <c r="K8" s="988">
        <v>218593.58</v>
      </c>
      <c r="L8" s="988">
        <v>218942.48</v>
      </c>
      <c r="M8" s="988">
        <v>221015.19</v>
      </c>
      <c r="N8" s="988" t="s">
        <v>29</v>
      </c>
    </row>
    <row r="9" spans="1:16">
      <c r="A9" s="984" t="s">
        <v>1269</v>
      </c>
      <c r="B9" s="987">
        <v>164653</v>
      </c>
      <c r="C9" s="987">
        <v>166239</v>
      </c>
      <c r="D9" s="987">
        <v>165742</v>
      </c>
      <c r="E9" s="987">
        <v>167332</v>
      </c>
      <c r="F9" s="987">
        <v>169716.99</v>
      </c>
      <c r="G9" s="987">
        <v>169942</v>
      </c>
      <c r="H9" s="987">
        <v>170319.93</v>
      </c>
      <c r="I9" s="987">
        <v>172035.36</v>
      </c>
      <c r="J9" s="988">
        <v>172948.58</v>
      </c>
      <c r="K9" s="988">
        <v>177341.24</v>
      </c>
      <c r="L9" s="988">
        <v>177189.01</v>
      </c>
      <c r="M9" s="988">
        <v>178617.7</v>
      </c>
      <c r="N9" s="988" t="s">
        <v>29</v>
      </c>
    </row>
    <row r="10" spans="1:16">
      <c r="A10" s="989" t="s">
        <v>1270</v>
      </c>
      <c r="B10" s="990">
        <v>118906</v>
      </c>
      <c r="C10" s="990">
        <v>119546</v>
      </c>
      <c r="D10" s="990">
        <v>120273</v>
      </c>
      <c r="E10" s="990">
        <v>121409</v>
      </c>
      <c r="F10" s="990">
        <v>123692.24</v>
      </c>
      <c r="G10" s="990">
        <v>124579</v>
      </c>
      <c r="H10" s="990">
        <v>126300.51</v>
      </c>
      <c r="I10" s="990">
        <v>136261.54999999999</v>
      </c>
      <c r="J10" s="988">
        <v>129477.35</v>
      </c>
      <c r="K10" s="991">
        <v>133043.93</v>
      </c>
      <c r="L10" s="991">
        <v>133416.62</v>
      </c>
      <c r="M10" s="991">
        <v>134507.06</v>
      </c>
      <c r="N10" s="991" t="s">
        <v>29</v>
      </c>
    </row>
    <row r="11" spans="1:16">
      <c r="A11" s="1619" t="s">
        <v>1271</v>
      </c>
      <c r="B11" s="1619"/>
      <c r="C11" s="1619"/>
      <c r="D11" s="1619"/>
      <c r="E11" s="1619"/>
      <c r="F11" s="1619"/>
      <c r="G11" s="1619"/>
      <c r="H11" s="1619"/>
      <c r="I11" s="1619"/>
      <c r="J11" s="1619"/>
      <c r="N11" s="992"/>
    </row>
    <row r="12" spans="1:16">
      <c r="A12" s="985" t="s">
        <v>1272</v>
      </c>
      <c r="B12" s="993">
        <v>3.34</v>
      </c>
      <c r="C12" s="993">
        <v>3.63</v>
      </c>
      <c r="D12" s="993">
        <v>4.09</v>
      </c>
      <c r="E12" s="993">
        <v>4.71</v>
      </c>
      <c r="F12" s="993">
        <v>5.04</v>
      </c>
      <c r="G12" s="994">
        <v>5.0999999999999996</v>
      </c>
      <c r="H12" s="994">
        <v>5.52</v>
      </c>
      <c r="I12" s="994">
        <v>5.98</v>
      </c>
      <c r="J12" s="994">
        <v>5.88</v>
      </c>
      <c r="K12" s="994">
        <v>6.38</v>
      </c>
      <c r="L12" s="994">
        <v>6.44</v>
      </c>
      <c r="M12" s="994">
        <v>6.62</v>
      </c>
      <c r="N12" s="994">
        <v>6.78</v>
      </c>
    </row>
    <row r="13" spans="1:16">
      <c r="A13" s="984" t="s">
        <v>1273</v>
      </c>
      <c r="B13" s="995">
        <v>3.84</v>
      </c>
      <c r="C13" s="995">
        <v>3.98</v>
      </c>
      <c r="D13" s="995">
        <v>4.8899999999999997</v>
      </c>
      <c r="E13" s="995">
        <v>5.16</v>
      </c>
      <c r="F13" s="995">
        <v>5.62</v>
      </c>
      <c r="G13" s="996">
        <v>5.6</v>
      </c>
      <c r="H13" s="996">
        <v>6.18</v>
      </c>
      <c r="I13" s="996">
        <v>6.47</v>
      </c>
      <c r="J13" s="996">
        <v>6.4</v>
      </c>
      <c r="K13" s="996">
        <v>6.31</v>
      </c>
      <c r="L13" s="996">
        <v>6.47</v>
      </c>
      <c r="M13" s="996">
        <v>6.82</v>
      </c>
      <c r="N13" s="996" t="s">
        <v>29</v>
      </c>
    </row>
    <row r="14" spans="1:16">
      <c r="A14" s="997" t="s">
        <v>1274</v>
      </c>
      <c r="B14" s="995" t="s">
        <v>1275</v>
      </c>
      <c r="C14" s="995" t="s">
        <v>1275</v>
      </c>
      <c r="D14" s="995" t="s">
        <v>1275</v>
      </c>
      <c r="E14" s="995" t="s">
        <v>1276</v>
      </c>
      <c r="F14" s="995" t="s">
        <v>1276</v>
      </c>
      <c r="G14" s="996" t="s">
        <v>1276</v>
      </c>
      <c r="H14" s="996" t="s">
        <v>1277</v>
      </c>
      <c r="I14" s="996" t="s">
        <v>1278</v>
      </c>
      <c r="J14" s="996" t="s">
        <v>1278</v>
      </c>
      <c r="K14" s="995" t="s">
        <v>1279</v>
      </c>
      <c r="L14" s="995" t="s">
        <v>1280</v>
      </c>
      <c r="M14" s="995" t="s">
        <v>1280</v>
      </c>
      <c r="N14" s="998" t="s">
        <v>1281</v>
      </c>
    </row>
    <row r="15" spans="1:16">
      <c r="A15" s="989" t="s">
        <v>1282</v>
      </c>
      <c r="B15" s="999" t="s">
        <v>1283</v>
      </c>
      <c r="C15" s="999" t="s">
        <v>1283</v>
      </c>
      <c r="D15" s="999" t="s">
        <v>1284</v>
      </c>
      <c r="E15" s="999" t="s">
        <v>1284</v>
      </c>
      <c r="F15" s="999" t="s">
        <v>1285</v>
      </c>
      <c r="G15" s="1000" t="s">
        <v>1286</v>
      </c>
      <c r="H15" s="1000" t="s">
        <v>1287</v>
      </c>
      <c r="I15" s="1000" t="s">
        <v>1288</v>
      </c>
      <c r="J15" s="996" t="s">
        <v>1289</v>
      </c>
      <c r="K15" s="1000" t="s">
        <v>1290</v>
      </c>
      <c r="L15" s="1000" t="s">
        <v>1290</v>
      </c>
      <c r="M15" s="1000" t="s">
        <v>1290</v>
      </c>
      <c r="N15" s="1000" t="s">
        <v>1290</v>
      </c>
    </row>
    <row r="16" spans="1:16">
      <c r="A16" s="1619" t="s">
        <v>1291</v>
      </c>
      <c r="B16" s="1619"/>
      <c r="C16" s="1619"/>
      <c r="D16" s="1619"/>
      <c r="E16" s="1619"/>
      <c r="F16" s="1619"/>
      <c r="G16" s="1619"/>
      <c r="H16" s="1619"/>
      <c r="I16" s="1619"/>
      <c r="J16" s="1619"/>
      <c r="P16" s="1001"/>
    </row>
    <row r="17" spans="1:17">
      <c r="A17" s="985" t="s">
        <v>1292</v>
      </c>
      <c r="B17" s="1002">
        <v>1491336.1</v>
      </c>
      <c r="C17" s="1002">
        <v>1393072.56</v>
      </c>
      <c r="D17" s="1002">
        <v>1299255</v>
      </c>
      <c r="E17" s="1002">
        <v>1044028.04</v>
      </c>
      <c r="F17" s="1002">
        <v>1046321.4</v>
      </c>
      <c r="G17" s="1002">
        <v>1271856.33</v>
      </c>
      <c r="H17" s="1002">
        <v>1472099.6800000002</v>
      </c>
      <c r="I17" s="1003">
        <v>996471.98</v>
      </c>
      <c r="J17" s="1003">
        <v>1292791.45</v>
      </c>
      <c r="K17" s="1003">
        <v>1247635.02</v>
      </c>
      <c r="L17" s="1004">
        <v>1088729.48</v>
      </c>
      <c r="M17" s="1003">
        <v>1076055.8400000001</v>
      </c>
      <c r="N17" s="1003">
        <v>1105621.48</v>
      </c>
      <c r="O17" s="1005"/>
      <c r="P17" s="1005"/>
      <c r="Q17" s="1006"/>
    </row>
    <row r="18" spans="1:17">
      <c r="A18" s="984" t="s">
        <v>1293</v>
      </c>
      <c r="B18" s="1007">
        <v>26406501.379999999</v>
      </c>
      <c r="C18" s="1007">
        <v>26697882.219999999</v>
      </c>
      <c r="D18" s="1007">
        <v>25778368</v>
      </c>
      <c r="E18" s="1007">
        <v>24373732.879999999</v>
      </c>
      <c r="F18" s="1008">
        <v>26658604.02</v>
      </c>
      <c r="G18" s="1008">
        <v>28024621.829999998</v>
      </c>
      <c r="H18" s="1007">
        <v>27184601.829999998</v>
      </c>
      <c r="I18" s="1009">
        <v>27991937</v>
      </c>
      <c r="J18" s="1009">
        <v>28850896</v>
      </c>
      <c r="K18" s="1009">
        <v>28238247.93</v>
      </c>
      <c r="L18" s="1010">
        <v>27023159.98</v>
      </c>
      <c r="M18" s="1011">
        <v>25772501.399999999</v>
      </c>
      <c r="N18" s="1011">
        <v>25819896</v>
      </c>
    </row>
    <row r="19" spans="1:17">
      <c r="A19" s="984" t="s">
        <v>1294</v>
      </c>
      <c r="B19" s="1007">
        <v>26181063.834121399</v>
      </c>
      <c r="C19" s="1007">
        <v>26459284.787211701</v>
      </c>
      <c r="D19" s="1007">
        <v>25568863</v>
      </c>
      <c r="E19" s="1007">
        <v>24203324.247343499</v>
      </c>
      <c r="F19" s="1008">
        <v>26470031.323020902</v>
      </c>
      <c r="G19" s="1008">
        <v>27817242</v>
      </c>
      <c r="H19" s="1008">
        <v>26977153</v>
      </c>
      <c r="I19" s="1009">
        <v>27777180</v>
      </c>
      <c r="J19" s="1009">
        <v>28642985</v>
      </c>
      <c r="K19" s="1009">
        <v>28019280.925115101</v>
      </c>
      <c r="L19" s="1010">
        <v>26802351</v>
      </c>
      <c r="M19" s="1012">
        <v>25583222.48</v>
      </c>
      <c r="N19" s="1012">
        <v>25632704.3672942</v>
      </c>
    </row>
    <row r="20" spans="1:17">
      <c r="A20" s="989" t="s">
        <v>1295</v>
      </c>
      <c r="B20" s="990">
        <v>-41123.14</v>
      </c>
      <c r="C20" s="990">
        <v>-17143.75</v>
      </c>
      <c r="D20" s="990">
        <v>-39993</v>
      </c>
      <c r="E20" s="990">
        <v>-50203</v>
      </c>
      <c r="F20" s="990">
        <v>4988.79</v>
      </c>
      <c r="G20" s="990">
        <v>51204.42</v>
      </c>
      <c r="H20" s="990">
        <v>-7624</v>
      </c>
      <c r="I20" s="1013">
        <v>-8.2899999999999991</v>
      </c>
      <c r="J20" s="1013">
        <v>36238.660000000003</v>
      </c>
      <c r="K20" s="1013">
        <v>11119</v>
      </c>
      <c r="L20" s="1014">
        <v>-5692.85</v>
      </c>
      <c r="M20" s="1013">
        <v>-5294</v>
      </c>
      <c r="N20" s="1013">
        <v>-41123.14</v>
      </c>
    </row>
    <row r="21" spans="1:17">
      <c r="A21" s="1619" t="s">
        <v>1296</v>
      </c>
      <c r="B21" s="1619"/>
      <c r="C21" s="1619"/>
      <c r="D21" s="1619"/>
      <c r="E21" s="1619"/>
      <c r="F21" s="1619"/>
      <c r="G21" s="1619"/>
      <c r="H21" s="1619"/>
      <c r="I21" s="1619"/>
      <c r="J21" s="1619"/>
    </row>
    <row r="22" spans="1:17">
      <c r="A22" s="1015" t="s">
        <v>1297</v>
      </c>
      <c r="B22" s="1016">
        <v>606475</v>
      </c>
      <c r="C22" s="1016">
        <v>595954</v>
      </c>
      <c r="D22" s="1017">
        <v>601363</v>
      </c>
      <c r="E22" s="1017">
        <v>588314</v>
      </c>
      <c r="F22" s="1017">
        <v>573875</v>
      </c>
      <c r="G22" s="1017">
        <v>561046</v>
      </c>
      <c r="H22" s="1017">
        <v>532664</v>
      </c>
      <c r="I22" s="1003">
        <v>531081</v>
      </c>
      <c r="J22" s="1003">
        <v>561162</v>
      </c>
      <c r="K22" s="1003">
        <v>562851</v>
      </c>
      <c r="L22" s="1003">
        <v>576761</v>
      </c>
      <c r="M22" s="1003">
        <v>560942</v>
      </c>
      <c r="N22" s="1003">
        <v>578449</v>
      </c>
    </row>
    <row r="23" spans="1:17">
      <c r="A23" s="1018" t="s">
        <v>1298</v>
      </c>
      <c r="B23" s="984">
        <v>75.8</v>
      </c>
      <c r="C23" s="984">
        <v>76.42</v>
      </c>
      <c r="D23" s="984">
        <v>77.66</v>
      </c>
      <c r="E23" s="984">
        <v>79.09</v>
      </c>
      <c r="F23" s="984">
        <v>79.42</v>
      </c>
      <c r="G23" s="984">
        <v>79.719399999999993</v>
      </c>
      <c r="H23" s="984">
        <v>81.552199999999999</v>
      </c>
      <c r="I23" s="996">
        <v>82.41</v>
      </c>
      <c r="J23" s="996">
        <v>81.599999999999994</v>
      </c>
      <c r="K23" s="996">
        <v>82.786199999999994</v>
      </c>
      <c r="L23" s="996">
        <v>81.738699999999994</v>
      </c>
      <c r="M23" s="996">
        <v>82.681600000000003</v>
      </c>
      <c r="N23" s="996">
        <v>82.216899999999995</v>
      </c>
    </row>
    <row r="24" spans="1:17">
      <c r="A24" s="1018" t="s">
        <v>1299</v>
      </c>
      <c r="B24" s="984">
        <v>84.7</v>
      </c>
      <c r="C24" s="984">
        <v>80.58</v>
      </c>
      <c r="D24" s="984">
        <v>83.49</v>
      </c>
      <c r="E24" s="984">
        <v>82.74</v>
      </c>
      <c r="F24" s="984">
        <v>81.17</v>
      </c>
      <c r="G24" s="984">
        <v>79.712000000000003</v>
      </c>
      <c r="H24" s="984">
        <v>80.109300000000005</v>
      </c>
      <c r="I24" s="996">
        <v>82.14</v>
      </c>
      <c r="J24" s="996">
        <v>84.45</v>
      </c>
      <c r="K24" s="996">
        <v>88.149600000000007</v>
      </c>
      <c r="L24" s="996">
        <v>88.598200000000006</v>
      </c>
      <c r="M24" s="996">
        <v>87.5471</v>
      </c>
      <c r="N24" s="996">
        <v>89.607600000000005</v>
      </c>
    </row>
    <row r="25" spans="1:17">
      <c r="A25" s="1019" t="s">
        <v>1300</v>
      </c>
      <c r="B25" s="989">
        <v>3.84</v>
      </c>
      <c r="C25" s="989">
        <v>3.69</v>
      </c>
      <c r="D25" s="989">
        <v>3.66</v>
      </c>
      <c r="E25" s="989">
        <v>2.88</v>
      </c>
      <c r="F25" s="989">
        <v>3.2</v>
      </c>
      <c r="G25" s="989">
        <v>2.9458000000000002</v>
      </c>
      <c r="H25" s="989">
        <v>3.02</v>
      </c>
      <c r="I25" s="1000">
        <v>2.74</v>
      </c>
      <c r="J25" s="1000">
        <v>2.0543999999999998</v>
      </c>
      <c r="K25" s="1020">
        <v>2.2200000000000002</v>
      </c>
      <c r="L25" s="1020">
        <v>2.4794999999999998</v>
      </c>
      <c r="M25" s="1020">
        <v>2.2999999999999998</v>
      </c>
      <c r="N25" s="1020">
        <v>2.31</v>
      </c>
    </row>
    <row r="26" spans="1:17">
      <c r="A26" s="1619" t="s">
        <v>1301</v>
      </c>
      <c r="B26" s="1619"/>
      <c r="C26" s="1619"/>
      <c r="D26" s="1619"/>
      <c r="E26" s="1619"/>
      <c r="F26" s="1619"/>
      <c r="G26" s="1619"/>
      <c r="H26" s="1619"/>
      <c r="I26" s="1619"/>
      <c r="J26" s="1619"/>
    </row>
    <row r="27" spans="1:17">
      <c r="A27" s="1015" t="s">
        <v>1302</v>
      </c>
      <c r="B27" s="1016">
        <v>11273</v>
      </c>
      <c r="C27" s="1016">
        <v>970</v>
      </c>
      <c r="D27" s="1016">
        <v>2270</v>
      </c>
      <c r="E27" s="1016">
        <v>4550</v>
      </c>
      <c r="F27" s="1016">
        <v>4399.93</v>
      </c>
      <c r="G27" s="1016">
        <v>6460</v>
      </c>
      <c r="H27" s="1016">
        <v>7960</v>
      </c>
      <c r="I27" s="1003">
        <v>9150</v>
      </c>
      <c r="J27" s="1003">
        <v>10030</v>
      </c>
      <c r="K27" s="1003">
        <v>11470</v>
      </c>
      <c r="L27" s="1003">
        <v>12710</v>
      </c>
      <c r="M27" s="1003">
        <v>13950</v>
      </c>
      <c r="N27" s="1003">
        <v>14210</v>
      </c>
    </row>
    <row r="28" spans="1:17">
      <c r="A28" s="1018" t="s">
        <v>1303</v>
      </c>
      <c r="B28" s="984">
        <v>14.55</v>
      </c>
      <c r="C28" s="984">
        <v>15.08</v>
      </c>
      <c r="D28" s="984">
        <v>16.63</v>
      </c>
      <c r="E28" s="984">
        <v>15.18</v>
      </c>
      <c r="F28" s="984">
        <v>13.93</v>
      </c>
      <c r="G28" s="984">
        <v>12.41</v>
      </c>
      <c r="H28" s="984">
        <v>10.7</v>
      </c>
      <c r="I28" s="996">
        <v>8.39</v>
      </c>
      <c r="J28" s="996">
        <v>5.85</v>
      </c>
      <c r="K28" s="996">
        <v>4.95</v>
      </c>
      <c r="L28" s="996">
        <v>4.7300000000000004</v>
      </c>
      <c r="M28" s="996">
        <v>3.85</v>
      </c>
      <c r="N28" s="996">
        <v>1.34</v>
      </c>
    </row>
    <row r="29" spans="1:17">
      <c r="A29" s="1019" t="s">
        <v>1304</v>
      </c>
      <c r="B29" s="989">
        <v>6.95</v>
      </c>
      <c r="C29" s="989">
        <v>7.79</v>
      </c>
      <c r="D29" s="989">
        <v>7.04</v>
      </c>
      <c r="E29" s="989">
        <v>7.01</v>
      </c>
      <c r="F29" s="989">
        <v>6.71</v>
      </c>
      <c r="G29" s="989">
        <v>7</v>
      </c>
      <c r="H29" s="989">
        <v>7.41</v>
      </c>
      <c r="I29" s="1000">
        <v>6.77</v>
      </c>
      <c r="J29" s="1000">
        <v>5.88</v>
      </c>
      <c r="K29" s="1000">
        <v>5.72</v>
      </c>
      <c r="L29" s="1000">
        <v>6.52</v>
      </c>
      <c r="M29" s="1000">
        <v>6.44</v>
      </c>
      <c r="N29" s="1000">
        <v>5.66</v>
      </c>
    </row>
    <row r="30" spans="1:17">
      <c r="A30" s="1619" t="s">
        <v>1305</v>
      </c>
      <c r="B30" s="1619"/>
      <c r="C30" s="1619"/>
      <c r="D30" s="1619"/>
      <c r="E30" s="1619"/>
      <c r="F30" s="1619"/>
      <c r="G30" s="1619"/>
      <c r="H30" s="1619"/>
      <c r="I30" s="1619"/>
      <c r="J30" s="1619"/>
    </row>
    <row r="31" spans="1:17">
      <c r="A31" s="985" t="s">
        <v>1306</v>
      </c>
      <c r="B31" s="985">
        <v>148.80000000000001</v>
      </c>
      <c r="C31" s="985">
        <v>134.6</v>
      </c>
      <c r="D31" s="985">
        <v>137.69999999999999</v>
      </c>
      <c r="E31" s="985">
        <v>137.9</v>
      </c>
      <c r="F31" s="985">
        <v>134.6</v>
      </c>
      <c r="G31" s="1015">
        <v>131.30000000000001</v>
      </c>
      <c r="H31" s="985">
        <v>133.5</v>
      </c>
      <c r="I31" s="1021">
        <v>129.6</v>
      </c>
      <c r="J31" s="1021">
        <v>137.1</v>
      </c>
      <c r="K31" s="1022">
        <v>144.69999999999999</v>
      </c>
      <c r="L31" s="1022">
        <v>146.5</v>
      </c>
      <c r="M31" s="1022">
        <v>138.69999999999999</v>
      </c>
      <c r="N31" s="1022" t="s">
        <v>29</v>
      </c>
    </row>
    <row r="32" spans="1:17">
      <c r="A32" s="984" t="s">
        <v>1307</v>
      </c>
      <c r="B32" s="984">
        <v>144.4</v>
      </c>
      <c r="C32" s="984">
        <v>116.2</v>
      </c>
      <c r="D32" s="984">
        <v>120.4</v>
      </c>
      <c r="E32" s="984">
        <v>113.4</v>
      </c>
      <c r="F32" s="984">
        <v>101.1</v>
      </c>
      <c r="G32" s="1018">
        <v>99.6</v>
      </c>
      <c r="H32" s="984">
        <v>99.5</v>
      </c>
      <c r="I32" s="1023">
        <v>112.5</v>
      </c>
      <c r="J32" s="1023">
        <v>122.7</v>
      </c>
      <c r="K32" s="1024">
        <v>132.19999999999999</v>
      </c>
      <c r="L32" s="1024">
        <v>135.9</v>
      </c>
      <c r="M32" s="1024">
        <v>129</v>
      </c>
      <c r="N32" s="1024" t="s">
        <v>29</v>
      </c>
    </row>
    <row r="33" spans="1:14">
      <c r="A33" s="984" t="s">
        <v>1308</v>
      </c>
      <c r="B33" s="984">
        <v>145.30000000000001</v>
      </c>
      <c r="C33" s="984">
        <v>131.80000000000001</v>
      </c>
      <c r="D33" s="984">
        <v>134.5</v>
      </c>
      <c r="E33" s="984">
        <v>136.30000000000001</v>
      </c>
      <c r="F33" s="984">
        <v>135.19999999999999</v>
      </c>
      <c r="G33" s="1018">
        <v>131</v>
      </c>
      <c r="H33" s="984">
        <v>134.30000000000001</v>
      </c>
      <c r="I33" s="1023">
        <v>128.69999999999999</v>
      </c>
      <c r="J33" s="1023">
        <v>136.69999999999999</v>
      </c>
      <c r="K33" s="1024">
        <v>143.5</v>
      </c>
      <c r="L33" s="1024">
        <v>144.30000000000001</v>
      </c>
      <c r="M33" s="1024">
        <v>136.80000000000001</v>
      </c>
      <c r="N33" s="1024" t="s">
        <v>29</v>
      </c>
    </row>
    <row r="34" spans="1:14">
      <c r="A34" s="989" t="s">
        <v>1309</v>
      </c>
      <c r="B34" s="989">
        <v>191</v>
      </c>
      <c r="C34" s="989">
        <v>194.5</v>
      </c>
      <c r="D34" s="989">
        <v>199.9</v>
      </c>
      <c r="E34" s="989">
        <v>196.9</v>
      </c>
      <c r="F34" s="989">
        <v>188.9</v>
      </c>
      <c r="G34" s="1019">
        <v>191.3</v>
      </c>
      <c r="H34" s="989">
        <v>187.4</v>
      </c>
      <c r="I34" s="1020">
        <v>169.3</v>
      </c>
      <c r="J34" s="1020">
        <v>166.7</v>
      </c>
      <c r="K34" s="1025">
        <v>179.4</v>
      </c>
      <c r="L34" s="1025">
        <v>186.6</v>
      </c>
      <c r="M34" s="1025">
        <v>174</v>
      </c>
      <c r="N34" s="1025" t="s">
        <v>29</v>
      </c>
    </row>
    <row r="35" spans="1:14">
      <c r="A35" s="1619" t="s">
        <v>1310</v>
      </c>
      <c r="B35" s="1619"/>
      <c r="C35" s="1619"/>
      <c r="D35" s="1619"/>
      <c r="E35" s="1619"/>
      <c r="F35" s="1619"/>
      <c r="G35" s="1619"/>
      <c r="H35" s="1619"/>
      <c r="I35" s="1619"/>
      <c r="J35" s="1619"/>
    </row>
    <row r="36" spans="1:14">
      <c r="A36" s="985" t="s">
        <v>1311</v>
      </c>
      <c r="B36" s="1026">
        <v>42.223999999999997</v>
      </c>
      <c r="C36" s="1026">
        <v>67.790000000000006</v>
      </c>
      <c r="D36" s="1026">
        <v>62.21</v>
      </c>
      <c r="E36" s="1026">
        <v>64.91</v>
      </c>
      <c r="F36" s="1026">
        <v>61.18</v>
      </c>
      <c r="G36" s="1027">
        <v>57.47</v>
      </c>
      <c r="H36" s="1028">
        <v>61.1</v>
      </c>
      <c r="I36" s="1029">
        <v>58.36</v>
      </c>
      <c r="J36" s="1029">
        <v>58.22</v>
      </c>
      <c r="K36" s="1029">
        <v>61.82</v>
      </c>
      <c r="L36" s="1029">
        <v>65.150000000000006</v>
      </c>
      <c r="M36" s="1029">
        <v>63.02</v>
      </c>
      <c r="N36" s="1029">
        <v>66.14</v>
      </c>
    </row>
    <row r="37" spans="1:14">
      <c r="A37" s="984" t="s">
        <v>1312</v>
      </c>
      <c r="B37" s="1030">
        <v>60.738999999999997</v>
      </c>
      <c r="C37" s="1030">
        <v>75.87</v>
      </c>
      <c r="D37" s="1030">
        <v>77.650000000000006</v>
      </c>
      <c r="E37" s="1030">
        <v>82.42</v>
      </c>
      <c r="F37" s="1030">
        <v>82.22</v>
      </c>
      <c r="G37" s="1031">
        <v>75.84</v>
      </c>
      <c r="H37" s="1032">
        <v>76.260000000000005</v>
      </c>
      <c r="I37" s="1033">
        <v>73</v>
      </c>
      <c r="J37" s="1033">
        <v>69.33</v>
      </c>
      <c r="K37" s="1033">
        <v>73.8</v>
      </c>
      <c r="L37" s="1033">
        <v>66.42</v>
      </c>
      <c r="M37" s="996">
        <v>65.849999999999994</v>
      </c>
      <c r="N37" s="996">
        <v>72.180000000000007</v>
      </c>
    </row>
    <row r="38" spans="1:14">
      <c r="A38" s="989" t="s">
        <v>1313</v>
      </c>
      <c r="B38" s="1034">
        <v>-18.515000000000001</v>
      </c>
      <c r="C38" s="1034">
        <v>-8.0799999999999983</v>
      </c>
      <c r="D38" s="1034">
        <v>-15.44</v>
      </c>
      <c r="E38" s="1034">
        <v>-17.510000000000002</v>
      </c>
      <c r="F38" s="1034">
        <v>-21.04</v>
      </c>
      <c r="G38" s="1035">
        <v>-18.37</v>
      </c>
      <c r="H38" s="1036">
        <v>-15.16</v>
      </c>
      <c r="I38" s="1037">
        <v>-14.64</v>
      </c>
      <c r="J38" s="1037">
        <v>-11.11</v>
      </c>
      <c r="K38" s="1037">
        <v>-11.98</v>
      </c>
      <c r="L38" s="1037">
        <v>-1.27</v>
      </c>
      <c r="M38" s="1000">
        <v>-10.41</v>
      </c>
      <c r="N38" s="1000">
        <v>-6.04</v>
      </c>
    </row>
    <row r="39" spans="1:14">
      <c r="A39" s="1038" t="s">
        <v>1314</v>
      </c>
      <c r="B39" s="1038"/>
      <c r="C39" s="1038"/>
      <c r="D39" s="1038"/>
      <c r="E39" s="1039"/>
      <c r="F39" s="1039"/>
      <c r="G39" s="1039"/>
      <c r="H39" s="1039"/>
      <c r="I39" s="1039"/>
      <c r="J39" s="979"/>
    </row>
    <row r="40" spans="1:14">
      <c r="A40" s="1040" t="s">
        <v>1315</v>
      </c>
      <c r="B40" s="1041"/>
      <c r="C40" s="1041"/>
      <c r="D40" s="1041"/>
      <c r="E40" s="1041"/>
      <c r="F40" s="1041"/>
      <c r="G40" s="1041"/>
      <c r="H40" s="1041"/>
      <c r="I40" s="1041"/>
      <c r="J40" s="1041"/>
    </row>
    <row r="41" spans="1:14">
      <c r="A41" s="1040" t="s">
        <v>1316</v>
      </c>
      <c r="B41" s="1041"/>
      <c r="C41" s="1041"/>
      <c r="D41" s="1041"/>
      <c r="E41" s="1041"/>
      <c r="F41" s="1041"/>
      <c r="G41" s="1041"/>
      <c r="H41" s="1041"/>
      <c r="I41" s="1041"/>
      <c r="J41" s="1041"/>
    </row>
    <row r="42" spans="1:14">
      <c r="A42" s="1040" t="s">
        <v>1317</v>
      </c>
      <c r="B42" s="1041"/>
      <c r="C42" s="1041"/>
      <c r="D42" s="1041"/>
      <c r="E42" s="1041"/>
      <c r="F42" s="1041"/>
      <c r="G42" s="1041"/>
      <c r="H42" s="1041"/>
      <c r="I42" s="1041"/>
      <c r="J42" s="1041"/>
    </row>
    <row r="43" spans="1:14">
      <c r="A43" s="1040" t="s">
        <v>1318</v>
      </c>
      <c r="B43" s="1041"/>
      <c r="C43" s="1041"/>
      <c r="D43" s="1041"/>
      <c r="E43" s="1041"/>
      <c r="F43" s="1041"/>
      <c r="G43" s="979"/>
      <c r="H43" s="979"/>
      <c r="I43" s="979"/>
      <c r="J43" s="979"/>
    </row>
  </sheetData>
  <mergeCells count="6">
    <mergeCell ref="A35:J35"/>
    <mergeCell ref="A11:J11"/>
    <mergeCell ref="A16:J16"/>
    <mergeCell ref="A21:J21"/>
    <mergeCell ref="A26:J26"/>
    <mergeCell ref="A30:J30"/>
  </mergeCells>
  <hyperlinks>
    <hyperlink ref="A13" location="_edn3" display="_edn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D3" sqref="D3:E3"/>
    </sheetView>
  </sheetViews>
  <sheetFormatPr defaultRowHeight="15"/>
  <cols>
    <col min="1" max="1" width="29.28515625" bestFit="1" customWidth="1"/>
    <col min="2" max="2" width="7" bestFit="1" customWidth="1"/>
    <col min="3" max="3" width="8.5703125" bestFit="1" customWidth="1"/>
    <col min="4" max="4" width="7" bestFit="1" customWidth="1"/>
    <col min="5" max="5" width="8.5703125" bestFit="1" customWidth="1"/>
    <col min="6" max="6" width="7" bestFit="1" customWidth="1"/>
    <col min="7" max="7" width="8.5703125" bestFit="1" customWidth="1"/>
  </cols>
  <sheetData>
    <row r="1" spans="1:7" ht="15.75">
      <c r="A1" s="1295" t="s">
        <v>1215</v>
      </c>
      <c r="B1" s="1295"/>
      <c r="C1" s="1295"/>
      <c r="D1" s="1295"/>
      <c r="E1" s="1295"/>
      <c r="F1" s="1295"/>
      <c r="G1" s="1295"/>
    </row>
    <row r="2" spans="1:7">
      <c r="A2" s="1296" t="s">
        <v>1216</v>
      </c>
      <c r="B2" s="1296" t="s">
        <v>4</v>
      </c>
      <c r="C2" s="1296"/>
      <c r="D2" s="1296" t="s">
        <v>5</v>
      </c>
      <c r="E2" s="1296"/>
      <c r="F2" s="1297">
        <v>45016</v>
      </c>
      <c r="G2" s="1297"/>
    </row>
    <row r="3" spans="1:7" ht="45">
      <c r="A3" s="1296"/>
      <c r="B3" s="898" t="s">
        <v>16</v>
      </c>
      <c r="C3" s="898" t="s">
        <v>17</v>
      </c>
      <c r="D3" s="898" t="s">
        <v>16</v>
      </c>
      <c r="E3" s="898" t="s">
        <v>17</v>
      </c>
      <c r="F3" s="898" t="s">
        <v>16</v>
      </c>
      <c r="G3" s="898" t="s">
        <v>17</v>
      </c>
    </row>
    <row r="4" spans="1:7">
      <c r="A4" s="899" t="s">
        <v>1217</v>
      </c>
      <c r="B4" s="900">
        <v>0</v>
      </c>
      <c r="C4" s="901">
        <v>0</v>
      </c>
      <c r="D4" s="902">
        <v>0</v>
      </c>
      <c r="E4" s="902">
        <v>0</v>
      </c>
      <c r="F4" s="902">
        <v>0</v>
      </c>
      <c r="G4" s="902">
        <v>0</v>
      </c>
    </row>
    <row r="5" spans="1:7">
      <c r="A5" s="899" t="s">
        <v>1218</v>
      </c>
      <c r="B5" s="900">
        <v>4</v>
      </c>
      <c r="C5" s="901">
        <v>6325.62</v>
      </c>
      <c r="D5" s="902">
        <v>1</v>
      </c>
      <c r="E5" s="902">
        <v>9.41</v>
      </c>
      <c r="F5" s="902">
        <v>0</v>
      </c>
      <c r="G5" s="902">
        <v>0</v>
      </c>
    </row>
    <row r="6" spans="1:7">
      <c r="A6" s="899" t="s">
        <v>1219</v>
      </c>
      <c r="B6" s="900">
        <v>1</v>
      </c>
      <c r="C6" s="901">
        <v>1200.29</v>
      </c>
      <c r="D6" s="903">
        <v>6</v>
      </c>
      <c r="E6" s="904">
        <v>934.46600000000001</v>
      </c>
      <c r="F6" s="902">
        <v>0</v>
      </c>
      <c r="G6" s="902">
        <v>0</v>
      </c>
    </row>
    <row r="7" spans="1:7">
      <c r="A7" s="899" t="s">
        <v>1220</v>
      </c>
      <c r="B7" s="900">
        <v>13</v>
      </c>
      <c r="C7" s="901">
        <v>8199.94</v>
      </c>
      <c r="D7" s="905">
        <v>16</v>
      </c>
      <c r="E7" s="906">
        <v>1200.5108</v>
      </c>
      <c r="F7" s="902">
        <v>2</v>
      </c>
      <c r="G7" s="902">
        <v>55.21</v>
      </c>
    </row>
    <row r="8" spans="1:7">
      <c r="A8" s="899" t="s">
        <v>1221</v>
      </c>
      <c r="B8" s="900">
        <v>7</v>
      </c>
      <c r="C8" s="901">
        <v>6461.14147856</v>
      </c>
      <c r="D8" s="905">
        <v>12</v>
      </c>
      <c r="E8" s="906">
        <v>4085.9134999999997</v>
      </c>
      <c r="F8" s="902">
        <v>3</v>
      </c>
      <c r="G8" s="902">
        <v>116.72</v>
      </c>
    </row>
    <row r="9" spans="1:7">
      <c r="A9" s="899" t="s">
        <v>1222</v>
      </c>
      <c r="B9" s="900">
        <v>2</v>
      </c>
      <c r="C9" s="901">
        <v>1101.1199999999999</v>
      </c>
      <c r="D9" s="905">
        <v>2</v>
      </c>
      <c r="E9" s="907">
        <v>8.6999999999999993</v>
      </c>
      <c r="F9" s="902">
        <v>0</v>
      </c>
      <c r="G9" s="902">
        <v>0</v>
      </c>
    </row>
    <row r="10" spans="1:7">
      <c r="A10" s="899" t="s">
        <v>1223</v>
      </c>
      <c r="B10" s="900">
        <v>5</v>
      </c>
      <c r="C10" s="901">
        <v>52.611404999999998</v>
      </c>
      <c r="D10" s="905">
        <v>12</v>
      </c>
      <c r="E10" s="906">
        <v>1627.3917000000001</v>
      </c>
      <c r="F10" s="908">
        <v>1</v>
      </c>
      <c r="G10" s="906">
        <v>22.7</v>
      </c>
    </row>
    <row r="11" spans="1:7">
      <c r="A11" s="899" t="s">
        <v>1224</v>
      </c>
      <c r="B11" s="900">
        <v>4</v>
      </c>
      <c r="C11" s="901">
        <v>649.62</v>
      </c>
      <c r="D11" s="905">
        <v>7</v>
      </c>
      <c r="E11" s="906">
        <v>819.23763500000007</v>
      </c>
      <c r="F11" s="902">
        <v>0</v>
      </c>
      <c r="G11" s="902">
        <v>0</v>
      </c>
    </row>
    <row r="12" spans="1:7">
      <c r="A12" s="899" t="s">
        <v>1225</v>
      </c>
      <c r="B12" s="900">
        <v>0</v>
      </c>
      <c r="C12" s="901">
        <v>0</v>
      </c>
      <c r="D12" s="905">
        <v>2</v>
      </c>
      <c r="E12" s="907">
        <v>62.84</v>
      </c>
      <c r="F12" s="902">
        <v>1</v>
      </c>
      <c r="G12" s="902">
        <v>33.74</v>
      </c>
    </row>
    <row r="13" spans="1:7">
      <c r="A13" s="899" t="s">
        <v>1226</v>
      </c>
      <c r="B13" s="900">
        <v>5</v>
      </c>
      <c r="C13" s="901">
        <v>3531.69</v>
      </c>
      <c r="D13" s="905">
        <v>7</v>
      </c>
      <c r="E13" s="906">
        <v>3745.011</v>
      </c>
      <c r="F13" s="902">
        <v>0</v>
      </c>
      <c r="G13" s="902">
        <v>0</v>
      </c>
    </row>
    <row r="14" spans="1:7">
      <c r="A14" s="899" t="s">
        <v>1227</v>
      </c>
      <c r="B14" s="900">
        <v>9</v>
      </c>
      <c r="C14" s="901">
        <v>4106.1099999999997</v>
      </c>
      <c r="D14" s="909">
        <v>11</v>
      </c>
      <c r="E14" s="910">
        <v>1447.3432</v>
      </c>
      <c r="F14" s="902">
        <v>0</v>
      </c>
      <c r="G14" s="902">
        <v>0</v>
      </c>
    </row>
    <row r="15" spans="1:7">
      <c r="A15" s="899" t="s">
        <v>1228</v>
      </c>
      <c r="B15" s="900">
        <v>20</v>
      </c>
      <c r="C15" s="901">
        <v>10589.79</v>
      </c>
      <c r="D15" s="905">
        <v>14</v>
      </c>
      <c r="E15" s="906">
        <v>4551.6873204000003</v>
      </c>
      <c r="F15" s="902">
        <v>3</v>
      </c>
      <c r="G15" s="902">
        <v>89.13</v>
      </c>
    </row>
    <row r="16" spans="1:7">
      <c r="A16" s="899" t="s">
        <v>1229</v>
      </c>
      <c r="B16" s="900">
        <v>5</v>
      </c>
      <c r="C16" s="901">
        <v>4304.24</v>
      </c>
      <c r="D16" s="905">
        <v>1</v>
      </c>
      <c r="E16" s="907">
        <v>9</v>
      </c>
      <c r="F16" s="902">
        <v>0</v>
      </c>
      <c r="G16" s="902">
        <v>0</v>
      </c>
    </row>
    <row r="17" spans="1:7">
      <c r="A17" s="899" t="s">
        <v>1230</v>
      </c>
      <c r="B17" s="900">
        <v>13</v>
      </c>
      <c r="C17" s="901">
        <v>3794.2000000000003</v>
      </c>
      <c r="D17" s="905">
        <v>9</v>
      </c>
      <c r="E17" s="906">
        <v>1738.5062640000001</v>
      </c>
      <c r="F17" s="902">
        <v>0</v>
      </c>
      <c r="G17" s="902">
        <v>0</v>
      </c>
    </row>
    <row r="18" spans="1:7">
      <c r="A18" s="899" t="s">
        <v>1231</v>
      </c>
      <c r="B18" s="900">
        <v>60</v>
      </c>
      <c r="C18" s="901">
        <v>52314.617332959999</v>
      </c>
      <c r="D18" s="905">
        <v>121</v>
      </c>
      <c r="E18" s="906">
        <v>20251.295700000002</v>
      </c>
      <c r="F18" s="902">
        <v>26</v>
      </c>
      <c r="G18" s="902">
        <v>2740.4700000000003</v>
      </c>
    </row>
    <row r="19" spans="1:7">
      <c r="A19" s="899" t="s">
        <v>1232</v>
      </c>
      <c r="B19" s="900">
        <v>1</v>
      </c>
      <c r="C19" s="901">
        <v>962.33</v>
      </c>
      <c r="D19" s="902">
        <v>0</v>
      </c>
      <c r="E19" s="902">
        <v>0</v>
      </c>
      <c r="F19" s="902">
        <v>0</v>
      </c>
      <c r="G19" s="902">
        <v>0</v>
      </c>
    </row>
    <row r="20" spans="1:7">
      <c r="A20" s="899" t="s">
        <v>1233</v>
      </c>
      <c r="B20" s="900">
        <v>2</v>
      </c>
      <c r="C20" s="901">
        <v>21276.00389</v>
      </c>
      <c r="D20" s="905">
        <v>1</v>
      </c>
      <c r="E20" s="907">
        <v>26.02</v>
      </c>
      <c r="F20" s="902">
        <v>0</v>
      </c>
      <c r="G20" s="902">
        <v>0</v>
      </c>
    </row>
    <row r="21" spans="1:7">
      <c r="A21" s="899" t="s">
        <v>1234</v>
      </c>
      <c r="B21" s="900">
        <v>7</v>
      </c>
      <c r="C21" s="901">
        <v>4358.67</v>
      </c>
      <c r="D21" s="905">
        <v>9</v>
      </c>
      <c r="E21" s="906">
        <v>408.10059999999999</v>
      </c>
      <c r="F21" s="902">
        <v>0</v>
      </c>
      <c r="G21" s="902">
        <v>0</v>
      </c>
    </row>
    <row r="22" spans="1:7">
      <c r="A22" s="899" t="s">
        <v>1235</v>
      </c>
      <c r="B22" s="900">
        <v>2</v>
      </c>
      <c r="C22" s="901">
        <v>16.510000000000002</v>
      </c>
      <c r="D22" s="905">
        <v>3</v>
      </c>
      <c r="E22" s="906">
        <v>26.36</v>
      </c>
      <c r="F22" s="902">
        <v>1</v>
      </c>
      <c r="G22" s="902">
        <v>7.09</v>
      </c>
    </row>
    <row r="23" spans="1:7">
      <c r="A23" s="899" t="s">
        <v>1236</v>
      </c>
      <c r="B23" s="900">
        <v>0</v>
      </c>
      <c r="C23" s="901">
        <v>0</v>
      </c>
      <c r="D23" s="905">
        <v>1</v>
      </c>
      <c r="E23" s="906">
        <v>3.996</v>
      </c>
      <c r="F23" s="902">
        <v>0</v>
      </c>
      <c r="G23" s="902">
        <v>0</v>
      </c>
    </row>
    <row r="24" spans="1:7">
      <c r="A24" s="899" t="s">
        <v>1237</v>
      </c>
      <c r="B24" s="900">
        <v>1</v>
      </c>
      <c r="C24" s="901">
        <v>12.15</v>
      </c>
      <c r="D24" s="902">
        <v>0</v>
      </c>
      <c r="E24" s="902">
        <v>0</v>
      </c>
      <c r="F24" s="902">
        <v>0</v>
      </c>
      <c r="G24" s="902">
        <v>0</v>
      </c>
    </row>
    <row r="25" spans="1:7">
      <c r="A25" s="899" t="s">
        <v>1238</v>
      </c>
      <c r="B25" s="900">
        <v>2</v>
      </c>
      <c r="C25" s="901">
        <v>3618.9</v>
      </c>
      <c r="D25" s="911">
        <v>2</v>
      </c>
      <c r="E25" s="904">
        <v>4310.2</v>
      </c>
      <c r="F25" s="902">
        <v>0</v>
      </c>
      <c r="G25" s="902">
        <v>0</v>
      </c>
    </row>
    <row r="26" spans="1:7">
      <c r="A26" s="912" t="s">
        <v>1239</v>
      </c>
      <c r="B26" s="900">
        <v>1</v>
      </c>
      <c r="C26" s="901">
        <v>6018.68</v>
      </c>
      <c r="D26" s="913">
        <v>1</v>
      </c>
      <c r="E26" s="906">
        <v>20557.23</v>
      </c>
      <c r="F26" s="902">
        <v>0</v>
      </c>
      <c r="G26" s="902">
        <v>0</v>
      </c>
    </row>
    <row r="27" spans="1:7">
      <c r="A27" s="914" t="s">
        <v>0</v>
      </c>
      <c r="B27" s="915">
        <v>164</v>
      </c>
      <c r="C27" s="915">
        <v>138894.23410651999</v>
      </c>
      <c r="D27" s="916">
        <v>238</v>
      </c>
      <c r="E27" s="917">
        <v>65823.219719399989</v>
      </c>
      <c r="F27" s="918">
        <v>37</v>
      </c>
      <c r="G27" s="918">
        <v>3065.0600000000004</v>
      </c>
    </row>
    <row r="28" spans="1:7" ht="15.75">
      <c r="A28" s="1298" t="s">
        <v>1214</v>
      </c>
      <c r="B28" s="1298"/>
      <c r="C28" s="1298"/>
      <c r="D28" s="1298"/>
      <c r="E28" s="1298"/>
      <c r="F28" s="1298"/>
      <c r="G28" s="1298"/>
    </row>
    <row r="29" spans="1:7" ht="15.75">
      <c r="A29" s="1295" t="s">
        <v>549</v>
      </c>
      <c r="B29" s="1295"/>
      <c r="C29" s="919"/>
      <c r="D29" s="919"/>
      <c r="E29" s="919"/>
      <c r="F29" s="919"/>
      <c r="G29" s="919"/>
    </row>
    <row r="30" spans="1:7" ht="15.75">
      <c r="A30" s="920" t="s">
        <v>607</v>
      </c>
      <c r="B30" s="920"/>
      <c r="C30" s="920"/>
      <c r="D30" s="920"/>
      <c r="E30" s="920"/>
      <c r="F30" s="920"/>
      <c r="G30" s="920"/>
    </row>
  </sheetData>
  <mergeCells count="7">
    <mergeCell ref="A29:B29"/>
    <mergeCell ref="A1:G1"/>
    <mergeCell ref="A2:A3"/>
    <mergeCell ref="B2:C2"/>
    <mergeCell ref="D2:E2"/>
    <mergeCell ref="F2:G2"/>
    <mergeCell ref="A28:G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election activeCell="J13" sqref="J13"/>
    </sheetView>
  </sheetViews>
  <sheetFormatPr defaultRowHeight="15"/>
  <sheetData>
    <row r="1" spans="1:19">
      <c r="A1" s="1299" t="s">
        <v>49</v>
      </c>
      <c r="B1" s="1299"/>
      <c r="C1" s="1299"/>
      <c r="D1" s="1299"/>
      <c r="E1" s="1299"/>
      <c r="F1" s="1299"/>
      <c r="G1" s="1299"/>
      <c r="H1" s="1299"/>
      <c r="I1" s="1299"/>
      <c r="J1" s="1299"/>
      <c r="K1" s="1299"/>
      <c r="L1" s="1299"/>
      <c r="M1" s="921"/>
      <c r="N1" s="921"/>
      <c r="O1" s="921"/>
      <c r="P1" s="921"/>
      <c r="Q1" s="921"/>
      <c r="R1" s="921"/>
      <c r="S1" s="921"/>
    </row>
    <row r="2" spans="1:19">
      <c r="A2" s="1256" t="s">
        <v>3</v>
      </c>
      <c r="B2" s="1301" t="s">
        <v>0</v>
      </c>
      <c r="C2" s="1302"/>
      <c r="D2" s="1305" t="s">
        <v>1240</v>
      </c>
      <c r="E2" s="1306"/>
      <c r="F2" s="1306"/>
      <c r="G2" s="1307"/>
      <c r="H2" s="1305" t="s">
        <v>1241</v>
      </c>
      <c r="I2" s="1306"/>
      <c r="J2" s="1306"/>
      <c r="K2" s="1306"/>
      <c r="L2" s="1306"/>
      <c r="M2" s="1306"/>
      <c r="N2" s="1306"/>
      <c r="O2" s="1306"/>
      <c r="P2" s="1306"/>
      <c r="Q2" s="1306"/>
      <c r="R2" s="1306"/>
      <c r="S2" s="1307"/>
    </row>
    <row r="3" spans="1:19">
      <c r="A3" s="1300"/>
      <c r="B3" s="1303"/>
      <c r="C3" s="1304"/>
      <c r="D3" s="1305" t="s">
        <v>1242</v>
      </c>
      <c r="E3" s="1307"/>
      <c r="F3" s="1305" t="s">
        <v>1200</v>
      </c>
      <c r="G3" s="1307"/>
      <c r="H3" s="1305" t="s">
        <v>1243</v>
      </c>
      <c r="I3" s="1307"/>
      <c r="J3" s="1305" t="s">
        <v>1244</v>
      </c>
      <c r="K3" s="1307"/>
      <c r="L3" s="1305" t="s">
        <v>1245</v>
      </c>
      <c r="M3" s="1307"/>
      <c r="N3" s="1305" t="s">
        <v>1246</v>
      </c>
      <c r="O3" s="1307"/>
      <c r="P3" s="1305" t="s">
        <v>1247</v>
      </c>
      <c r="Q3" s="1307"/>
      <c r="R3" s="1305" t="s">
        <v>1248</v>
      </c>
      <c r="S3" s="1307"/>
    </row>
    <row r="4" spans="1:19" ht="45">
      <c r="A4" s="1300"/>
      <c r="B4" s="880" t="s">
        <v>16</v>
      </c>
      <c r="C4" s="880" t="s">
        <v>17</v>
      </c>
      <c r="D4" s="880" t="s">
        <v>16</v>
      </c>
      <c r="E4" s="880" t="s">
        <v>17</v>
      </c>
      <c r="F4" s="880" t="s">
        <v>16</v>
      </c>
      <c r="G4" s="880" t="s">
        <v>17</v>
      </c>
      <c r="H4" s="880" t="s">
        <v>16</v>
      </c>
      <c r="I4" s="880" t="s">
        <v>17</v>
      </c>
      <c r="J4" s="880" t="s">
        <v>16</v>
      </c>
      <c r="K4" s="880" t="s">
        <v>17</v>
      </c>
      <c r="L4" s="880" t="s">
        <v>16</v>
      </c>
      <c r="M4" s="880" t="s">
        <v>17</v>
      </c>
      <c r="N4" s="880" t="s">
        <v>16</v>
      </c>
      <c r="O4" s="880" t="s">
        <v>17</v>
      </c>
      <c r="P4" s="880" t="s">
        <v>16</v>
      </c>
      <c r="Q4" s="880" t="s">
        <v>17</v>
      </c>
      <c r="R4" s="880" t="s">
        <v>16</v>
      </c>
      <c r="S4" s="880" t="s">
        <v>17</v>
      </c>
    </row>
    <row r="5" spans="1:19">
      <c r="A5" s="833" t="s">
        <v>4</v>
      </c>
      <c r="B5" s="922">
        <v>164</v>
      </c>
      <c r="C5" s="834">
        <v>138894.238535515</v>
      </c>
      <c r="D5" s="922">
        <v>164</v>
      </c>
      <c r="E5" s="834">
        <v>138894.238535515</v>
      </c>
      <c r="F5" s="922">
        <v>0</v>
      </c>
      <c r="G5" s="834">
        <v>0</v>
      </c>
      <c r="H5" s="922">
        <v>34</v>
      </c>
      <c r="I5" s="834">
        <v>65789.156822244986</v>
      </c>
      <c r="J5" s="922">
        <v>13</v>
      </c>
      <c r="K5" s="834">
        <v>6397.5824789000008</v>
      </c>
      <c r="L5" s="922">
        <v>82</v>
      </c>
      <c r="M5" s="834">
        <v>41864.389565000005</v>
      </c>
      <c r="N5" s="922">
        <v>33</v>
      </c>
      <c r="O5" s="834">
        <v>24804.894336000001</v>
      </c>
      <c r="P5" s="835">
        <v>2</v>
      </c>
      <c r="Q5" s="834">
        <v>38.213999999999999</v>
      </c>
      <c r="R5" s="784">
        <v>0</v>
      </c>
      <c r="S5" s="784">
        <v>0</v>
      </c>
    </row>
    <row r="6" spans="1:19">
      <c r="A6" s="923" t="s">
        <v>5</v>
      </c>
      <c r="B6" s="924">
        <f>SUM(B7:B18)</f>
        <v>238</v>
      </c>
      <c r="C6" s="924">
        <f t="shared" ref="C6:S6" si="0">SUM(C7:C18)</f>
        <v>65823.212309900002</v>
      </c>
      <c r="D6" s="924">
        <f t="shared" si="0"/>
        <v>237</v>
      </c>
      <c r="E6" s="924">
        <f t="shared" si="0"/>
        <v>45266.0023067</v>
      </c>
      <c r="F6" s="924">
        <f t="shared" si="0"/>
        <v>1</v>
      </c>
      <c r="G6" s="924">
        <f t="shared" si="0"/>
        <v>20557.23</v>
      </c>
      <c r="H6" s="924">
        <f t="shared" si="0"/>
        <v>39</v>
      </c>
      <c r="I6" s="924">
        <f t="shared" si="0"/>
        <v>14304.536800799997</v>
      </c>
      <c r="J6" s="924">
        <f t="shared" si="0"/>
        <v>14</v>
      </c>
      <c r="K6" s="924">
        <f t="shared" si="0"/>
        <v>2190.0960000000005</v>
      </c>
      <c r="L6" s="924">
        <f t="shared" si="0"/>
        <v>138</v>
      </c>
      <c r="M6" s="924">
        <f t="shared" si="0"/>
        <v>39306.902719700003</v>
      </c>
      <c r="N6" s="924">
        <f t="shared" si="0"/>
        <v>36</v>
      </c>
      <c r="O6" s="924">
        <f t="shared" si="0"/>
        <v>8167.5939069999995</v>
      </c>
      <c r="P6" s="924">
        <f t="shared" si="0"/>
        <v>11</v>
      </c>
      <c r="Q6" s="924">
        <f t="shared" si="0"/>
        <v>1854.0859999999998</v>
      </c>
      <c r="R6" s="924">
        <f t="shared" si="0"/>
        <v>0</v>
      </c>
      <c r="S6" s="924">
        <f t="shared" si="0"/>
        <v>0</v>
      </c>
    </row>
    <row r="7" spans="1:19">
      <c r="A7" s="925">
        <v>44652</v>
      </c>
      <c r="B7" s="926">
        <v>15</v>
      </c>
      <c r="C7" s="927">
        <v>4957.42</v>
      </c>
      <c r="D7" s="926">
        <v>15</v>
      </c>
      <c r="E7" s="927">
        <v>4957.42</v>
      </c>
      <c r="F7" s="926">
        <v>0</v>
      </c>
      <c r="G7" s="926">
        <v>0</v>
      </c>
      <c r="H7" s="926">
        <v>3</v>
      </c>
      <c r="I7" s="927">
        <v>136.78</v>
      </c>
      <c r="J7" s="926">
        <v>1</v>
      </c>
      <c r="K7" s="927">
        <v>60</v>
      </c>
      <c r="L7" s="926">
        <v>7</v>
      </c>
      <c r="M7" s="927">
        <v>4408.03</v>
      </c>
      <c r="N7" s="926">
        <v>2</v>
      </c>
      <c r="O7" s="927">
        <v>211.49</v>
      </c>
      <c r="P7" s="926">
        <v>2</v>
      </c>
      <c r="Q7" s="927">
        <v>141.12</v>
      </c>
      <c r="R7" s="784">
        <v>0</v>
      </c>
      <c r="S7" s="784">
        <v>0</v>
      </c>
    </row>
    <row r="8" spans="1:19">
      <c r="A8" s="925">
        <v>44682</v>
      </c>
      <c r="B8" s="926">
        <v>19</v>
      </c>
      <c r="C8" s="927">
        <v>32319.129999999997</v>
      </c>
      <c r="D8" s="926">
        <v>18</v>
      </c>
      <c r="E8" s="927">
        <v>11761.9</v>
      </c>
      <c r="F8" s="926">
        <v>1</v>
      </c>
      <c r="G8" s="927">
        <v>20557.23</v>
      </c>
      <c r="H8" s="926">
        <v>3</v>
      </c>
      <c r="I8" s="927">
        <v>7036.86</v>
      </c>
      <c r="J8" s="926">
        <v>1</v>
      </c>
      <c r="K8" s="927">
        <v>1501.73</v>
      </c>
      <c r="L8" s="926">
        <v>11</v>
      </c>
      <c r="M8" s="927">
        <v>22060.5364606</v>
      </c>
      <c r="N8" s="926">
        <v>3</v>
      </c>
      <c r="O8" s="927">
        <v>139.15132</v>
      </c>
      <c r="P8" s="926">
        <v>1</v>
      </c>
      <c r="Q8" s="927">
        <v>1580.85</v>
      </c>
      <c r="R8" s="784">
        <v>0</v>
      </c>
      <c r="S8" s="784">
        <v>0</v>
      </c>
    </row>
    <row r="9" spans="1:19">
      <c r="A9" s="925">
        <v>44713</v>
      </c>
      <c r="B9" s="926">
        <v>12</v>
      </c>
      <c r="C9" s="927">
        <v>1468.84</v>
      </c>
      <c r="D9" s="926">
        <v>12</v>
      </c>
      <c r="E9" s="927">
        <v>1468.84</v>
      </c>
      <c r="F9" s="926">
        <v>0</v>
      </c>
      <c r="G9" s="926">
        <v>0</v>
      </c>
      <c r="H9" s="926">
        <v>0</v>
      </c>
      <c r="I9" s="926">
        <v>0</v>
      </c>
      <c r="J9" s="926">
        <v>2</v>
      </c>
      <c r="K9" s="927">
        <v>16.21</v>
      </c>
      <c r="L9" s="926">
        <v>8</v>
      </c>
      <c r="M9" s="927">
        <v>1029.6499999999999</v>
      </c>
      <c r="N9" s="926">
        <v>2</v>
      </c>
      <c r="O9" s="927">
        <v>422.98</v>
      </c>
      <c r="P9" s="926">
        <v>0</v>
      </c>
      <c r="Q9" s="926">
        <v>0</v>
      </c>
      <c r="R9" s="926">
        <v>0</v>
      </c>
      <c r="S9" s="926">
        <v>0</v>
      </c>
    </row>
    <row r="10" spans="1:19">
      <c r="A10" s="925">
        <v>44743</v>
      </c>
      <c r="B10" s="926">
        <v>14</v>
      </c>
      <c r="C10" s="927">
        <v>280.76</v>
      </c>
      <c r="D10" s="926">
        <v>14</v>
      </c>
      <c r="E10" s="927">
        <v>280.76</v>
      </c>
      <c r="F10" s="926">
        <v>0</v>
      </c>
      <c r="G10" s="926">
        <v>0</v>
      </c>
      <c r="H10" s="926">
        <v>1</v>
      </c>
      <c r="I10" s="926">
        <v>4.5</v>
      </c>
      <c r="J10" s="926">
        <v>1</v>
      </c>
      <c r="K10" s="927">
        <v>1.9</v>
      </c>
      <c r="L10" s="926">
        <v>9</v>
      </c>
      <c r="M10" s="927">
        <v>210.17625000000001</v>
      </c>
      <c r="N10" s="926">
        <v>2</v>
      </c>
      <c r="O10" s="927">
        <v>57.991186999999996</v>
      </c>
      <c r="P10" s="926">
        <v>1</v>
      </c>
      <c r="Q10" s="926">
        <v>6.19</v>
      </c>
      <c r="R10" s="926">
        <v>0</v>
      </c>
      <c r="S10" s="926">
        <v>0</v>
      </c>
    </row>
    <row r="11" spans="1:19">
      <c r="A11" s="925">
        <v>44774</v>
      </c>
      <c r="B11" s="928">
        <v>8</v>
      </c>
      <c r="C11" s="928">
        <v>945.05</v>
      </c>
      <c r="D11" s="928">
        <v>8</v>
      </c>
      <c r="E11" s="928">
        <v>945.05</v>
      </c>
      <c r="F11" s="926">
        <v>0</v>
      </c>
      <c r="G11" s="926">
        <v>0</v>
      </c>
      <c r="H11" s="926">
        <v>2</v>
      </c>
      <c r="I11" s="926">
        <v>25.74</v>
      </c>
      <c r="J11" s="926">
        <v>0</v>
      </c>
      <c r="K11" s="926">
        <v>0</v>
      </c>
      <c r="L11" s="926">
        <v>5</v>
      </c>
      <c r="M11" s="906">
        <v>914.06</v>
      </c>
      <c r="N11" s="929">
        <v>1</v>
      </c>
      <c r="O11" s="929">
        <v>5.25</v>
      </c>
      <c r="P11" s="929">
        <v>0</v>
      </c>
      <c r="Q11" s="929">
        <v>0</v>
      </c>
      <c r="R11" s="930">
        <v>0</v>
      </c>
      <c r="S11" s="930">
        <v>0</v>
      </c>
    </row>
    <row r="12" spans="1:19">
      <c r="A12" s="925">
        <v>44805</v>
      </c>
      <c r="B12" s="928">
        <v>30</v>
      </c>
      <c r="C12" s="928">
        <v>2712.0340000000001</v>
      </c>
      <c r="D12" s="928">
        <v>30</v>
      </c>
      <c r="E12" s="928">
        <v>2712.0529967999996</v>
      </c>
      <c r="F12" s="931">
        <v>0</v>
      </c>
      <c r="G12" s="931">
        <v>0</v>
      </c>
      <c r="H12" s="932">
        <v>5</v>
      </c>
      <c r="I12" s="928">
        <v>636.69000000000005</v>
      </c>
      <c r="J12" s="928">
        <v>2</v>
      </c>
      <c r="K12" s="928">
        <v>41.654000000000003</v>
      </c>
      <c r="L12" s="928">
        <v>19</v>
      </c>
      <c r="M12" s="928">
        <v>1173.73</v>
      </c>
      <c r="N12" s="928">
        <v>4</v>
      </c>
      <c r="O12" s="928">
        <v>859.96</v>
      </c>
      <c r="P12" s="931">
        <v>0</v>
      </c>
      <c r="Q12" s="931">
        <v>0</v>
      </c>
      <c r="R12" s="931">
        <v>0</v>
      </c>
      <c r="S12" s="931">
        <v>0</v>
      </c>
    </row>
    <row r="13" spans="1:19">
      <c r="A13" s="925">
        <v>44835</v>
      </c>
      <c r="B13" s="928">
        <v>25</v>
      </c>
      <c r="C13" s="933">
        <v>1418.8554250999996</v>
      </c>
      <c r="D13" s="928">
        <v>25</v>
      </c>
      <c r="E13" s="933">
        <v>1418.8554250999996</v>
      </c>
      <c r="F13" s="933">
        <v>0</v>
      </c>
      <c r="G13" s="933">
        <v>0</v>
      </c>
      <c r="H13" s="928">
        <v>4</v>
      </c>
      <c r="I13" s="933">
        <v>126.44999999999999</v>
      </c>
      <c r="J13" s="928">
        <v>1</v>
      </c>
      <c r="K13" s="933">
        <v>26.02</v>
      </c>
      <c r="L13" s="928">
        <v>14</v>
      </c>
      <c r="M13" s="933">
        <v>369.77492509999996</v>
      </c>
      <c r="N13" s="928">
        <v>4</v>
      </c>
      <c r="O13" s="933">
        <v>881.90049999999997</v>
      </c>
      <c r="P13" s="928">
        <v>2</v>
      </c>
      <c r="Q13" s="933">
        <v>14.71</v>
      </c>
      <c r="R13" s="933">
        <v>0</v>
      </c>
      <c r="S13" s="933">
        <v>0</v>
      </c>
    </row>
    <row r="14" spans="1:19">
      <c r="A14" s="925">
        <v>44866</v>
      </c>
      <c r="B14" s="928">
        <v>19</v>
      </c>
      <c r="C14" s="933">
        <v>11729.04</v>
      </c>
      <c r="D14" s="928">
        <v>19</v>
      </c>
      <c r="E14" s="933">
        <v>11729.04</v>
      </c>
      <c r="F14" s="933">
        <v>0</v>
      </c>
      <c r="G14" s="933">
        <v>0</v>
      </c>
      <c r="H14" s="928">
        <v>4</v>
      </c>
      <c r="I14" s="933">
        <v>4903.17</v>
      </c>
      <c r="J14" s="928">
        <v>0</v>
      </c>
      <c r="K14" s="933">
        <v>0</v>
      </c>
      <c r="L14" s="928">
        <v>11</v>
      </c>
      <c r="M14" s="933">
        <v>3605.95</v>
      </c>
      <c r="N14" s="928">
        <v>4</v>
      </c>
      <c r="O14" s="933">
        <v>3219.92</v>
      </c>
      <c r="P14" s="928">
        <v>0</v>
      </c>
      <c r="Q14" s="933">
        <v>0</v>
      </c>
      <c r="R14" s="933">
        <v>0</v>
      </c>
      <c r="S14" s="933">
        <v>0</v>
      </c>
    </row>
    <row r="15" spans="1:19">
      <c r="A15" s="895">
        <v>44896</v>
      </c>
      <c r="B15" s="934">
        <v>21</v>
      </c>
      <c r="C15" s="935">
        <v>5235.1768847999992</v>
      </c>
      <c r="D15" s="934">
        <v>21</v>
      </c>
      <c r="E15" s="935">
        <v>5235.1768847999992</v>
      </c>
      <c r="F15" s="935">
        <v>0</v>
      </c>
      <c r="G15" s="935">
        <v>0</v>
      </c>
      <c r="H15" s="934">
        <v>3</v>
      </c>
      <c r="I15" s="935">
        <v>933.7458008000001</v>
      </c>
      <c r="J15" s="934">
        <v>2</v>
      </c>
      <c r="K15" s="935">
        <v>485.2</v>
      </c>
      <c r="L15" s="934">
        <v>12</v>
      </c>
      <c r="M15" s="935">
        <v>2248.3050839999996</v>
      </c>
      <c r="N15" s="934">
        <v>2</v>
      </c>
      <c r="O15" s="935">
        <v>1533.97</v>
      </c>
      <c r="P15" s="934">
        <v>2</v>
      </c>
      <c r="Q15" s="935">
        <v>33.956000000000003</v>
      </c>
      <c r="R15" s="935">
        <v>0</v>
      </c>
      <c r="S15" s="935">
        <v>0</v>
      </c>
    </row>
    <row r="16" spans="1:19">
      <c r="A16" s="895">
        <v>44927</v>
      </c>
      <c r="B16" s="934">
        <v>21</v>
      </c>
      <c r="C16" s="935">
        <v>1121.826</v>
      </c>
      <c r="D16" s="934">
        <v>21</v>
      </c>
      <c r="E16" s="935">
        <v>1121.826</v>
      </c>
      <c r="F16" s="935">
        <v>0</v>
      </c>
      <c r="G16" s="935">
        <v>0</v>
      </c>
      <c r="H16" s="934">
        <v>4</v>
      </c>
      <c r="I16" s="935">
        <v>116.06100000000001</v>
      </c>
      <c r="J16" s="934">
        <v>1</v>
      </c>
      <c r="K16" s="935">
        <v>29.591999999999999</v>
      </c>
      <c r="L16" s="934">
        <v>12</v>
      </c>
      <c r="M16" s="935">
        <v>401.98</v>
      </c>
      <c r="N16" s="934">
        <v>4</v>
      </c>
      <c r="O16" s="935">
        <v>574.19190000000003</v>
      </c>
      <c r="P16" s="934">
        <v>0</v>
      </c>
      <c r="Q16" s="935">
        <v>0</v>
      </c>
      <c r="R16" s="935">
        <v>0</v>
      </c>
      <c r="S16" s="935">
        <v>0</v>
      </c>
    </row>
    <row r="17" spans="1:19">
      <c r="A17" s="895">
        <v>44985</v>
      </c>
      <c r="B17" s="934">
        <v>17</v>
      </c>
      <c r="C17" s="935">
        <v>570.02</v>
      </c>
      <c r="D17" s="934">
        <v>17</v>
      </c>
      <c r="E17" s="935">
        <v>570.02099999999996</v>
      </c>
      <c r="F17" s="935">
        <v>0</v>
      </c>
      <c r="G17" s="935">
        <v>0</v>
      </c>
      <c r="H17" s="934">
        <v>5</v>
      </c>
      <c r="I17" s="935">
        <v>199.4</v>
      </c>
      <c r="J17" s="934">
        <v>1</v>
      </c>
      <c r="K17" s="935">
        <v>13.01</v>
      </c>
      <c r="L17" s="934">
        <v>6</v>
      </c>
      <c r="M17" s="935">
        <v>158.03</v>
      </c>
      <c r="N17" s="934">
        <v>4</v>
      </c>
      <c r="O17" s="935">
        <v>186.619</v>
      </c>
      <c r="P17" s="934">
        <v>1</v>
      </c>
      <c r="Q17" s="935">
        <v>12.96</v>
      </c>
      <c r="R17" s="935">
        <v>0</v>
      </c>
      <c r="S17" s="935">
        <v>0</v>
      </c>
    </row>
    <row r="18" spans="1:19">
      <c r="A18" s="895">
        <v>44986</v>
      </c>
      <c r="B18" s="934">
        <v>37</v>
      </c>
      <c r="C18" s="935">
        <v>3065.0600000000004</v>
      </c>
      <c r="D18" s="934">
        <v>37</v>
      </c>
      <c r="E18" s="935">
        <v>3065.0600000000004</v>
      </c>
      <c r="F18" s="935">
        <v>0</v>
      </c>
      <c r="G18" s="935">
        <v>0</v>
      </c>
      <c r="H18" s="934">
        <v>5</v>
      </c>
      <c r="I18" s="935">
        <v>185.14</v>
      </c>
      <c r="J18" s="934">
        <v>2</v>
      </c>
      <c r="K18" s="935">
        <v>14.780000000000001</v>
      </c>
      <c r="L18" s="934">
        <v>24</v>
      </c>
      <c r="M18" s="935">
        <v>2726.68</v>
      </c>
      <c r="N18" s="934">
        <v>4</v>
      </c>
      <c r="O18" s="935">
        <v>74.17</v>
      </c>
      <c r="P18" s="934">
        <v>2</v>
      </c>
      <c r="Q18" s="935">
        <v>64.3</v>
      </c>
      <c r="R18" s="935">
        <v>0</v>
      </c>
      <c r="S18" s="935">
        <v>0</v>
      </c>
    </row>
    <row r="19" spans="1:19">
      <c r="A19" s="1308" t="s">
        <v>1214</v>
      </c>
      <c r="B19" s="1308"/>
      <c r="C19" s="1308"/>
      <c r="D19" s="1308"/>
      <c r="E19" s="1308"/>
      <c r="F19" s="1308"/>
      <c r="G19" s="1308"/>
      <c r="H19" s="1308"/>
      <c r="I19" s="1308"/>
      <c r="J19" s="936"/>
      <c r="K19" s="936"/>
      <c r="L19" s="936"/>
      <c r="M19" s="936"/>
      <c r="N19" s="936"/>
      <c r="O19" s="936"/>
      <c r="P19" s="936"/>
      <c r="Q19" s="936"/>
      <c r="R19" s="921"/>
      <c r="S19" s="921"/>
    </row>
    <row r="20" spans="1:19">
      <c r="A20" s="1244" t="s">
        <v>1249</v>
      </c>
      <c r="B20" s="1244"/>
      <c r="C20" s="1244"/>
      <c r="D20" s="1244"/>
      <c r="E20" s="937"/>
      <c r="F20" s="937"/>
      <c r="G20" s="937"/>
      <c r="H20" s="937"/>
      <c r="I20" s="937"/>
      <c r="J20" s="796"/>
      <c r="K20" s="796"/>
      <c r="L20" s="796"/>
      <c r="M20" s="936"/>
      <c r="N20" s="936"/>
      <c r="O20" s="936"/>
      <c r="P20" s="936"/>
      <c r="Q20" s="936"/>
      <c r="R20" s="921"/>
      <c r="S20" s="921"/>
    </row>
    <row r="21" spans="1:19">
      <c r="A21" s="1244" t="s">
        <v>607</v>
      </c>
      <c r="B21" s="1244"/>
      <c r="C21" s="796"/>
      <c r="D21" s="938"/>
      <c r="E21" s="938"/>
      <c r="F21" s="938"/>
      <c r="G21" s="938"/>
      <c r="H21" s="938"/>
      <c r="I21" s="938"/>
      <c r="J21" s="936"/>
      <c r="K21" s="936"/>
      <c r="L21" s="936"/>
      <c r="M21" s="936"/>
      <c r="N21" s="936"/>
      <c r="O21" s="936"/>
      <c r="P21" s="936"/>
      <c r="Q21" s="936"/>
      <c r="R21" s="754"/>
    </row>
  </sheetData>
  <mergeCells count="16">
    <mergeCell ref="A21:B21"/>
    <mergeCell ref="A1:L1"/>
    <mergeCell ref="A2:A4"/>
    <mergeCell ref="B2:C3"/>
    <mergeCell ref="D2:G2"/>
    <mergeCell ref="H2:S2"/>
    <mergeCell ref="D3:E3"/>
    <mergeCell ref="F3:G3"/>
    <mergeCell ref="H3:I3"/>
    <mergeCell ref="J3:K3"/>
    <mergeCell ref="L3:M3"/>
    <mergeCell ref="N3:O3"/>
    <mergeCell ref="P3:Q3"/>
    <mergeCell ref="R3:S3"/>
    <mergeCell ref="A19:I19"/>
    <mergeCell ref="A20:D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2022-12-13 10:11:13</KDate>
  <Classification>SEBI-INTERNAL</Classification>
  <Subclassification/>
  <HostName>MUM0122630</HostName>
  <Domain_User>SEBINT/2630</Domain_User>
  <IPAdd>10.88.97.157</IPAdd>
  <FilePath>Book1</FilePath>
  <KID>00BE43F38B81638065230739257639</KID>
  <UniqueName/>
  <Suggested/>
  <Justification/>
</Klassify>
</file>

<file path=customXml/itemProps1.xml><?xml version="1.0" encoding="utf-8"?>
<ds:datastoreItem xmlns:ds="http://schemas.openxmlformats.org/officeDocument/2006/customXml" ds:itemID="{3B539BA5-FA88-4907-A82C-65DD1470E5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10</vt:i4>
      </vt:variant>
    </vt:vector>
  </HeadingPairs>
  <TitlesOfParts>
    <vt:vector size="85" baseType="lpstr">
      <vt:lpstr>Data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ASHISH KUMAR MALLIK</dc:creator>
  <cp:lastModifiedBy>MANINDER SINGH</cp:lastModifiedBy>
  <dcterms:created xsi:type="dcterms:W3CDTF">2022-12-13T04:27:46Z</dcterms:created>
  <dcterms:modified xsi:type="dcterms:W3CDTF">2023-05-22T11:23:10Z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SEBI-INTERNAL</vt:lpwstr>
  </property>
  <property fmtid="{D5CDD505-2E9C-101B-9397-08002B2CF9AE}" pid="3" name="Rules">
    <vt:lpwstr/>
  </property>
  <property fmtid="{D5CDD505-2E9C-101B-9397-08002B2CF9AE}" pid="4" name="KID">
    <vt:lpwstr>00BE43F38B81638065230739257639</vt:lpwstr>
  </property>
</Properties>
</file>