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Bulletin\January 2023\"/>
    </mc:Choice>
  </mc:AlternateContent>
  <bookViews>
    <workbookView xWindow="0" yWindow="0" windowWidth="20490" windowHeight="7650" firstSheet="35" activeTab="35"/>
  </bookViews>
  <sheets>
    <sheet name="Data Summary" sheetId="26" r:id="rId1"/>
    <sheet name="1" sheetId="90" r:id="rId2"/>
    <sheet name="2" sheetId="91" r:id="rId3"/>
    <sheet name="3" sheetId="92" r:id="rId4"/>
    <sheet name="4" sheetId="93" r:id="rId5"/>
    <sheet name="5" sheetId="94" r:id="rId6"/>
    <sheet name="6" sheetId="95" r:id="rId7"/>
    <sheet name="7 " sheetId="97" r:id="rId8"/>
    <sheet name="8 " sheetId="98" r:id="rId9"/>
    <sheet name="9" sheetId="99" r:id="rId10"/>
    <sheet name="10" sheetId="100" r:id="rId11"/>
    <sheet name="11" sheetId="101" r:id="rId12"/>
    <sheet name="12" sheetId="39" r:id="rId13"/>
    <sheet name="13" sheetId="40" r:id="rId14"/>
    <sheet name="14" sheetId="41" r:id="rId15"/>
    <sheet name="15" sheetId="42" r:id="rId16"/>
    <sheet name="16" sheetId="43" r:id="rId17"/>
    <sheet name="17" sheetId="44" r:id="rId18"/>
    <sheet name="18" sheetId="45" r:id="rId19"/>
    <sheet name="19" sheetId="46" r:id="rId20"/>
    <sheet name="20" sheetId="47" r:id="rId21"/>
    <sheet name="21" sheetId="48" r:id="rId22"/>
    <sheet name="22" sheetId="49" r:id="rId23"/>
    <sheet name="23" sheetId="50" r:id="rId24"/>
    <sheet name="24" sheetId="51" r:id="rId25"/>
    <sheet name="25" sheetId="52" r:id="rId26"/>
    <sheet name="26" sheetId="53" r:id="rId27"/>
    <sheet name="27" sheetId="54" r:id="rId28"/>
    <sheet name="28" sheetId="55" r:id="rId29"/>
    <sheet name="29" sheetId="56" r:id="rId30"/>
    <sheet name="30" sheetId="57" r:id="rId31"/>
    <sheet name="31" sheetId="58" r:id="rId32"/>
    <sheet name="32" sheetId="59" r:id="rId33"/>
    <sheet name="33" sheetId="60" r:id="rId34"/>
    <sheet name="34" sheetId="61" r:id="rId35"/>
    <sheet name="35" sheetId="62" r:id="rId36"/>
    <sheet name="36" sheetId="63" r:id="rId37"/>
    <sheet name="37" sheetId="64" r:id="rId38"/>
    <sheet name="38" sheetId="65" r:id="rId39"/>
    <sheet name="39" sheetId="66" r:id="rId40"/>
    <sheet name="40" sheetId="67" r:id="rId41"/>
    <sheet name="41" sheetId="68" r:id="rId42"/>
    <sheet name="42" sheetId="69" r:id="rId43"/>
    <sheet name="43" sheetId="70" r:id="rId44"/>
    <sheet name="44" sheetId="71" r:id="rId45"/>
    <sheet name="45" sheetId="72" r:id="rId46"/>
    <sheet name="46" sheetId="73" r:id="rId47"/>
    <sheet name="47" sheetId="74" r:id="rId48"/>
    <sheet name="48" sheetId="75" r:id="rId49"/>
    <sheet name="49" sheetId="76" r:id="rId50"/>
    <sheet name="50" sheetId="77" r:id="rId51"/>
    <sheet name="51" sheetId="78" r:id="rId52"/>
    <sheet name="52" sheetId="79" r:id="rId53"/>
    <sheet name="53" sheetId="34" r:id="rId54"/>
    <sheet name="54" sheetId="35" r:id="rId55"/>
    <sheet name="55" sheetId="36" r:id="rId56"/>
    <sheet name="56" sheetId="37" r:id="rId57"/>
    <sheet name="57" sheetId="85" r:id="rId58"/>
    <sheet name="58" sheetId="86" r:id="rId59"/>
    <sheet name="59 " sheetId="87" r:id="rId60"/>
    <sheet name="60" sheetId="89" r:id="rId61"/>
    <sheet name="61" sheetId="80" r:id="rId62"/>
    <sheet name="62" sheetId="81" r:id="rId63"/>
    <sheet name="63" sheetId="82" r:id="rId64"/>
    <sheet name="64" sheetId="11" r:id="rId65"/>
    <sheet name="65" sheetId="12" r:id="rId66"/>
    <sheet name="66" sheetId="13" r:id="rId67"/>
    <sheet name="67" sheetId="14" r:id="rId68"/>
    <sheet name="68" sheetId="15" r:id="rId69"/>
    <sheet name="69" sheetId="16" r:id="rId70"/>
    <sheet name="70" sheetId="17" r:id="rId71"/>
    <sheet name="71" sheetId="18" r:id="rId72"/>
    <sheet name="72" sheetId="19" r:id="rId73"/>
    <sheet name="73" sheetId="20" r:id="rId74"/>
    <sheet name="74" sheetId="102" r:id="rId75"/>
  </sheets>
  <externalReferences>
    <externalReference r:id="rId76"/>
    <externalReference r:id="rId77"/>
  </externalReferences>
  <definedNames>
    <definedName name="_xlnm._FilterDatabase" localSheetId="2" hidden="1">'2'!$A$3:$AA$24</definedName>
    <definedName name="_xlnm._FilterDatabase" localSheetId="3" hidden="1">'3'!$B$2:$J$3</definedName>
    <definedName name="_xlnm._FilterDatabase" localSheetId="72" hidden="1">'72'!$A$1:$P$48</definedName>
    <definedName name="_xlnm.Print_Area" localSheetId="64">'64'!$A$1:$L$18</definedName>
    <definedName name="_xlnm.Print_Area" localSheetId="65">'65'!$A$1:$F$17</definedName>
    <definedName name="_xlnm.Print_Area" localSheetId="66">'66'!$A$1:$AM$32</definedName>
    <definedName name="_xlnm.Print_Area" localSheetId="67">'67'!$A$1:$T$17</definedName>
    <definedName name="_xlnm.Print_Area" localSheetId="68">'68'!$A$1:$N$32</definedName>
    <definedName name="_xlnm.Print_Area" localSheetId="69">'69'!$A$1:$L$32</definedName>
    <definedName name="_xlnm.Print_Area" localSheetId="70">'70'!$A$1:$H$54</definedName>
    <definedName name="_xlnm.Print_Area" localSheetId="71">'71'!$A$1:$O$50</definedName>
    <definedName name="_xlnm.Print_Area" localSheetId="72">'72'!$A$1:$N$48</definedName>
    <definedName name="_xlnm.Print_Area" localSheetId="73">'73'!$A$1:$O$44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95" l="1"/>
  <c r="H15" i="95"/>
  <c r="I14" i="95"/>
  <c r="H14" i="95"/>
  <c r="I6" i="95"/>
  <c r="H6" i="95"/>
  <c r="G6" i="95"/>
  <c r="F6" i="95"/>
  <c r="E6" i="95"/>
  <c r="D6" i="95"/>
  <c r="C6" i="95"/>
  <c r="B6" i="95"/>
  <c r="F14" i="81"/>
  <c r="I17" i="89"/>
  <c r="H17" i="89"/>
  <c r="G17" i="89"/>
  <c r="K17" i="89" s="1"/>
  <c r="E17" i="89"/>
  <c r="K16" i="89"/>
  <c r="D16" i="89"/>
  <c r="C16" i="89"/>
  <c r="B16" i="89"/>
  <c r="K15" i="89"/>
  <c r="D15" i="89"/>
  <c r="C15" i="89"/>
  <c r="B15" i="89"/>
  <c r="K14" i="89"/>
  <c r="D14" i="89"/>
  <c r="C14" i="89"/>
  <c r="B14" i="89"/>
  <c r="K13" i="89"/>
  <c r="D13" i="89"/>
  <c r="C13" i="89"/>
  <c r="B13" i="89"/>
  <c r="K12" i="89"/>
  <c r="D12" i="89"/>
  <c r="C12" i="89"/>
  <c r="B12" i="89"/>
  <c r="F12" i="89" s="1"/>
  <c r="K11" i="89"/>
  <c r="D11" i="89"/>
  <c r="C11" i="89"/>
  <c r="B11" i="89"/>
  <c r="K10" i="89"/>
  <c r="D10" i="89"/>
  <c r="C10" i="89"/>
  <c r="B10" i="89"/>
  <c r="F10" i="89" s="1"/>
  <c r="K9" i="89"/>
  <c r="D9" i="89"/>
  <c r="C9" i="89"/>
  <c r="B9" i="89"/>
  <c r="K8" i="89"/>
  <c r="D8" i="89"/>
  <c r="C8" i="89"/>
  <c r="B8" i="89"/>
  <c r="K7" i="89"/>
  <c r="D7" i="89"/>
  <c r="C7" i="89"/>
  <c r="B7" i="89"/>
  <c r="F7" i="89" s="1"/>
  <c r="K6" i="89"/>
  <c r="D6" i="89"/>
  <c r="C6" i="89"/>
  <c r="B6" i="89"/>
  <c r="K4" i="89"/>
  <c r="E4" i="89"/>
  <c r="D4" i="89"/>
  <c r="C4" i="89"/>
  <c r="B4" i="89"/>
  <c r="J14" i="87"/>
  <c r="I14" i="87"/>
  <c r="H14" i="87"/>
  <c r="J13" i="87"/>
  <c r="I13" i="87"/>
  <c r="H13" i="87"/>
  <c r="J12" i="87"/>
  <c r="I12" i="87"/>
  <c r="H12" i="87"/>
  <c r="J11" i="87"/>
  <c r="I11" i="87"/>
  <c r="H11" i="87"/>
  <c r="J10" i="87"/>
  <c r="I10" i="87"/>
  <c r="H10" i="87"/>
  <c r="J9" i="87"/>
  <c r="I9" i="87"/>
  <c r="H9" i="87"/>
  <c r="H5" i="87" s="1"/>
  <c r="J8" i="87"/>
  <c r="J5" i="87" s="1"/>
  <c r="I8" i="87"/>
  <c r="I5" i="87" s="1"/>
  <c r="H8" i="87"/>
  <c r="J7" i="87"/>
  <c r="I7" i="87"/>
  <c r="H7" i="87"/>
  <c r="J6" i="87"/>
  <c r="I6" i="87"/>
  <c r="H6" i="87"/>
  <c r="G5" i="87"/>
  <c r="F5" i="87"/>
  <c r="E5" i="87"/>
  <c r="D5" i="87"/>
  <c r="C5" i="87"/>
  <c r="B5" i="87"/>
  <c r="B11" i="35"/>
  <c r="C11" i="35" s="1"/>
  <c r="C4" i="35" s="1"/>
  <c r="F4" i="35"/>
  <c r="E4" i="35"/>
  <c r="D4" i="35"/>
  <c r="F12" i="34"/>
  <c r="F13" i="34" s="1"/>
  <c r="F4" i="34"/>
  <c r="G5" i="77"/>
  <c r="K5" i="76"/>
  <c r="J5" i="76"/>
  <c r="I5" i="76"/>
  <c r="H5" i="76"/>
  <c r="G5" i="76"/>
  <c r="F5" i="76"/>
  <c r="E5" i="76"/>
  <c r="D5" i="76"/>
  <c r="C5" i="76"/>
  <c r="B5" i="76"/>
  <c r="K5" i="75"/>
  <c r="J5" i="75"/>
  <c r="I5" i="75"/>
  <c r="H5" i="75"/>
  <c r="G5" i="75"/>
  <c r="F5" i="75"/>
  <c r="E5" i="75"/>
  <c r="D5" i="75"/>
  <c r="C5" i="75"/>
  <c r="B5" i="75"/>
  <c r="J14" i="55"/>
  <c r="G14" i="55"/>
  <c r="D14" i="55"/>
  <c r="J13" i="55"/>
  <c r="G13" i="55"/>
  <c r="D13" i="55"/>
  <c r="J12" i="55"/>
  <c r="G12" i="55"/>
  <c r="D12" i="55"/>
  <c r="J11" i="55"/>
  <c r="G11" i="55"/>
  <c r="D11" i="55"/>
  <c r="J10" i="55"/>
  <c r="G10" i="55"/>
  <c r="D10" i="55"/>
  <c r="J9" i="55"/>
  <c r="G9" i="55"/>
  <c r="D9" i="55"/>
  <c r="J8" i="55"/>
  <c r="G8" i="55"/>
  <c r="D8" i="55"/>
  <c r="J7" i="55"/>
  <c r="G7" i="55"/>
  <c r="D7" i="55"/>
  <c r="J6" i="55"/>
  <c r="G6" i="55"/>
  <c r="D6" i="55"/>
  <c r="J5" i="55"/>
  <c r="G5" i="55"/>
  <c r="D5" i="55"/>
  <c r="J4" i="55"/>
  <c r="G4" i="55"/>
  <c r="O5" i="46"/>
  <c r="N5" i="46"/>
  <c r="O5" i="45"/>
  <c r="N5" i="45"/>
  <c r="O5" i="44"/>
  <c r="N5" i="44"/>
  <c r="F8" i="89" l="1"/>
  <c r="F13" i="89"/>
  <c r="D17" i="89"/>
  <c r="C17" i="89"/>
  <c r="F14" i="89"/>
  <c r="F9" i="89"/>
  <c r="F4" i="89"/>
  <c r="F15" i="89"/>
  <c r="B4" i="35"/>
  <c r="F6" i="89"/>
  <c r="F11" i="89"/>
  <c r="F16" i="89"/>
  <c r="F17" i="89"/>
  <c r="B17" i="89"/>
  <c r="Q18" i="44" l="1"/>
</calcChain>
</file>

<file path=xl/sharedStrings.xml><?xml version="1.0" encoding="utf-8"?>
<sst xmlns="http://schemas.openxmlformats.org/spreadsheetml/2006/main" count="3451" uniqueCount="1482">
  <si>
    <t xml:space="preserve"> </t>
  </si>
  <si>
    <t>2021-22</t>
  </si>
  <si>
    <t>2022-23$</t>
  </si>
  <si>
    <t>2022-23 #</t>
  </si>
  <si>
    <t>Options</t>
  </si>
  <si>
    <t>₹/8 grams</t>
  </si>
  <si>
    <t>CPO</t>
  </si>
  <si>
    <t>-</t>
  </si>
  <si>
    <t>Symbol</t>
  </si>
  <si>
    <t>BARLEYJPR</t>
  </si>
  <si>
    <t>BAJRA</t>
  </si>
  <si>
    <t>CASTOR</t>
  </si>
  <si>
    <t>CASTOROIL</t>
  </si>
  <si>
    <t>CHANA</t>
  </si>
  <si>
    <t>COFFEE</t>
  </si>
  <si>
    <t>COCUDAKL</t>
  </si>
  <si>
    <t>DHANIYA</t>
  </si>
  <si>
    <t>GUARGUM5</t>
  </si>
  <si>
    <t>GUARSEED10</t>
  </si>
  <si>
    <t>GUR</t>
  </si>
  <si>
    <t>JEERAUNJHA</t>
  </si>
  <si>
    <t>KAPAS</t>
  </si>
  <si>
    <t>MAIZE</t>
  </si>
  <si>
    <t>RMSEED</t>
  </si>
  <si>
    <t>SYBEANIDR</t>
  </si>
  <si>
    <t>SYOREF</t>
  </si>
  <si>
    <t>SESAMESEED</t>
  </si>
  <si>
    <t>SBMEALIDR</t>
  </si>
  <si>
    <t>TMCFGRNZM</t>
  </si>
  <si>
    <t>WHEATFAQ</t>
  </si>
  <si>
    <t>STEEL</t>
  </si>
  <si>
    <t>AGRIDEX</t>
  </si>
  <si>
    <t>GUAREX</t>
  </si>
  <si>
    <t>SOYDEX</t>
  </si>
  <si>
    <t xml:space="preserve">           </t>
  </si>
  <si>
    <t>5</t>
  </si>
  <si>
    <t>10</t>
  </si>
  <si>
    <t>25</t>
  </si>
  <si>
    <t>50</t>
  </si>
  <si>
    <t>100</t>
  </si>
  <si>
    <t>I</t>
  </si>
  <si>
    <t>II</t>
  </si>
  <si>
    <t>III</t>
  </si>
  <si>
    <t>IV</t>
  </si>
  <si>
    <t>V</t>
  </si>
  <si>
    <t>i</t>
  </si>
  <si>
    <t>ii</t>
  </si>
  <si>
    <t>iii</t>
  </si>
  <si>
    <t>iv</t>
  </si>
  <si>
    <t>1</t>
  </si>
  <si>
    <t>2</t>
  </si>
  <si>
    <t>3</t>
  </si>
  <si>
    <t>4</t>
  </si>
  <si>
    <r>
      <rPr>
        <b/>
        <sz val="16"/>
        <color theme="4" tint="-0.499984740745262"/>
        <rFont val="Garamond"/>
        <family val="1"/>
      </rPr>
      <t>वर्तमान आँकड़े</t>
    </r>
    <r>
      <rPr>
        <b/>
        <sz val="14"/>
        <color theme="4" tint="-0.499984740745262"/>
        <rFont val="Garamond"/>
        <family val="1"/>
      </rPr>
      <t xml:space="preserve"> / CURRENT STATISTICS</t>
    </r>
  </si>
  <si>
    <t>बीएसई / BSE</t>
  </si>
  <si>
    <t>एनएसई / NSE</t>
  </si>
  <si>
    <t>एमएसईआई /MSEI</t>
  </si>
  <si>
    <t>एमएसईआई / MSEI</t>
  </si>
  <si>
    <t>बीएसई /BSE</t>
  </si>
  <si>
    <t>एनएसई /NSE</t>
  </si>
  <si>
    <t>एमसीएक्स /MCX</t>
  </si>
  <si>
    <t>एनसीडीईएक्स /NCDEX</t>
  </si>
  <si>
    <t>एनएसडीएल /NSDL</t>
  </si>
  <si>
    <t>कुल /Total</t>
  </si>
  <si>
    <t>अप्रैल/Apr-22</t>
  </si>
  <si>
    <t>मई/May-22</t>
  </si>
  <si>
    <t>जून /Jun-22</t>
  </si>
  <si>
    <t>जुलाई /Jul-22</t>
  </si>
  <si>
    <t>अगस्त /Aug-22</t>
  </si>
  <si>
    <t>सितम्बर /Sep-22</t>
  </si>
  <si>
    <t>अक्तूबर /Oct-22</t>
  </si>
  <si>
    <t>नवम्बर /Nov-22</t>
  </si>
  <si>
    <t>स्रोत: सेबी 
Source: SEBI.</t>
  </si>
  <si>
    <t>रकम (करोड़ रुपये में)
Amount (Rs.crore)</t>
  </si>
  <si>
    <t>ख. आईपीओ (एसएमई)
B. IPO (SME)</t>
  </si>
  <si>
    <t>ग. आईपीओ (कुल) [क+ख]
C. IPO (Total) [A+B]</t>
  </si>
  <si>
    <t>च. एफपीओ (कुल) [घ+ङ]
F. FPO (Total) [D+E]</t>
  </si>
  <si>
    <t>ज. साधिकार निर्गम 
H. Rights Issue</t>
  </si>
  <si>
    <t>झ. अधिमानी निर्गम
I.Preferential Issue</t>
  </si>
  <si>
    <t>बॉण्ड बाजार / Bond Market</t>
  </si>
  <si>
    <t>i. सूचीबद्ध 
i. Listed</t>
  </si>
  <si>
    <t>वर्ष / महीना
Year / Month</t>
  </si>
  <si>
    <t>श्रेणी के अनुसार (इक्विटी) /Category-wise (Equity)</t>
  </si>
  <si>
    <t>कुल
(इक्विटी + ऋण) 
Total
(Equity+Debt)</t>
  </si>
  <si>
    <t>सार्वजनिक 
Public</t>
  </si>
  <si>
    <t>साधिकार
Rights</t>
  </si>
  <si>
    <t>सूचीबद्ध
Listed</t>
  </si>
  <si>
    <t>आईपीओ
IPOs</t>
  </si>
  <si>
    <t>लिखत के अनुसार (इक्विटी एवं ऋण) / Instrument-Wise (Equity and Debt)</t>
  </si>
  <si>
    <t>रकम (करोड़ ₹ में)
Amount 
( ₹   crore)</t>
  </si>
  <si>
    <t>ऋण
Debt</t>
  </si>
  <si>
    <t>इक्विटी /Equities</t>
  </si>
  <si>
    <t>एसएमई प्लेटफॉर्म पर सूचीबद्ध हुए नए निर्गम
New Issues listed at SME Platform</t>
  </si>
  <si>
    <t>एसएमई द्वारा एफपीओ
FPOs by SMEs</t>
  </si>
  <si>
    <t>कुल
Total</t>
  </si>
  <si>
    <t>वर्ष / महीना
 Year/ Month</t>
  </si>
  <si>
    <t>एसएमई आईपीओ 
SME IPOs</t>
  </si>
  <si>
    <t>रकम 
(करोड़ ₹ में)
Amount 
( ₹   crore)</t>
  </si>
  <si>
    <r>
      <rPr>
        <b/>
        <sz val="10"/>
        <color indexed="8"/>
        <rFont val="Mangal"/>
        <family val="1"/>
      </rPr>
      <t>उद्योग</t>
    </r>
    <r>
      <rPr>
        <b/>
        <sz val="10"/>
        <color indexed="8"/>
        <rFont val="Palatino Linotype"/>
        <family val="1"/>
      </rPr>
      <t xml:space="preserve"> 
Industry</t>
    </r>
  </si>
  <si>
    <t>विमानन सेवा / Airlines</t>
  </si>
  <si>
    <t>ऑटोमोबाइल / Automobiles</t>
  </si>
  <si>
    <t>सीमेंट / निर्माण
Cement/ Constructions</t>
  </si>
  <si>
    <t>रसायन
Chemical</t>
  </si>
  <si>
    <t>इलेक्ट्रॉनिक उपकरण / उत्पाद 
Electronic Equipments/ Products</t>
  </si>
  <si>
    <t>मनोरंजन 
Entertainment</t>
  </si>
  <si>
    <t>वित्त 
Finance</t>
  </si>
  <si>
    <t>खाद्य प्रसंस्करण 
Food processing</t>
  </si>
  <si>
    <t>स्वास्थ्य सेवा 
Healthcare</t>
  </si>
  <si>
    <t>होटल 
Hotels</t>
  </si>
  <si>
    <t>सूचना प्रौद्योगिकी 
Info Tech</t>
  </si>
  <si>
    <t>विविध 
Misc</t>
  </si>
  <si>
    <t>सड़क एवं राजमार्ग 
Roads &amp; Highways</t>
  </si>
  <si>
    <t>प्लास्टिक 
Plastic</t>
  </si>
  <si>
    <t>बीमा 
Insurance</t>
  </si>
  <si>
    <t>कुल 
Total</t>
  </si>
  <si>
    <t>क्षेत्र के अनुसार / Sector-wise</t>
  </si>
  <si>
    <t>निजी /Private</t>
  </si>
  <si>
    <t>सार्वजनिक /Public</t>
  </si>
  <si>
    <t>प्रदेश के अनुसार / Region-wise</t>
  </si>
  <si>
    <t>उत्तरी /Northern</t>
  </si>
  <si>
    <t>पूर्वी /Eastern</t>
  </si>
  <si>
    <t>पश्चिमी /Western</t>
  </si>
  <si>
    <t>वर्ष /महीना
Year / Month</t>
  </si>
  <si>
    <t>&lt; 5 करोड़ /crore</t>
  </si>
  <si>
    <t>≥ करोड़ /crore - &lt; 10करोड़ /crore</t>
  </si>
  <si>
    <t xml:space="preserve">  ≥ 10 करोड़ /crore - &lt; 50 करोड़ /crore</t>
  </si>
  <si>
    <t xml:space="preserve">  ≥ 50 करोड़ /crore - &lt; 100 करोड़ /crore</t>
  </si>
  <si>
    <t>&gt;=₹500 करोड़ /crore</t>
  </si>
  <si>
    <t>रकम 
(करोड़ ₹ में)
Amount
( ₹  crore)</t>
  </si>
  <si>
    <t>रकम 
(करोड़ ₹ में)
Amount 
( ₹ crore)</t>
  </si>
  <si>
    <t>स्रोत: बीएसई, एनएसई और एमएसईआई
Source: BSE, NSE and MSEI.</t>
  </si>
  <si>
    <t>स्रोत:  बीएसई, एनएसई और एमएसईआई
Source: BSE, NSE and MSEI.</t>
  </si>
  <si>
    <t>स्रोत: बीएसई और एनएसई 
Source: BSE and NSE</t>
  </si>
  <si>
    <t>बीएसई
BSE</t>
  </si>
  <si>
    <t>एनएसई
NSE</t>
  </si>
  <si>
    <t>एमएसईआई
MSEI</t>
  </si>
  <si>
    <r>
      <rPr>
        <b/>
        <sz val="12"/>
        <color indexed="8"/>
        <rFont val="Garamond"/>
        <family val="1"/>
      </rPr>
      <t>सबसे अधिक सुरक्षित</t>
    </r>
    <r>
      <rPr>
        <b/>
        <sz val="11"/>
        <color indexed="8"/>
        <rFont val="Garamond"/>
        <family val="1"/>
      </rPr>
      <t xml:space="preserve">
Highest Safety
 (AAA)</t>
    </r>
  </si>
  <si>
    <r>
      <rPr>
        <b/>
        <sz val="12"/>
        <color indexed="8"/>
        <rFont val="Garamond"/>
        <family val="1"/>
      </rPr>
      <t>अधिक सुरक्षित</t>
    </r>
    <r>
      <rPr>
        <b/>
        <sz val="11"/>
        <color indexed="8"/>
        <rFont val="Garamond"/>
        <family val="1"/>
      </rPr>
      <t xml:space="preserve"> 
High Safety 
(AA)</t>
    </r>
  </si>
  <si>
    <r>
      <rPr>
        <b/>
        <sz val="12"/>
        <color indexed="8"/>
        <rFont val="Garamond"/>
        <family val="1"/>
      </rPr>
      <t xml:space="preserve">पर्याप्त सुरक्षित </t>
    </r>
    <r>
      <rPr>
        <b/>
        <sz val="11"/>
        <color indexed="8"/>
        <rFont val="Garamond"/>
        <family val="1"/>
      </rPr>
      <t xml:space="preserve">
Adequate Safety 
(A)</t>
    </r>
  </si>
  <si>
    <r>
      <rPr>
        <b/>
        <sz val="12"/>
        <color indexed="8"/>
        <rFont val="Garamond"/>
        <family val="1"/>
      </rPr>
      <t xml:space="preserve">कम सुरक्षित </t>
    </r>
    <r>
      <rPr>
        <b/>
        <sz val="11"/>
        <color indexed="8"/>
        <rFont val="Garamond"/>
        <family val="1"/>
      </rPr>
      <t xml:space="preserve">
Moderate Safety
 (BBB)</t>
    </r>
  </si>
  <si>
    <r>
      <rPr>
        <b/>
        <sz val="12"/>
        <color indexed="8"/>
        <rFont val="Garamond"/>
        <family val="1"/>
      </rPr>
      <t xml:space="preserve">ग्रेड </t>
    </r>
    <r>
      <rPr>
        <b/>
        <sz val="11"/>
        <color indexed="8"/>
        <rFont val="Garamond"/>
        <family val="1"/>
      </rPr>
      <t>/Grade</t>
    </r>
  </si>
  <si>
    <r>
      <rPr>
        <b/>
        <sz val="12"/>
        <color indexed="8"/>
        <rFont val="Garamond"/>
        <family val="1"/>
      </rPr>
      <t>अवधि</t>
    </r>
    <r>
      <rPr>
        <b/>
        <sz val="11"/>
        <color indexed="8"/>
        <rFont val="Garamond"/>
        <family val="1"/>
      </rPr>
      <t xml:space="preserve"> / Period</t>
    </r>
  </si>
  <si>
    <t>स्रोत: क्रेडिट रेटिंग एजेंसियाँ 
Source: Credit Rating Agencies.</t>
  </si>
  <si>
    <t>स्टॉक एक्सचेंज 
Stock Exchanges</t>
  </si>
  <si>
    <r>
      <rPr>
        <b/>
        <sz val="12"/>
        <color indexed="8"/>
        <rFont val="Garamond"/>
        <family val="1"/>
      </rPr>
      <t>अनुमत कंपनियों की संख्या</t>
    </r>
    <r>
      <rPr>
        <b/>
        <sz val="11"/>
        <color indexed="8"/>
        <rFont val="Garamond"/>
        <family val="1"/>
      </rPr>
      <t xml:space="preserve"> 
No. of Companies Permitted</t>
    </r>
  </si>
  <si>
    <r>
      <rPr>
        <b/>
        <sz val="12"/>
        <color indexed="8"/>
        <rFont val="Garamond"/>
        <family val="1"/>
      </rPr>
      <t>वर्ष /महीना</t>
    </r>
    <r>
      <rPr>
        <b/>
        <sz val="11"/>
        <color indexed="8"/>
        <rFont val="Garamond"/>
        <family val="1"/>
      </rPr>
      <t xml:space="preserve">
Year / Month</t>
    </r>
  </si>
  <si>
    <r>
      <rPr>
        <b/>
        <sz val="12"/>
        <color indexed="8"/>
        <rFont val="Garamond"/>
        <family val="1"/>
      </rPr>
      <t>सूचीबद्ध हुई कंपनियों की संख्या</t>
    </r>
    <r>
      <rPr>
        <b/>
        <sz val="11"/>
        <color indexed="8"/>
        <rFont val="Garamond"/>
        <family val="1"/>
      </rPr>
      <t xml:space="preserve">
No. of Companies Listed </t>
    </r>
  </si>
  <si>
    <r>
      <t>व्यापारावर्त
 (करोड़ ₹ में) 
Turnover (</t>
    </r>
    <r>
      <rPr>
        <b/>
        <sz val="11"/>
        <color indexed="8"/>
        <rFont val="Rupee Foradian"/>
        <family val="2"/>
      </rPr>
      <t xml:space="preserve">` </t>
    </r>
    <r>
      <rPr>
        <b/>
        <sz val="11"/>
        <color indexed="8"/>
        <rFont val="Garamond"/>
        <family val="1"/>
      </rPr>
      <t>crore)</t>
    </r>
  </si>
  <si>
    <t xml:space="preserve">निफ्टी 50 सूचकांक / Nifty 50 Index </t>
  </si>
  <si>
    <t>क्र.सं.
S.No</t>
  </si>
  <si>
    <r>
      <rPr>
        <b/>
        <sz val="14"/>
        <color indexed="8"/>
        <rFont val="Garamond"/>
        <family val="1"/>
      </rPr>
      <t>शहर</t>
    </r>
    <r>
      <rPr>
        <b/>
        <sz val="12"/>
        <color indexed="8"/>
        <rFont val="Garamond"/>
        <family val="1"/>
      </rPr>
      <t xml:space="preserve"> </t>
    </r>
    <r>
      <rPr>
        <b/>
        <sz val="11"/>
        <color indexed="8"/>
        <rFont val="Garamond"/>
        <family val="1"/>
      </rPr>
      <t>/ City</t>
    </r>
  </si>
  <si>
    <t>स्वत्वधारी
Proprietary</t>
  </si>
  <si>
    <t>एफपीआई 
FPIs</t>
  </si>
  <si>
    <t>म्यूचुअल फंड
 Mutual Funds</t>
  </si>
  <si>
    <t>बैंक 
Banks</t>
  </si>
  <si>
    <t>अन्य 
Others</t>
  </si>
  <si>
    <t>स्रोत: बीएसई 
Source: BSE</t>
  </si>
  <si>
    <t>क्र. सं.
Sl.No</t>
  </si>
  <si>
    <t>प्रतिभूति का नाम 
Name of Security</t>
  </si>
  <si>
    <t>निर्गमित पूँजी (करोड़ ₹ में)
 Issued
Capital 
(₹ crore)</t>
  </si>
  <si>
    <t>बीटा 
Beta</t>
  </si>
  <si>
    <t>इम्पैक्ट कॉस्ट
(प्रतिशत में) Impact
Cost
(Percent)</t>
  </si>
  <si>
    <t>हिंदुस्तान यूनिलिवर लि. 
HIND UNI LT</t>
  </si>
  <si>
    <t>अल्ट्राटेक सीएम 
ULTRATECH CM</t>
  </si>
  <si>
    <t>कोल इंडिया लिमिटेड
Coal India Ltd.</t>
  </si>
  <si>
    <t>हीरो मोटोकॉर्प लिमिटेड
Hero MotoCorp Ltd.</t>
  </si>
  <si>
    <t>एनटीपीसी लिमिटेड
NTPC Ltd.</t>
  </si>
  <si>
    <t>नेस्ले इंडिया लिमिटेड
Nestle India Ltd.</t>
  </si>
  <si>
    <t>टाइटन कंपनी लिमिटेड 
Titan Company Ltd.</t>
  </si>
  <si>
    <t xml:space="preserve"> रिलायंस 
RELIANCE</t>
  </si>
  <si>
    <t>एचडीएफसी बैंक
HDFCBANK</t>
  </si>
  <si>
    <t>आईसीआईसीआई बैंक
ICICIBANK</t>
  </si>
  <si>
    <t>इन्फोसिस
INFY</t>
  </si>
  <si>
    <t>एचडीएफसी
HDFC</t>
  </si>
  <si>
    <t>टीसीएस
TCS</t>
  </si>
  <si>
    <t>कोटक बैंक 
KOTAKBANK</t>
  </si>
  <si>
    <t>एल टी 
LT</t>
  </si>
  <si>
    <t>ऐक्सिस बैंक
AXISBANK</t>
  </si>
  <si>
    <t>हिंदुस्तान यूनीलिवर 
HINDUNILVR</t>
  </si>
  <si>
    <t>आईटीसी 
ITC</t>
  </si>
  <si>
    <t>एसबीआईएन
SBIN</t>
  </si>
  <si>
    <t>भारती एअरटेल 
BHARTIARTL</t>
  </si>
  <si>
    <t>बजाज फाइनेंस 
BAJFINANCE</t>
  </si>
  <si>
    <t>एशियन पेंट 
ASIANPAINT</t>
  </si>
  <si>
    <t>अदानी ग्रीन 
ADANIGREEN</t>
  </si>
  <si>
    <t>महिंद्रा एंड महिंद्रा 
M&amp;M</t>
  </si>
  <si>
    <t>एचसीएल टेक 
HCLTECH</t>
  </si>
  <si>
    <t>मारुति 
MARUTI</t>
  </si>
  <si>
    <t>सन फार्मा 
SUNPHARMA</t>
  </si>
  <si>
    <t>टाइटन 
TITAN</t>
  </si>
  <si>
    <t>अदानी इंटरप्राइजेज लिमिटेड 
 ADANIENT</t>
  </si>
  <si>
    <t>बजाजाफिनसर्व 
BAJAJFINSV</t>
  </si>
  <si>
    <t>एनटीपीसी 
NTPC</t>
  </si>
  <si>
    <t>अल्ट्राटेक सीमेंट लिमिटेड 
ULTRACEMCO</t>
  </si>
  <si>
    <t>अदानी ट्रांसमिशन
ADANITRANS</t>
  </si>
  <si>
    <t>टाटा मोटर्स
TATAMOTORS</t>
  </si>
  <si>
    <t>इंडसइंड बैंक
INDUSINDBK</t>
  </si>
  <si>
    <t>पावरग्रिड 
POWERGRID</t>
  </si>
  <si>
    <t>डॉ. रेड्डी
DRREDDY</t>
  </si>
  <si>
    <t>नेस्ले इंडिया 
NESTLEIND</t>
  </si>
  <si>
    <t>जेएसडब्लयू स्टील 
JSWSTEEL</t>
  </si>
  <si>
    <t>टेक महिंद्रा 
TECHM</t>
  </si>
  <si>
    <t>विप्रो 
WIPRO</t>
  </si>
  <si>
    <t>ग्रासिम 
GRASIM</t>
  </si>
  <si>
    <t>हिंडालको 
HINDALCO</t>
  </si>
  <si>
    <t>अदानी पोर्ट्स 
ADANIPORTS</t>
  </si>
  <si>
    <t>सिप्ला 
CIPLA</t>
  </si>
  <si>
    <t>ओएनजीसी 
ONGC</t>
  </si>
  <si>
    <t>वीईडीएल
VEDL</t>
  </si>
  <si>
    <t>बीएसई सूचकांक
BSE Sensex</t>
  </si>
  <si>
    <t>बीएसई 100
BSE 100</t>
  </si>
  <si>
    <t>बीएसई 500
BSE 500</t>
  </si>
  <si>
    <t>निफ्टी 50
Nifty 50</t>
  </si>
  <si>
    <t>एसएक्स40
SX40</t>
  </si>
  <si>
    <t>सदस्य /Members</t>
  </si>
  <si>
    <r>
      <rPr>
        <b/>
        <sz val="14"/>
        <color indexed="8"/>
        <rFont val="Garamond"/>
        <family val="1"/>
      </rPr>
      <t>वर्ष /महीना</t>
    </r>
    <r>
      <rPr>
        <b/>
        <sz val="11"/>
        <color indexed="8"/>
        <rFont val="Garamond"/>
        <family val="1"/>
      </rPr>
      <t xml:space="preserve">
Year / Month</t>
    </r>
  </si>
  <si>
    <t>इडेक्स फ्यूचर्स 
Index Futures</t>
  </si>
  <si>
    <t>स्टॉक फ्यूचर्स 
Stock Futures</t>
  </si>
  <si>
    <t>इंडेक्स ऑप्शन /Index Options</t>
  </si>
  <si>
    <t>स्टॉक ऑप्शन /Stock Options</t>
  </si>
  <si>
    <t>कॉल /Call</t>
  </si>
  <si>
    <t>पुट / Put</t>
  </si>
  <si>
    <t>कॉल / Call</t>
  </si>
  <si>
    <t>पुट /Put</t>
  </si>
  <si>
    <t>व्यापारावर्त (करोड़ ₹ में)
 Turnover
(₹ crore)</t>
  </si>
  <si>
    <t>व्यापारावर्त 
(करोड़ ₹ में)
 Turnover
(₹ crore)</t>
  </si>
  <si>
    <t>स्रोत: बीएसई 
Source: BSE.</t>
  </si>
  <si>
    <t>स्रोत: एनएसई 
Source: NSE</t>
  </si>
  <si>
    <t>निपटान गारंटी निधि
Settlement
Gurantee
Fund</t>
  </si>
  <si>
    <t>एमटीएम निपटान
MTM
Settlement</t>
  </si>
  <si>
    <r>
      <rPr>
        <b/>
        <sz val="12"/>
        <color indexed="8"/>
        <rFont val="Garamond"/>
        <family val="1"/>
      </rPr>
      <t>एमटीएम निपटान</t>
    </r>
    <r>
      <rPr>
        <b/>
        <sz val="11"/>
        <color indexed="8"/>
        <rFont val="Garamond"/>
        <family val="1"/>
      </rPr>
      <t xml:space="preserve">
MTM
Settlement</t>
    </r>
  </si>
  <si>
    <t>अंतिम निपटान
Final
Settlement</t>
  </si>
  <si>
    <t>स्रोत: बीएसई और एनएसई 
 Source: BSE and NSE</t>
  </si>
  <si>
    <t>सारणी 37: बीएसई के इक्विटी डेरिवेटिव खंड में श्रेणी के अनुसार व्यापारावर्त एवं ओपन इंटरेस्ट 
Table 37: Category-wise Share of Turnover &amp; Open Interest in Equity Derivative Segment of BSE</t>
  </si>
  <si>
    <t>एफपीआई
FPIs</t>
  </si>
  <si>
    <t>बैंक
Banks</t>
  </si>
  <si>
    <t>स्रोत: एनएसई 
Source: NSE.</t>
  </si>
  <si>
    <t>बीएसई 30 सेंसेक्स
BSE 30 SENSEX</t>
  </si>
  <si>
    <t>बीएसई सेंसेक्स 50
BSE SENSEX 50</t>
  </si>
  <si>
    <t>बीएसई बैंकेक्स
BSE BANKEX</t>
  </si>
  <si>
    <t>व्यापारावर्त का हिस्सा (प्रतिशत में) /Turnover Share (in Percentage)</t>
  </si>
  <si>
    <t>बीएसई का तैल एवं गैस सूचकांक 
BSE OIL &amp; GAS INDEX</t>
  </si>
  <si>
    <t>बीएसई टेक सूचकांक
BSE TECK INDEX</t>
  </si>
  <si>
    <t>बीएसई 100
BSE100</t>
  </si>
  <si>
    <r>
      <rPr>
        <b/>
        <sz val="12"/>
        <color indexed="8"/>
        <rFont val="Garamond"/>
        <family val="1"/>
      </rPr>
      <t>आईबीओवीईएसपीए</t>
    </r>
    <r>
      <rPr>
        <b/>
        <sz val="11"/>
        <color indexed="8"/>
        <rFont val="Garamond"/>
        <family val="1"/>
      </rPr>
      <t xml:space="preserve">
फ्यूचर्स
IBOVESPA Futures</t>
    </r>
  </si>
  <si>
    <r>
      <rPr>
        <b/>
        <sz val="12"/>
        <color indexed="8"/>
        <rFont val="Garamond"/>
        <family val="1"/>
      </rPr>
      <t xml:space="preserve">एफटीएसई / जेएसई </t>
    </r>
    <r>
      <rPr>
        <b/>
        <sz val="11"/>
        <color indexed="8"/>
        <rFont val="Garamond"/>
        <family val="1"/>
      </rPr>
      <t>शीर्ष 40 फ्यूचर्स 
FTSE/JSE Top 40 Futures</t>
    </r>
  </si>
  <si>
    <t>स्रोत: बीएसई 
 Source: BSE</t>
  </si>
  <si>
    <t>निफ्टी 
NIFTY</t>
  </si>
  <si>
    <t>बैंकनिफ्टी
BANKNIFTY</t>
  </si>
  <si>
    <t>फिननिफ्टी
FINNIFTY</t>
  </si>
  <si>
    <t>मिडकैपनिफ्टी
MIDCPNIFTY</t>
  </si>
  <si>
    <t>व्यापारावर्त 
(करोड़ ₹ में)
Turnover
 (₹ crore)</t>
  </si>
  <si>
    <t>स्रोत: एमएसईआई
Source: MSEI</t>
  </si>
  <si>
    <t xml:space="preserve">स्रोत: बीएसई 
Source: BSE </t>
  </si>
  <si>
    <t>व्यापारावर्त (करोड़ ₹  में) / Turnover (₹  crore)</t>
  </si>
  <si>
    <t>व्यापारावर्त (करोड़ ₹  में) 
Turnover (₹  crore)</t>
  </si>
  <si>
    <t>स्रोत: एमएसईआई 
Source: MSEI</t>
  </si>
  <si>
    <t>साप्ताहिक
Weekly</t>
  </si>
  <si>
    <t>1 महीना 
1 Month</t>
  </si>
  <si>
    <t>2 महीना
2 Months</t>
  </si>
  <si>
    <t>3 महीना
3 Months</t>
  </si>
  <si>
    <t>&gt; 3 महीना
&gt;3 Months</t>
  </si>
  <si>
    <t>स्रोत: बीएसई
Source: BSE</t>
  </si>
  <si>
    <t>स्रोत: एनएसई
Source: NSE.</t>
  </si>
  <si>
    <t>स्रोत: एमएसईआई
Source: MSEI.</t>
  </si>
  <si>
    <t>इंटरेस्ट रेट फ्यूचर्स 
Interest Rate Futures</t>
  </si>
  <si>
    <t>सकल खरीद 
(करोड़ ₹  में) 
Gross Purchase 
(₹ crore)</t>
  </si>
  <si>
    <t>सकल बिक्री 
(करोड़ ₹  में) 
Gross Sales 
(₹ crore)</t>
  </si>
  <si>
    <t>शुद्ध निवेश 
(करोड़ ₹  में)
Net Investment (₹ crore)</t>
  </si>
  <si>
    <t>स्रोत: एनएसडीएल, सीडीएसएल 
Source: NSDL, CDSL</t>
  </si>
  <si>
    <t>स्रोत: एनएसडीएल
Source: NSDL.</t>
  </si>
  <si>
    <t>ग्राहक 
Client</t>
  </si>
  <si>
    <t xml:space="preserve">विदेशी पोर्टफोलियो निवेशक
FPIs </t>
  </si>
  <si>
    <t>विदेशी निक्षेपागार
Foreign
Depositories</t>
  </si>
  <si>
    <t>अनिवासी भारतीय
NRIs</t>
  </si>
  <si>
    <t>म्यूचुअल फंड
Mutual
Funds</t>
  </si>
  <si>
    <t>बीमा कंपनियाँ
Insurance
Companies</t>
  </si>
  <si>
    <t>सं./No.</t>
  </si>
  <si>
    <t xml:space="preserve"> रकम
(करोड़ ₹  में)
Amount 
(₹ crore)</t>
  </si>
  <si>
    <t>स्रोत: अभिरक्षक 
Source: Custodians.</t>
  </si>
  <si>
    <t>अर्थव्यवस्था के क्षेत्र
Sectors of Economy</t>
  </si>
  <si>
    <t>सूचना प्रौद्यौगिकी 
Information technology</t>
  </si>
  <si>
    <t>दूरसंचार
Telecommunications</t>
  </si>
  <si>
    <t>औषधि
Pharmaceuticals</t>
  </si>
  <si>
    <t>जैव प्रौद्यौगिकी 
Biotechnology</t>
  </si>
  <si>
    <t>मीडिया/ मनोरंजन 
Media/ Entertainment</t>
  </si>
  <si>
    <t>सेवा क्षेत्र 
Services Sector</t>
  </si>
  <si>
    <t>औद्योगिक उत्पाद 
Industrial Products</t>
  </si>
  <si>
    <t xml:space="preserve">स्रोत: सेबी 
Source: SEBI </t>
  </si>
  <si>
    <t>निजी क्षेत्र
Pvt. Sector</t>
  </si>
  <si>
    <t>सार्वजनिक क्षेत्र
Public Sector</t>
  </si>
  <si>
    <t>स्रोत: सेबी
Source: SEBI.</t>
  </si>
  <si>
    <t>स्कीम की श्रेणी 
Scheme Category</t>
  </si>
  <si>
    <t>31 मार्च, 2022 तक की स्थिति के अनुसार स्कीमों की संख्या 
No. of schemes as on  March 31,2022</t>
  </si>
  <si>
    <t>31 मार्च, 2022 तक की स्थिति के अनुसार फोलियो की संख्या
No. of folios as on March 31,2022</t>
  </si>
  <si>
    <t>जून/Jun-22</t>
  </si>
  <si>
    <t>जुलाई/Jul-22</t>
  </si>
  <si>
    <t>अगस्त/Aug-222</t>
  </si>
  <si>
    <t>सितम्बर/Sep-22</t>
  </si>
  <si>
    <t>अक्तूबर/Oct-22</t>
  </si>
  <si>
    <t>नवम्बर/Nov-22</t>
  </si>
  <si>
    <t>अगस्त/Aug-22</t>
  </si>
  <si>
    <t>फाइवस्टार बिजनेस फाइनेंस लिमिटेड  
FiveStar Business Finance Limited</t>
  </si>
  <si>
    <t>कायन्स टेक्नोलॉजी इंडिया लिमिटेड                    
Kaynes Technology India Limited</t>
  </si>
  <si>
    <t>जनता को शुद्ध प्रस्तावित* 
Net offer to public*</t>
  </si>
  <si>
    <t>अप्रैल/APR-22</t>
  </si>
  <si>
    <t>स्रोत:  क्रेडिट रेटिंग एजेंसियाँ 
Source: Credit Rating Agencies.</t>
  </si>
  <si>
    <t>अहमदाबाद 
Ahmedabad</t>
  </si>
  <si>
    <t>बंगलुरु
Bengaluru</t>
  </si>
  <si>
    <t>वडोदरा 
Vadodra</t>
  </si>
  <si>
    <t>भुवनेश्वर 
Bhubneshwar</t>
  </si>
  <si>
    <t>चेन्नई 
Chennai</t>
  </si>
  <si>
    <t>एर्नाकुलम 
Ernakulum</t>
  </si>
  <si>
    <t>कोयम्बतुर 
Coimbatore</t>
  </si>
  <si>
    <t>नई दिल्ली
New Delhi</t>
  </si>
  <si>
    <t>गुवाहाटी 
Guwahati</t>
  </si>
  <si>
    <t>हैदराबाद 
Hyderabad</t>
  </si>
  <si>
    <t>इंदौर
Indore</t>
  </si>
  <si>
    <t>जयपुर 
Jaipur</t>
  </si>
  <si>
    <t>कानपुर 
Kanpur</t>
  </si>
  <si>
    <t>कोलकाता 
Kolkata</t>
  </si>
  <si>
    <t>लुधियाना 
Ludhiana</t>
  </si>
  <si>
    <t>मैंगलोर 
Mangalore</t>
  </si>
  <si>
    <t>मुंबई 
Mumbai</t>
  </si>
  <si>
    <t>पुणे 
Pune</t>
  </si>
  <si>
    <t>गिरावट
Declines</t>
  </si>
  <si>
    <t>एचडीएफसी 
HDFC</t>
  </si>
  <si>
    <t>बजाज फाइनेंस 
 BAJFINANCE</t>
  </si>
  <si>
    <t>स्टेट बैंक 
STATE BANK</t>
  </si>
  <si>
    <t>एचडीएफसी बैंक 
HDFC BANK</t>
  </si>
  <si>
    <t>इन्फोसिस लि. 
INFOSYS LTD</t>
  </si>
  <si>
    <t>रिलायंस 
RELIANCE</t>
  </si>
  <si>
    <t>टाटा स्टील 
TATA STEEL</t>
  </si>
  <si>
    <t>लार्सेन एंड टॉर्बो 
LARSEN &amp; TOU</t>
  </si>
  <si>
    <t>महिंद्रा एंड महिद्रा 
MAH &amp; MAH</t>
  </si>
  <si>
    <t>नेसले (आई)
NESTLE (I)</t>
  </si>
  <si>
    <t>एशियन पेंट्स 
ASIAN PAINTS</t>
  </si>
  <si>
    <t>आईटीसी लि.
ITC LTD.</t>
  </si>
  <si>
    <t>विप्रो लि.
WIPRO LTD.</t>
  </si>
  <si>
    <t>सन फार्मा 
SUN PHARMA.</t>
  </si>
  <si>
    <t>आईसीआईसीआई बैंक 
ICICI BANK</t>
  </si>
  <si>
    <t>इंडसइंड बैंक 
INDUSIND BNK</t>
  </si>
  <si>
    <t>एक्सिस बैंक 
AXIS BANK</t>
  </si>
  <si>
    <t>एचसीएल टेक्नो 
HCL TECHNO</t>
  </si>
  <si>
    <t>भारती एअरटेल 
BHARTI ARTL</t>
  </si>
  <si>
    <t>मारुति सुज़ुकी 
MARUTISUZUK</t>
  </si>
  <si>
    <t>टीसीएस लि.
TCS LTD.</t>
  </si>
  <si>
    <t>एनटीपीसी लि.
NTPC LTD</t>
  </si>
  <si>
    <t>टेक महिंद्रा 
TECH MAH</t>
  </si>
  <si>
    <t>पावर ग्रिड 
POWER GRID</t>
  </si>
  <si>
    <t>बजाज फाइनेशियल सर्विसेज़ 
BAJAJ FINSE</t>
  </si>
  <si>
    <t>अदानी एंटरप्राइजेज़ लि. 
Adani Enterprises Ltd.</t>
  </si>
  <si>
    <t>अदानी पोर्ट्स एंड स्पेशल इकोनॉमिक ज़ोन लि. 
Adani Ports and Special Economic Zone Ltd.</t>
  </si>
  <si>
    <t>अपोलो हॉस्पिटल एंटरप्राइजेज़ लि.  
Apollo Hospitals Enterprise Ltd.</t>
  </si>
  <si>
    <t>एशियन पेंट्स लि.
Asian Paints Ltd.</t>
  </si>
  <si>
    <t>एक्सिस बैंक लि.
Axis Bank Ltd.</t>
  </si>
  <si>
    <t>बजाज ऑटो लि.
Bajaj Auto Ltd.</t>
  </si>
  <si>
    <t>बजाज फाइनेंस लिमिटेड
Bajaj Finance Ltd.</t>
  </si>
  <si>
    <t>बजाज फिनसर्व लि.
Bajaj Finserv Ltd.</t>
  </si>
  <si>
    <t>भारती एयरटेल लिमिटेड
Bharti Airtel Ltd.</t>
  </si>
  <si>
    <t>ब्रिटानिया इंडस्ट्रीज लिमिटेड
Britannia Industries Ltd.</t>
  </si>
  <si>
    <t>सिप्ला लिमिटेड
Cipla Ltd.</t>
  </si>
  <si>
    <t>दिवीज़ लेबोरेटरीज़ लिमिटेड
Divi's Laboratories Ltd.</t>
  </si>
  <si>
    <t>डॉ. रेड्डीज लैबोरेटरीज लिमिटेड
Dr. Reddy's Laboratories Ltd.</t>
  </si>
  <si>
    <t>एचडीएफसी बैंक लिमिटेड
HDFC Bank Ltd.</t>
  </si>
  <si>
    <t>एचडीएफसी लाइफ इंश्योरेंस कंपनी लिमिटेड
HDFC Life Insurance Company Ltd.</t>
  </si>
  <si>
    <t>हिंडाल्को इंडस्ट्रीज लिमिटेड
Hindalco Industries Ltd.</t>
  </si>
  <si>
    <t>हिंदुस्तान यूनिलीवर लिमिटेड
Hindustan Unilever Ltd.</t>
  </si>
  <si>
    <t>आईसीआईसीआई बैंक लिमिटेड
ICICI Bank Ltd.</t>
  </si>
  <si>
    <t>आईटीसी लिमिटेड
ITC Ltd.</t>
  </si>
  <si>
    <t>इंडसइंड बैंक लिमिटेड
IndusInd Bank Ltd.</t>
  </si>
  <si>
    <t>इंफोसिस लिमिटेड
Infosys Ltd.</t>
  </si>
  <si>
    <t>जेएसडब्ल्यू स्टील लिमिटेड 
JSW Steel Ltd.</t>
  </si>
  <si>
    <t>कोटक महिंद्रा बैंक लिमिटेड 
 Kotak Mahindra Bank Ltd.</t>
  </si>
  <si>
    <t>लार्सन एंड टुब्रो लिमिटेड
Larsen &amp; Toubro Ltd.</t>
  </si>
  <si>
    <t>महिंद्रा एंड महिंद्रा लिमिटेड 
Mahindra &amp; Mahindra Ltd.</t>
  </si>
  <si>
    <t>मारुति सुजुकी इंजिया लिमिटेड
Maruti Suzuki India Ltd.</t>
  </si>
  <si>
    <t>पावर ग्रिड कॉरपोरेशन ऑफ इंडिया लिमिटेड 
Power Grid Corporation of India Ltd.</t>
  </si>
  <si>
    <t>रिलायंस इंडस्ट्रीज लिमिटेड
Reliance Industries Ltd.</t>
  </si>
  <si>
    <t>एसबीआई लाइफ इंश्योरेंस कंपनी लिमिटेड
SBI Life Insurance Company Ltd.</t>
  </si>
  <si>
    <t>भारतीय स्टेट बैंक 
State Bank of India</t>
  </si>
  <si>
    <t>सन फार्मास्युटिकल इंडस्ट्रीज लिमिटेड
Sun Pharmaceutical Industries Ltd.</t>
  </si>
  <si>
    <t>टाटा कंसल्टेंसी सर्विसेज लिमिटेड
Tata Consultancy Services Ltd.</t>
  </si>
  <si>
    <t>टाटा कंज्यूमर प्रोडक्ट्स लिमिटेड
Tata Consumer Products Ltd.</t>
  </si>
  <si>
    <t>टाटा मोटर्स लिमिटेड
Tata Motors Ltd.</t>
  </si>
  <si>
    <t>टाटा स्टील लिमिटेड
Tata Steel Ltd.</t>
  </si>
  <si>
    <t>टेक महिंद्रा लिमिटेड
Tech Mahindra Ltd.</t>
  </si>
  <si>
    <t>यूपीएल लिमिटेड
UPL Ltd.</t>
  </si>
  <si>
    <t>अल्ट्राटेक सीमेंट लिमिटेड
UltraTech Cement Ltd.</t>
  </si>
  <si>
    <t>विप्रो लिमिटेड 
Wipro Ltd.</t>
  </si>
  <si>
    <r>
      <rPr>
        <b/>
        <sz val="14"/>
        <color indexed="8"/>
        <rFont val="Garamond"/>
        <family val="1"/>
      </rPr>
      <t>व्यापारावर्त (करोड़ ₹ में)</t>
    </r>
    <r>
      <rPr>
        <b/>
        <sz val="11"/>
        <color indexed="8"/>
        <rFont val="Garamond"/>
        <family val="1"/>
      </rPr>
      <t xml:space="preserve">
Turnover (₹ crore)</t>
    </r>
  </si>
  <si>
    <r>
      <rPr>
        <b/>
        <sz val="16"/>
        <color indexed="8"/>
        <rFont val="Garamond"/>
        <family val="1"/>
      </rPr>
      <t xml:space="preserve">स्रोत: एनएसई </t>
    </r>
    <r>
      <rPr>
        <b/>
        <sz val="12"/>
        <color indexed="8"/>
        <rFont val="Garamond"/>
        <family val="1"/>
      </rPr>
      <t xml:space="preserve">
Source: NSE.</t>
    </r>
  </si>
  <si>
    <t>क/A</t>
  </si>
  <si>
    <t>असीमित अवधि वाली स्कीमें
Open ended Schemes</t>
  </si>
  <si>
    <t>आय/ऋण उन्मुख स्कीमें 
Income/Debt Oriented Schemes</t>
  </si>
  <si>
    <t>ओवरनाइनट फंड 
Overnight Fund</t>
  </si>
  <si>
    <t>लिक्विड फंड
Liquid Fund</t>
  </si>
  <si>
    <t>अल्ट्रा शॉर्ट ड्यूरेशन फंड
Ultra Short Duration Fund</t>
  </si>
  <si>
    <t>लो शॉर्ट ड्यूरेशन फंड
Low Duration Fund</t>
  </si>
  <si>
    <t>मीडियम टू लाँग ड्यूरेशन फंड 
Medium to Long Duration Fund</t>
  </si>
  <si>
    <t>क्रेडिट रिस्क फंड
Credit Risk Fund</t>
  </si>
  <si>
    <t>बैंकिंग एंड पीएसयू फंड
Banking and PSU Fund</t>
  </si>
  <si>
    <t>गिल्ट फंड
Gilt Fund</t>
  </si>
  <si>
    <t>फ्लोटर फंड
Floater Fund</t>
  </si>
  <si>
    <t xml:space="preserve">कुल योग /Sub total - I </t>
  </si>
  <si>
    <t>मल्टी कैप फंड
Multi Cap Fund</t>
  </si>
  <si>
    <t>लार्ज कैप फंड 
Large Cap Fund</t>
  </si>
  <si>
    <t>लार्ज एंड मिड कैप फंड
Large &amp; Mid Cap Fund</t>
  </si>
  <si>
    <t>मिड कैप फंड
Mid Cap Fund</t>
  </si>
  <si>
    <t>स्माल कैप फंड
Small Cap Fund</t>
  </si>
  <si>
    <t>डिविडेंड यील्ड फंड
Dividend Yield Fund</t>
  </si>
  <si>
    <t>वैल्यू फंड / कॉण्ट्रा फंड
Value Fund/Contra Fund</t>
  </si>
  <si>
    <t>फोकस्ड फंड
Focused Fund</t>
  </si>
  <si>
    <t>सेक्टोरल / थीमैटिक फंड
Sectoral/Thematic Funds</t>
  </si>
  <si>
    <t>ईएलएसएस 
ELSS</t>
  </si>
  <si>
    <t>फ्लेक्सी कैप फंड 
Flexi Cap Fund</t>
  </si>
  <si>
    <t xml:space="preserve">कुलयोग /Sub total - II </t>
  </si>
  <si>
    <t>हाइब्रिड स्कीम 
Hybrid Schemes</t>
  </si>
  <si>
    <t>कंजवर्टिव फंड 
Conservative Hybrid Fund</t>
  </si>
  <si>
    <t>आर्बिट्रेज फंड 
Arbitrage Fund</t>
  </si>
  <si>
    <t xml:space="preserve">कुलयोग / Sub total - III </t>
  </si>
  <si>
    <t>सॉल्यूशन ओरियंटेड स्कीम
Solution Oriented  Schemes</t>
  </si>
  <si>
    <t>रिटायरमेंट फंड 
Retirement Fund</t>
  </si>
  <si>
    <t>चिल्ड्रन फंड 
Childrens' Fund</t>
  </si>
  <si>
    <t xml:space="preserve">कुल योग /Sub total - IV </t>
  </si>
  <si>
    <t>अन्य स्कीम /Other Schemes</t>
  </si>
  <si>
    <t>इंडेक्स फंड 
Index Funds</t>
  </si>
  <si>
    <t>गोल्ड ईटीएफ 
GOLD ETFs</t>
  </si>
  <si>
    <t>अन्य ईटीएफ 
Other ETFs</t>
  </si>
  <si>
    <t>विदेशों में निवेश करने वाली निधियों की निधि (फंड्स ऑफ फंड्स)
Fund of funds investing overseas</t>
  </si>
  <si>
    <t xml:space="preserve">कुल योग /Sub total - V </t>
  </si>
  <si>
    <t>सारणी क - असीमित अवधि वाली स्कीम
Total A-Open ended Schemes</t>
  </si>
  <si>
    <t>ख /B</t>
  </si>
  <si>
    <t>सीमित अवधि वाली स्कीमें 
Close  Ended Schemes</t>
  </si>
  <si>
    <t>फिक्स्ड टर्म प्लान
Fixed Term Plan</t>
  </si>
  <si>
    <t>कैपिटल प्रोटेक्शन ओरियंटेड स्कीमें
Capital Protection Oriented  Schemes</t>
  </si>
  <si>
    <t xml:space="preserve">इंफ्रास्ट्रक्चर डैट फंड 
Infrastructure Debt Fund </t>
  </si>
  <si>
    <t>कुल योग 
Sub total</t>
  </si>
  <si>
    <t>ईएलएसएस
ELSS</t>
  </si>
  <si>
    <t>अन्य स्कीमें 
Other Schemes</t>
  </si>
  <si>
    <t>कुल ख - सीमित अवधि वाली स्कीमें 
Total B -Close ended Schemes</t>
  </si>
  <si>
    <t>अन्य स्कीमें
Other Schemes</t>
  </si>
  <si>
    <t>कुल (क+ख+ग)
Grand Total (A+B+C)</t>
  </si>
  <si>
    <t>कारपोरेट बॉण्ड फंड
Corporate Bond Fund</t>
  </si>
  <si>
    <t>इक्विटी / Equity</t>
  </si>
  <si>
    <t>सकल खरीद
Gross Purchases</t>
  </si>
  <si>
    <t>सकल बिक्री
Gross Sales</t>
  </si>
  <si>
    <t>शुद्ध खरीद / बिक्री 
Net Purchases /Sales</t>
  </si>
  <si>
    <t>स्रोत: सेबी 
Source: SEBI</t>
  </si>
  <si>
    <t>विवरण 
Particulars</t>
  </si>
  <si>
    <t>वैवेकिक 
Discretionary#</t>
  </si>
  <si>
    <t>गैर-वैवेकिक
Non-Discretionary</t>
  </si>
  <si>
    <t>सलाहकार
Advisory</t>
  </si>
  <si>
    <t>ग्राहकों की संख्या 
No. of Clients</t>
  </si>
  <si>
    <t>सूचीबद्ध इक्विटी 
Listed Equity</t>
  </si>
  <si>
    <t>असूचीबद्ध एंटिटी 
Unlisted Equity</t>
  </si>
  <si>
    <t>डेरिवेटिव - इक्विटी 
Derivatives- Equity</t>
  </si>
  <si>
    <t>डेरिवेटिव - कमोडिटी 
Derivatives- Commodity</t>
  </si>
  <si>
    <t>डेरिवेटव -अन्य 
Derivatives- Others</t>
  </si>
  <si>
    <t>म्यूचुअल फंड 
Mutual Funds</t>
  </si>
  <si>
    <t>कुल /Total*</t>
  </si>
  <si>
    <t>मानदंड / Parameter</t>
  </si>
  <si>
    <t>नवम्बर / NOV - 22</t>
  </si>
  <si>
    <t>स्टॉक एक्सचेंजों की संख्या (कनेक्टेड)
Number of Stock Exchanges (connected)</t>
  </si>
  <si>
    <t>स्रोत: एनएसडीएल और सीडीएसएल 
Source: NSDL and CDSL.</t>
  </si>
  <si>
    <t>संख्या 
Number</t>
  </si>
  <si>
    <t>लाख 
Lakh</t>
  </si>
  <si>
    <t>करोड़ 
Crore</t>
  </si>
  <si>
    <t>प्रतिशत
Percent</t>
  </si>
  <si>
    <t>एनएसडीएल / NSDL</t>
  </si>
  <si>
    <t>सीडीएसएल / CDSL</t>
  </si>
  <si>
    <r>
      <rPr>
        <sz val="14"/>
        <color indexed="8"/>
        <rFont val="Garamond"/>
        <family val="1"/>
      </rPr>
      <t>सारणी 4: खुले प्रस्तावों में रूख</t>
    </r>
    <r>
      <rPr>
        <sz val="12"/>
        <color indexed="8"/>
        <rFont val="Garamond"/>
        <family val="1"/>
      </rPr>
      <t xml:space="preserve">
Table 4: Trends in Open Offers</t>
    </r>
  </si>
  <si>
    <r>
      <rPr>
        <sz val="14"/>
        <color indexed="8"/>
        <rFont val="Garamond"/>
        <family val="1"/>
      </rPr>
      <t>सारणी 32: एनएसई के नकदी खंड के लिए निपटान संबंधी ऑकड़ें</t>
    </r>
    <r>
      <rPr>
        <sz val="12"/>
        <color indexed="8"/>
        <rFont val="Garamond"/>
        <family val="1"/>
      </rPr>
      <t xml:space="preserve">
Table 32: Settlement Statistics for Cash Segment of NSE </t>
    </r>
  </si>
  <si>
    <r>
      <rPr>
        <sz val="14"/>
        <color indexed="8"/>
        <rFont val="Garamond"/>
        <family val="1"/>
      </rPr>
      <t xml:space="preserve">सारणी 33: एमएसईआई के नकदी खंड के निपटान संबंधी ऑकडें </t>
    </r>
    <r>
      <rPr>
        <sz val="12"/>
        <color indexed="8"/>
        <rFont val="Garamond"/>
        <family val="1"/>
      </rPr>
      <t xml:space="preserve">
Table 33: Settlement Statistics for Cash Segment of MSEI </t>
    </r>
  </si>
  <si>
    <r>
      <rPr>
        <sz val="14"/>
        <color indexed="8"/>
        <rFont val="Garamond"/>
        <family val="1"/>
      </rPr>
      <t xml:space="preserve">सारणी 63: निक्षेपागार (डिपॉजटरी) संबंधी आँकड़ें </t>
    </r>
    <r>
      <rPr>
        <sz val="12"/>
        <color indexed="8"/>
        <rFont val="Garamond"/>
        <family val="1"/>
      </rPr>
      <t xml:space="preserve">
Table 63: Depository Statistics</t>
    </r>
  </si>
  <si>
    <r>
      <rPr>
        <sz val="14"/>
        <color indexed="8"/>
        <rFont val="Garamond"/>
        <family val="1"/>
      </rPr>
      <t xml:space="preserve">स्टॉक एक्सचेंज (नकदी खंड) </t>
    </r>
    <r>
      <rPr>
        <sz val="11"/>
        <color indexed="8"/>
        <rFont val="Garamond"/>
        <family val="1"/>
      </rPr>
      <t>/Stock Exchanges (Cash Segment)</t>
    </r>
  </si>
  <si>
    <r>
      <rPr>
        <sz val="14"/>
        <color indexed="8"/>
        <rFont val="Garamond"/>
        <family val="1"/>
      </rPr>
      <t>स्टॉक एक्सचेंज (इक्विटी डेरिवेटिव खंड)</t>
    </r>
    <r>
      <rPr>
        <sz val="11"/>
        <color indexed="8"/>
        <rFont val="Garamond"/>
        <family val="1"/>
      </rPr>
      <t xml:space="preserve"> / Stock Exchanges (Equity Derivatives Segment)</t>
    </r>
  </si>
  <si>
    <r>
      <rPr>
        <b/>
        <sz val="14"/>
        <color indexed="8"/>
        <rFont val="Garamond"/>
        <family val="1"/>
      </rPr>
      <t>दलाल (नकदी खंड)</t>
    </r>
    <r>
      <rPr>
        <b/>
        <sz val="14"/>
        <color indexed="8"/>
        <rFont val="Mangal"/>
        <family val="1"/>
      </rPr>
      <t xml:space="preserve"> </t>
    </r>
    <r>
      <rPr>
        <b/>
        <sz val="11"/>
        <color indexed="8"/>
        <rFont val="Mangal"/>
        <family val="1"/>
      </rPr>
      <t>/</t>
    </r>
    <r>
      <rPr>
        <b/>
        <sz val="11"/>
        <color indexed="8"/>
        <rFont val="Garamond"/>
        <family val="1"/>
      </rPr>
      <t xml:space="preserve"> Brokers (Cash Segment)</t>
    </r>
  </si>
  <si>
    <r>
      <rPr>
        <sz val="14"/>
        <color rgb="FF000000"/>
        <rFont val="Garamond"/>
        <family val="1"/>
      </rPr>
      <t xml:space="preserve">बीएसई </t>
    </r>
    <r>
      <rPr>
        <sz val="11"/>
        <color rgb="FF000000"/>
        <rFont val="Garamond"/>
        <family val="1"/>
      </rPr>
      <t>/ BSE</t>
    </r>
  </si>
  <si>
    <r>
      <rPr>
        <sz val="14"/>
        <color rgb="FF000000"/>
        <rFont val="Garamond"/>
        <family val="1"/>
      </rPr>
      <t>एनएसई</t>
    </r>
    <r>
      <rPr>
        <sz val="12"/>
        <color rgb="FF000000"/>
        <rFont val="Garamond"/>
        <family val="1"/>
      </rPr>
      <t xml:space="preserve"> </t>
    </r>
    <r>
      <rPr>
        <sz val="11"/>
        <color rgb="FF000000"/>
        <rFont val="Garamond"/>
        <family val="1"/>
      </rPr>
      <t>/ NSE</t>
    </r>
  </si>
  <si>
    <r>
      <rPr>
        <sz val="14"/>
        <color rgb="FF000000"/>
        <rFont val="Garamond"/>
        <family val="1"/>
      </rPr>
      <t xml:space="preserve">एमएसईआई </t>
    </r>
    <r>
      <rPr>
        <sz val="11"/>
        <color rgb="FF000000"/>
        <rFont val="Garamond"/>
        <family val="1"/>
      </rPr>
      <t>/MSEI</t>
    </r>
  </si>
  <si>
    <r>
      <rPr>
        <b/>
        <sz val="14"/>
        <color indexed="8"/>
        <rFont val="Garamond"/>
        <family val="1"/>
      </rPr>
      <t>दलाल (इक्विटी डेरिवेटिव खंड)</t>
    </r>
    <r>
      <rPr>
        <b/>
        <sz val="11"/>
        <color indexed="8"/>
        <rFont val="Garamond"/>
        <family val="1"/>
      </rPr>
      <t xml:space="preserve"> /Brokers (Equity Derivatives Segment)</t>
    </r>
  </si>
  <si>
    <r>
      <rPr>
        <sz val="14"/>
        <color rgb="FF000000"/>
        <rFont val="Garamond"/>
        <family val="1"/>
      </rPr>
      <t xml:space="preserve">एनएसई </t>
    </r>
    <r>
      <rPr>
        <sz val="11"/>
        <color rgb="FF000000"/>
        <rFont val="Garamond"/>
        <family val="1"/>
      </rPr>
      <t>/ NSE</t>
    </r>
  </si>
  <si>
    <r>
      <rPr>
        <sz val="14"/>
        <color rgb="FF000000"/>
        <rFont val="Garamond"/>
        <family val="1"/>
      </rPr>
      <t>एमएसईआई</t>
    </r>
    <r>
      <rPr>
        <sz val="11"/>
        <color rgb="FF000000"/>
        <rFont val="Garamond"/>
        <family val="1"/>
      </rPr>
      <t xml:space="preserve"> / MSEI</t>
    </r>
  </si>
  <si>
    <r>
      <rPr>
        <b/>
        <sz val="14"/>
        <color indexed="8"/>
        <rFont val="Garamond"/>
        <family val="1"/>
      </rPr>
      <t xml:space="preserve">दलाल (करंसी डेरिवेटिव खंड) </t>
    </r>
    <r>
      <rPr>
        <b/>
        <sz val="11"/>
        <color indexed="8"/>
        <rFont val="Garamond"/>
        <family val="1"/>
      </rPr>
      <t>/Brokers (Currency Derivatives Segment)</t>
    </r>
  </si>
  <si>
    <r>
      <rPr>
        <sz val="14"/>
        <color rgb="FF000000"/>
        <rFont val="Garamond"/>
        <family val="1"/>
      </rPr>
      <t xml:space="preserve">बीएसई </t>
    </r>
    <r>
      <rPr>
        <sz val="11"/>
        <color rgb="FF000000"/>
        <rFont val="Garamond"/>
        <family val="1"/>
      </rPr>
      <t>/BSE</t>
    </r>
  </si>
  <si>
    <r>
      <rPr>
        <sz val="14"/>
        <color rgb="FF000000"/>
        <rFont val="Garamond"/>
        <family val="1"/>
      </rPr>
      <t xml:space="preserve">एनएसई </t>
    </r>
    <r>
      <rPr>
        <sz val="11"/>
        <color rgb="FF000000"/>
        <rFont val="Garamond"/>
        <family val="1"/>
      </rPr>
      <t>/NSE</t>
    </r>
  </si>
  <si>
    <r>
      <rPr>
        <b/>
        <sz val="14"/>
        <color indexed="8"/>
        <rFont val="Garamond"/>
        <family val="1"/>
      </rPr>
      <t>दलाल (ऋण खंड)</t>
    </r>
    <r>
      <rPr>
        <b/>
        <sz val="11"/>
        <color indexed="8"/>
        <rFont val="Garamond"/>
        <family val="1"/>
      </rPr>
      <t xml:space="preserve"> / Brokers (Debt Segment)</t>
    </r>
  </si>
  <si>
    <r>
      <rPr>
        <sz val="14"/>
        <color rgb="FF000000"/>
        <rFont val="Garamond"/>
        <family val="1"/>
      </rPr>
      <t xml:space="preserve">एमसीएक्स </t>
    </r>
    <r>
      <rPr>
        <sz val="11"/>
        <color rgb="FF000000"/>
        <rFont val="Garamond"/>
        <family val="1"/>
      </rPr>
      <t>/MCX</t>
    </r>
  </si>
  <si>
    <r>
      <rPr>
        <sz val="14"/>
        <color rgb="FF000000"/>
        <rFont val="Garamond"/>
        <family val="1"/>
      </rPr>
      <t>एनसीडीईएक्स</t>
    </r>
    <r>
      <rPr>
        <sz val="11"/>
        <color rgb="FF000000"/>
        <rFont val="Garamond"/>
        <family val="1"/>
      </rPr>
      <t xml:space="preserve"> /NCDEX</t>
    </r>
  </si>
  <si>
    <r>
      <rPr>
        <sz val="14"/>
        <color rgb="FF000000"/>
        <rFont val="Garamond"/>
        <family val="1"/>
      </rPr>
      <t>एनएसई</t>
    </r>
    <r>
      <rPr>
        <sz val="11"/>
        <color rgb="FF000000"/>
        <rFont val="Garamond"/>
        <family val="1"/>
      </rPr>
      <t xml:space="preserve"> / NSE</t>
    </r>
  </si>
  <si>
    <r>
      <rPr>
        <sz val="14"/>
        <color rgb="FF000000"/>
        <rFont val="Garamond"/>
        <family val="1"/>
      </rPr>
      <t>बीएसई</t>
    </r>
    <r>
      <rPr>
        <sz val="11"/>
        <color rgb="FF000000"/>
        <rFont val="Garamond"/>
        <family val="1"/>
      </rPr>
      <t xml:space="preserve"> /BSE</t>
    </r>
  </si>
  <si>
    <r>
      <rPr>
        <sz val="14"/>
        <color indexed="8"/>
        <rFont val="Garamond"/>
        <family val="1"/>
      </rPr>
      <t xml:space="preserve">विदेशी पोर्टफोलियो निवेशक </t>
    </r>
    <r>
      <rPr>
        <sz val="11"/>
        <color indexed="8"/>
        <rFont val="Garamond"/>
        <family val="1"/>
      </rPr>
      <t>/Foreign Portfolio Investors (FPIs)</t>
    </r>
  </si>
  <si>
    <r>
      <rPr>
        <sz val="14"/>
        <color indexed="8"/>
        <rFont val="Garamond"/>
        <family val="1"/>
      </rPr>
      <t xml:space="preserve">अभिरक्षक </t>
    </r>
    <r>
      <rPr>
        <sz val="11"/>
        <color indexed="8"/>
        <rFont val="Garamond"/>
        <family val="1"/>
      </rPr>
      <t>/Custodians</t>
    </r>
  </si>
  <si>
    <r>
      <rPr>
        <sz val="14"/>
        <color indexed="8"/>
        <rFont val="Garamond"/>
        <family val="1"/>
      </rPr>
      <t xml:space="preserve">निक्षेपागार </t>
    </r>
    <r>
      <rPr>
        <sz val="11"/>
        <color indexed="8"/>
        <rFont val="Garamond"/>
        <family val="1"/>
      </rPr>
      <t>/ Depositories</t>
    </r>
  </si>
  <si>
    <r>
      <rPr>
        <b/>
        <sz val="14"/>
        <color indexed="8"/>
        <rFont val="Garamond"/>
        <family val="1"/>
      </rPr>
      <t>निक्षेपागार सहभागी</t>
    </r>
    <r>
      <rPr>
        <b/>
        <sz val="11"/>
        <color indexed="8"/>
        <rFont val="Garamond"/>
        <family val="1"/>
      </rPr>
      <t xml:space="preserve"> / Depository Participants</t>
    </r>
  </si>
  <si>
    <r>
      <rPr>
        <sz val="14"/>
        <color indexed="8"/>
        <rFont val="Garamond"/>
        <family val="1"/>
      </rPr>
      <t>एनएसडीएल</t>
    </r>
    <r>
      <rPr>
        <sz val="11"/>
        <color indexed="8"/>
        <rFont val="Garamond"/>
        <family val="1"/>
      </rPr>
      <t xml:space="preserve"> /NSDL</t>
    </r>
  </si>
  <si>
    <r>
      <rPr>
        <sz val="14"/>
        <color indexed="8"/>
        <rFont val="Garamond"/>
        <family val="1"/>
      </rPr>
      <t>सीडीएसएल</t>
    </r>
    <r>
      <rPr>
        <sz val="11"/>
        <color indexed="8"/>
        <rFont val="Garamond"/>
        <family val="1"/>
      </rPr>
      <t xml:space="preserve"> /CDSL</t>
    </r>
  </si>
  <si>
    <r>
      <rPr>
        <sz val="14"/>
        <color indexed="8"/>
        <rFont val="Garamond"/>
        <family val="1"/>
      </rPr>
      <t>डिबेंचर न्यासी</t>
    </r>
    <r>
      <rPr>
        <sz val="11"/>
        <color indexed="8"/>
        <rFont val="Garamond"/>
        <family val="1"/>
      </rPr>
      <t xml:space="preserve"> / Debenture Trustees</t>
    </r>
  </si>
  <si>
    <r>
      <rPr>
        <sz val="14"/>
        <color indexed="8"/>
        <rFont val="Garamond"/>
        <family val="1"/>
      </rPr>
      <t>क्रेडिट रेटिंग एजेंसी</t>
    </r>
    <r>
      <rPr>
        <sz val="11"/>
        <color indexed="8"/>
        <rFont val="Garamond"/>
        <family val="1"/>
      </rPr>
      <t xml:space="preserve"> / Credit Rating Agencies</t>
    </r>
  </si>
  <si>
    <r>
      <rPr>
        <sz val="14"/>
        <color indexed="8"/>
        <rFont val="Garamond"/>
        <family val="1"/>
      </rPr>
      <t>निर्गम रजिस्ट्रार और शेयर अंतरण अभिकर्ता</t>
    </r>
    <r>
      <rPr>
        <sz val="11"/>
        <color indexed="8"/>
        <rFont val="Garamond"/>
        <family val="1"/>
      </rPr>
      <t xml:space="preserve"> /Registrars to an Issue &amp; Share Transfer Agents</t>
    </r>
  </si>
  <si>
    <r>
      <rPr>
        <sz val="14"/>
        <color indexed="8"/>
        <rFont val="Garamond"/>
        <family val="1"/>
      </rPr>
      <t>जोखिम पूँजी निधियाँ</t>
    </r>
    <r>
      <rPr>
        <sz val="11"/>
        <color indexed="8"/>
        <rFont val="Garamond"/>
        <family val="1"/>
      </rPr>
      <t xml:space="preserve"> / Venture Capital Funds</t>
    </r>
  </si>
  <si>
    <r>
      <rPr>
        <sz val="14"/>
        <color indexed="8"/>
        <rFont val="Garamond"/>
        <family val="1"/>
      </rPr>
      <t>विदेशी जोखिम पूँजी निधियाँ</t>
    </r>
    <r>
      <rPr>
        <sz val="11"/>
        <color indexed="8"/>
        <rFont val="Garamond"/>
        <family val="1"/>
      </rPr>
      <t xml:space="preserve"> /Foreign Venture Capital Investors</t>
    </r>
  </si>
  <si>
    <r>
      <rPr>
        <sz val="14"/>
        <color indexed="8"/>
        <rFont val="Garamond"/>
        <family val="1"/>
      </rPr>
      <t xml:space="preserve">पोर्टफोलियो प्रबंधक </t>
    </r>
    <r>
      <rPr>
        <sz val="11"/>
        <color indexed="8"/>
        <rFont val="Garamond"/>
        <family val="1"/>
      </rPr>
      <t>/Portfolio Managers</t>
    </r>
  </si>
  <si>
    <r>
      <rPr>
        <sz val="14"/>
        <color indexed="8"/>
        <rFont val="Garamond"/>
        <family val="1"/>
      </rPr>
      <t xml:space="preserve">म्यूचुअल फंड </t>
    </r>
    <r>
      <rPr>
        <sz val="11"/>
        <color indexed="8"/>
        <rFont val="Garamond"/>
        <family val="1"/>
      </rPr>
      <t>/Mutual Funds</t>
    </r>
  </si>
  <si>
    <r>
      <rPr>
        <sz val="14"/>
        <color indexed="8"/>
        <rFont val="Garamond"/>
        <family val="1"/>
      </rPr>
      <t xml:space="preserve">निवेश सलाहकार </t>
    </r>
    <r>
      <rPr>
        <sz val="11"/>
        <color indexed="8"/>
        <rFont val="Garamond"/>
        <family val="1"/>
      </rPr>
      <t>/ Investment Advisors</t>
    </r>
  </si>
  <si>
    <r>
      <rPr>
        <sz val="14"/>
        <color indexed="8"/>
        <rFont val="Garamond"/>
        <family val="1"/>
      </rPr>
      <t xml:space="preserve">अनुसंधान विश्लेषक </t>
    </r>
    <r>
      <rPr>
        <sz val="11"/>
        <color indexed="8"/>
        <rFont val="Garamond"/>
        <family val="1"/>
      </rPr>
      <t>/ Research Analysts</t>
    </r>
  </si>
  <si>
    <r>
      <rPr>
        <sz val="14"/>
        <color indexed="8"/>
        <rFont val="Garamond"/>
        <family val="1"/>
      </rPr>
      <t>अवसंरचना निवेश न्यास</t>
    </r>
    <r>
      <rPr>
        <sz val="11"/>
        <color indexed="8"/>
        <rFont val="Garamond"/>
        <family val="1"/>
      </rPr>
      <t xml:space="preserve"> /Infrastructure Investment Trusts (InvITs)</t>
    </r>
  </si>
  <si>
    <r>
      <rPr>
        <sz val="14"/>
        <color indexed="8"/>
        <rFont val="Garamond"/>
        <family val="1"/>
      </rPr>
      <t xml:space="preserve">सामूहिक निवेश स्कीम </t>
    </r>
    <r>
      <rPr>
        <sz val="11"/>
        <color indexed="8"/>
        <rFont val="Garamond"/>
        <family val="1"/>
      </rPr>
      <t>/ Collective Investment Schemes</t>
    </r>
  </si>
  <si>
    <r>
      <rPr>
        <sz val="14"/>
        <color indexed="8"/>
        <rFont val="Garamond"/>
        <family val="1"/>
      </rPr>
      <t>एसटीपी (केंद्रीकृत हब)</t>
    </r>
    <r>
      <rPr>
        <sz val="11"/>
        <color indexed="8"/>
        <rFont val="Garamond"/>
        <family val="1"/>
      </rPr>
      <t xml:space="preserve"> / STP (Centralised Hub)</t>
    </r>
  </si>
  <si>
    <r>
      <rPr>
        <sz val="14"/>
        <color indexed="8"/>
        <rFont val="Garamond"/>
        <family val="1"/>
      </rPr>
      <t xml:space="preserve">एसटीपी सेवा प्रदाता </t>
    </r>
    <r>
      <rPr>
        <sz val="11"/>
        <color indexed="8"/>
        <rFont val="Garamond"/>
        <family val="1"/>
      </rPr>
      <t>/STP Service Providers</t>
    </r>
  </si>
  <si>
    <r>
      <rPr>
        <sz val="14"/>
        <color indexed="8"/>
        <rFont val="Garamond"/>
        <family val="1"/>
      </rPr>
      <t>स्टॉक एक्सचेंज (कमोडिटी डेरिवेटिव खंड)</t>
    </r>
    <r>
      <rPr>
        <sz val="12"/>
        <color indexed="8"/>
        <rFont val="Garamond"/>
        <family val="1"/>
      </rPr>
      <t xml:space="preserve"> </t>
    </r>
    <r>
      <rPr>
        <sz val="11"/>
        <color indexed="8"/>
        <rFont val="Garamond"/>
        <family val="1"/>
      </rPr>
      <t>/Stock Exchanges (Commodity Derivatives Segment)</t>
    </r>
  </si>
  <si>
    <r>
      <t xml:space="preserve">  </t>
    </r>
    <r>
      <rPr>
        <b/>
        <sz val="14"/>
        <rFont val="Garamond"/>
        <family val="1"/>
      </rPr>
      <t xml:space="preserve">निर्गमकर्ता / कंपनी का नाम 
</t>
    </r>
    <r>
      <rPr>
        <b/>
        <sz val="11"/>
        <rFont val="Garamond"/>
        <family val="1"/>
      </rPr>
      <t>Name of the Issuer/Company</t>
    </r>
  </si>
  <si>
    <r>
      <t xml:space="preserve"> </t>
    </r>
    <r>
      <rPr>
        <b/>
        <sz val="14"/>
        <rFont val="Garamond"/>
        <family val="1"/>
      </rPr>
      <t>सूचीबद्ध होने की तारीख</t>
    </r>
    <r>
      <rPr>
        <b/>
        <sz val="11"/>
        <rFont val="Garamond"/>
        <family val="1"/>
      </rPr>
      <t xml:space="preserve">
 Date of Listing</t>
    </r>
  </si>
  <si>
    <r>
      <rPr>
        <b/>
        <sz val="14"/>
        <rFont val="Garamond"/>
        <family val="1"/>
      </rPr>
      <t xml:space="preserve">निर्गम का प्रकार </t>
    </r>
    <r>
      <rPr>
        <b/>
        <sz val="11"/>
        <rFont val="Garamond"/>
        <family val="1"/>
      </rPr>
      <t xml:space="preserve">
Type of Issue</t>
    </r>
  </si>
  <si>
    <r>
      <rPr>
        <b/>
        <sz val="14"/>
        <rFont val="Garamond"/>
        <family val="1"/>
      </rPr>
      <t>अंकित मूल्य</t>
    </r>
    <r>
      <rPr>
        <b/>
        <sz val="11"/>
        <rFont val="Garamond"/>
        <family val="1"/>
      </rPr>
      <t xml:space="preserve"> 
Face Value (₹ )</t>
    </r>
  </si>
  <si>
    <r>
      <rPr>
        <b/>
        <sz val="14"/>
        <rFont val="Garamond"/>
        <family val="1"/>
      </rPr>
      <t xml:space="preserve">जुटाई गई रकम (करोड़ रुपये में) 
</t>
    </r>
    <r>
      <rPr>
        <b/>
        <sz val="11"/>
        <rFont val="Garamond"/>
        <family val="1"/>
      </rPr>
      <t>Amount raised (in crores)</t>
    </r>
  </si>
  <si>
    <r>
      <rPr>
        <b/>
        <sz val="14"/>
        <color indexed="8"/>
        <rFont val="Garamond"/>
        <family val="1"/>
      </rPr>
      <t xml:space="preserve">क्र.सं. </t>
    </r>
    <r>
      <rPr>
        <b/>
        <sz val="11"/>
        <color indexed="8"/>
        <rFont val="Garamond"/>
        <family val="1"/>
      </rPr>
      <t xml:space="preserve">
Sl.No</t>
    </r>
  </si>
  <si>
    <r>
      <rPr>
        <b/>
        <sz val="14"/>
        <color indexed="8"/>
        <rFont val="Garamond"/>
        <family val="1"/>
      </rPr>
      <t xml:space="preserve"> लक्षित कंपनी </t>
    </r>
    <r>
      <rPr>
        <b/>
        <sz val="11"/>
        <color indexed="8"/>
        <rFont val="Garamond"/>
        <family val="1"/>
      </rPr>
      <t xml:space="preserve">
Target Company</t>
    </r>
  </si>
  <si>
    <r>
      <rPr>
        <b/>
        <sz val="14"/>
        <color indexed="8"/>
        <rFont val="Garamond"/>
        <family val="1"/>
      </rPr>
      <t xml:space="preserve">सार्वजनिक घोषणा की तारीख  </t>
    </r>
    <r>
      <rPr>
        <b/>
        <sz val="11"/>
        <color indexed="8"/>
        <rFont val="Garamond"/>
        <family val="1"/>
      </rPr>
      <t xml:space="preserve"> Public Announcement Date</t>
    </r>
  </si>
  <si>
    <r>
      <rPr>
        <b/>
        <sz val="14"/>
        <color indexed="8"/>
        <rFont val="Garamond"/>
        <family val="1"/>
      </rPr>
      <t xml:space="preserve">प्रस्ताव का आकार </t>
    </r>
    <r>
      <rPr>
        <b/>
        <sz val="11"/>
        <color indexed="8"/>
        <rFont val="Garamond"/>
        <family val="1"/>
      </rPr>
      <t>/ Offer Size</t>
    </r>
  </si>
  <si>
    <r>
      <rPr>
        <b/>
        <sz val="14"/>
        <color indexed="8"/>
        <rFont val="Garamond"/>
        <family val="1"/>
      </rPr>
      <t>इक्विटी पूँजी का प्रतिशत</t>
    </r>
    <r>
      <rPr>
        <b/>
        <sz val="11"/>
        <color indexed="8"/>
        <rFont val="Garamond"/>
        <family val="1"/>
      </rPr>
      <t xml:space="preserve"> 
Percent of Equity 
Capital</t>
    </r>
  </si>
  <si>
    <r>
      <rPr>
        <b/>
        <sz val="14"/>
        <color indexed="8"/>
        <rFont val="Garamond"/>
        <family val="1"/>
      </rPr>
      <t xml:space="preserve">प्रस्ताव का आकार (करोड़ ₹ में) </t>
    </r>
    <r>
      <rPr>
        <b/>
        <sz val="11"/>
        <color indexed="8"/>
        <rFont val="Garamond"/>
        <family val="1"/>
      </rPr>
      <t xml:space="preserve">
Offer Size (₹  crore)</t>
    </r>
  </si>
  <si>
    <r>
      <rPr>
        <b/>
        <sz val="14"/>
        <color indexed="8"/>
        <rFont val="Garamond"/>
        <family val="1"/>
      </rPr>
      <t xml:space="preserve">उद्देश्य </t>
    </r>
    <r>
      <rPr>
        <b/>
        <sz val="11"/>
        <color indexed="8"/>
        <rFont val="Garamond"/>
        <family val="1"/>
      </rPr>
      <t>/Objectives</t>
    </r>
  </si>
  <si>
    <r>
      <rPr>
        <b/>
        <sz val="14"/>
        <color indexed="8"/>
        <rFont val="Garamond"/>
        <family val="1"/>
      </rPr>
      <t xml:space="preserve">कुल </t>
    </r>
    <r>
      <rPr>
        <b/>
        <sz val="11"/>
        <color indexed="8"/>
        <rFont val="Garamond"/>
        <family val="1"/>
      </rPr>
      <t>/Total</t>
    </r>
  </si>
  <si>
    <r>
      <rPr>
        <b/>
        <sz val="14"/>
        <color indexed="8"/>
        <rFont val="Garamond"/>
        <family val="1"/>
      </rPr>
      <t>पर्याप्त अर्जन</t>
    </r>
    <r>
      <rPr>
        <b/>
        <sz val="11"/>
        <color indexed="8"/>
        <rFont val="Garamond"/>
        <family val="1"/>
      </rPr>
      <t xml:space="preserve">
Substantial Acquisition</t>
    </r>
  </si>
  <si>
    <r>
      <rPr>
        <b/>
        <sz val="14"/>
        <color indexed="8"/>
        <rFont val="Garamond"/>
        <family val="1"/>
      </rPr>
      <t xml:space="preserve">रकम (करोड़ ₹ में) </t>
    </r>
    <r>
      <rPr>
        <b/>
        <sz val="11"/>
        <color indexed="8"/>
        <rFont val="Garamond"/>
        <family val="1"/>
      </rPr>
      <t>Amount (₹  crore)</t>
    </r>
  </si>
  <si>
    <r>
      <rPr>
        <b/>
        <sz val="14"/>
        <color indexed="8"/>
        <rFont val="Garamond"/>
        <family val="1"/>
      </rPr>
      <t>रकम 
(करोड़ ₹ में)</t>
    </r>
    <r>
      <rPr>
        <b/>
        <sz val="11"/>
        <color indexed="8"/>
        <rFont val="Garamond"/>
        <family val="1"/>
      </rPr>
      <t xml:space="preserve"> Amount (₹  crore)</t>
    </r>
  </si>
  <si>
    <r>
      <rPr>
        <b/>
        <sz val="14"/>
        <color indexed="8"/>
        <rFont val="Garamond"/>
        <family val="1"/>
      </rPr>
      <t xml:space="preserve">रकम 
(करोड़ ₹ में) </t>
    </r>
    <r>
      <rPr>
        <b/>
        <sz val="11"/>
        <color indexed="8"/>
        <rFont val="Garamond"/>
        <family val="1"/>
      </rPr>
      <t>Amount 
(₹  crore)</t>
    </r>
  </si>
  <si>
    <r>
      <rPr>
        <b/>
        <sz val="14"/>
        <color indexed="8"/>
        <rFont val="Garamond"/>
        <family val="1"/>
      </rPr>
      <t>रकम 
(करोड़ ₹ में)</t>
    </r>
    <r>
      <rPr>
        <b/>
        <sz val="11"/>
        <color indexed="8"/>
        <rFont val="Garamond"/>
        <family val="1"/>
      </rPr>
      <t xml:space="preserve"> Amount 
(₹  crore</t>
    </r>
  </si>
  <si>
    <r>
      <rPr>
        <b/>
        <sz val="14"/>
        <color indexed="8"/>
        <rFont val="Garamond"/>
        <family val="1"/>
      </rPr>
      <t xml:space="preserve">स्रोत: सेबी </t>
    </r>
    <r>
      <rPr>
        <b/>
        <sz val="11"/>
        <color indexed="8"/>
        <rFont val="Garamond"/>
        <family val="1"/>
      </rPr>
      <t xml:space="preserve">
Source: SEBI.</t>
    </r>
  </si>
  <si>
    <t>ii)एसएमई / आईजीपी कंपनियाँ
 ii)SME / IGP Companies</t>
  </si>
  <si>
    <t xml:space="preserve">  ≥ 100 करोड़ /crore - &lt; 500 करोड़ /crore</t>
  </si>
  <si>
    <t>दक्षिणी / Southern</t>
  </si>
  <si>
    <r>
      <rPr>
        <b/>
        <sz val="12"/>
        <color indexed="8"/>
        <rFont val="Garamond"/>
        <family val="1"/>
      </rPr>
      <t xml:space="preserve">मध्य </t>
    </r>
    <r>
      <rPr>
        <b/>
        <sz val="11"/>
        <color indexed="8"/>
        <rFont val="Garamond"/>
        <family val="1"/>
      </rPr>
      <t xml:space="preserve">/Central </t>
    </r>
  </si>
  <si>
    <t>फ्यूचर्स /Futures</t>
  </si>
  <si>
    <t>ऑपशन्स /Options #</t>
  </si>
  <si>
    <t>कृषि
Agriculture</t>
  </si>
  <si>
    <t>एक्सचेंज 
Exchanges</t>
  </si>
  <si>
    <t>ब्यौरे 
Particulars</t>
  </si>
  <si>
    <t xml:space="preserve">बुलियन
Bullion </t>
  </si>
  <si>
    <t xml:space="preserve">ऊर्जा
Energy </t>
  </si>
  <si>
    <t>सूचकांक
Indices</t>
  </si>
  <si>
    <t>एनसीडीईएक्स
NCDEX</t>
  </si>
  <si>
    <t>एमसीएक्स
MCX</t>
  </si>
  <si>
    <t>बीएसई 
BSE</t>
  </si>
  <si>
    <t>स्रोत: एनसीडीईएक्स, एमसीएक्स, बीएसई और एनएसई 
Source: NCDEX, MCX, BSE and NSE</t>
  </si>
  <si>
    <t>स्रोत: एमसीएक्स
Source: MCX</t>
  </si>
  <si>
    <t>कृषि 
Agriculture</t>
  </si>
  <si>
    <r>
      <t>व्यापारावर्त
(करोड़ ₹ में)
Turnover 
(</t>
    </r>
    <r>
      <rPr>
        <sz val="10"/>
        <color theme="1"/>
        <rFont val="Rupee Foradian"/>
        <family val="2"/>
      </rPr>
      <t>₹</t>
    </r>
    <r>
      <rPr>
        <b/>
        <sz val="10"/>
        <color theme="1"/>
        <rFont val="Rupee Foradian"/>
        <family val="2"/>
      </rPr>
      <t xml:space="preserve"> </t>
    </r>
    <r>
      <rPr>
        <b/>
        <sz val="10"/>
        <color theme="1"/>
        <rFont val="Garamond"/>
        <family val="1"/>
      </rPr>
      <t>crore)</t>
    </r>
  </si>
  <si>
    <r>
      <t>कीमत 
(करोड़ ₹ में)
Value
(</t>
    </r>
    <r>
      <rPr>
        <sz val="10"/>
        <color theme="1"/>
        <rFont val="Rupee Foradian"/>
        <family val="2"/>
      </rPr>
      <t>₹</t>
    </r>
    <r>
      <rPr>
        <b/>
        <sz val="10"/>
        <color theme="1"/>
        <rFont val="Rupee Foradian"/>
        <family val="2"/>
      </rPr>
      <t xml:space="preserve"> </t>
    </r>
    <r>
      <rPr>
        <b/>
        <sz val="10"/>
        <color theme="1"/>
        <rFont val="Garamond"/>
        <family val="1"/>
      </rPr>
      <t>crore)</t>
    </r>
  </si>
  <si>
    <r>
      <t>व्यापारावर्त
(करोड़ ₹ में)
Turnover (</t>
    </r>
    <r>
      <rPr>
        <sz val="10"/>
        <color theme="1"/>
        <rFont val="Rupee Foradian"/>
        <family val="2"/>
      </rPr>
      <t>₹</t>
    </r>
    <r>
      <rPr>
        <b/>
        <sz val="10"/>
        <color theme="1"/>
        <rFont val="Rupee Foradian"/>
        <family val="2"/>
      </rPr>
      <t xml:space="preserve"> </t>
    </r>
    <r>
      <rPr>
        <b/>
        <sz val="10"/>
        <color theme="1"/>
        <rFont val="Garamond"/>
        <family val="1"/>
      </rPr>
      <t>crore)</t>
    </r>
  </si>
  <si>
    <t>बुलियन
Bullion</t>
  </si>
  <si>
    <t>धातुएँ
Metals</t>
  </si>
  <si>
    <t>ऊर्जा
Energy</t>
  </si>
  <si>
    <t>आईकॉमडेक्स बुलियन
iCOMDEX Bullion</t>
  </si>
  <si>
    <t>आईकॉमडेक्स ऊर्जा
iCOMDEX Energy</t>
  </si>
  <si>
    <t>आईकॉमडेक्स धातु
iCOMDEX Metal</t>
  </si>
  <si>
    <t>कुल फ्यूचर्स 
Total Futures</t>
  </si>
  <si>
    <t>समयावधि के अंत में ओपन इंटरेस्ट
Open interest at the end of the period</t>
  </si>
  <si>
    <t>ऑपश्न्स /Options</t>
  </si>
  <si>
    <t>बुलियन /Bullion</t>
  </si>
  <si>
    <t>धातुएँ /Metals</t>
  </si>
  <si>
    <t>बुलियन 
Bullion</t>
  </si>
  <si>
    <t>धातुएँ 
Metals</t>
  </si>
  <si>
    <t>ऊर्जा 
Energy</t>
  </si>
  <si>
    <t>कुल ऑप्शन्स 
Total Options</t>
  </si>
  <si>
    <t xml:space="preserve">पुट ऑप्शन्स /Put Options </t>
  </si>
  <si>
    <t xml:space="preserve">कॉल ऑप्शन्स /Call Options </t>
  </si>
  <si>
    <t xml:space="preserve">कॉल ऑप्श्न्स/Call Options </t>
  </si>
  <si>
    <r>
      <t>आनुमानिक मूल्य 
(करोड़ ₹ में)
Notional Value 
(</t>
    </r>
    <r>
      <rPr>
        <sz val="10"/>
        <rFont val="Garamond"/>
        <family val="1"/>
      </rPr>
      <t>₹</t>
    </r>
    <r>
      <rPr>
        <b/>
        <sz val="10"/>
        <rFont val="Garamond"/>
        <family val="1"/>
      </rPr>
      <t xml:space="preserve"> crore)</t>
    </r>
  </si>
  <si>
    <t>स्रोत: एमसीएक्स 
Source: MCX</t>
  </si>
  <si>
    <t xml:space="preserve">कृषि 
Agriculture </t>
  </si>
  <si>
    <t xml:space="preserve">एग्रीडेक्स सूचकांक
Agridex Index </t>
  </si>
  <si>
    <t>धातु
Metal</t>
  </si>
  <si>
    <t>कुल फ्यूचर्स
Total Futures</t>
  </si>
  <si>
    <t>फ्यूचर्स /Future</t>
  </si>
  <si>
    <t>ऑप्शन्स /Options</t>
  </si>
  <si>
    <t xml:space="preserve">कॉल ऑप्शन्स
Call options </t>
  </si>
  <si>
    <t xml:space="preserve">पुट ऑप्शन्स 
Put options </t>
  </si>
  <si>
    <t>कुल ऑपशन्स
Total Options</t>
  </si>
  <si>
    <t>आनुमानिक मूल्य 
(करोड़ ₹ में)
Notional Value 
(₹ crore)</t>
  </si>
  <si>
    <t>स्रोत:  एनसीडीईएक्स
Source: NCDEX</t>
  </si>
  <si>
    <t>कृषि /Agriculture</t>
  </si>
  <si>
    <t xml:space="preserve">बुलियन /Bullion </t>
  </si>
  <si>
    <t xml:space="preserve">ऊर्जा /Energy </t>
  </si>
  <si>
    <r>
      <t>व्यापारावर्त
(करोड़ ₹ में) Turnover 
(</t>
    </r>
    <r>
      <rPr>
        <sz val="10"/>
        <color theme="1"/>
        <rFont val="Garamond"/>
        <family val="1"/>
      </rPr>
      <t xml:space="preserve">₹ </t>
    </r>
    <r>
      <rPr>
        <b/>
        <sz val="10"/>
        <color theme="1"/>
        <rFont val="Garamond"/>
        <family val="1"/>
      </rPr>
      <t>crore)</t>
    </r>
  </si>
  <si>
    <r>
      <t>आनुमानिक कीमत
(करोड़ ₹ में
Notional Value 
(</t>
    </r>
    <r>
      <rPr>
        <sz val="10"/>
        <rFont val="Garamond"/>
        <family val="1"/>
      </rPr>
      <t>₹</t>
    </r>
    <r>
      <rPr>
        <b/>
        <sz val="10"/>
        <rFont val="Garamond"/>
        <family val="1"/>
      </rPr>
      <t xml:space="preserve"> crore)</t>
    </r>
  </si>
  <si>
    <r>
      <t xml:space="preserve"> कीमत
(करोड़ ₹ में
 Value 
(</t>
    </r>
    <r>
      <rPr>
        <sz val="10"/>
        <rFont val="Garamond"/>
        <family val="1"/>
      </rPr>
      <t>₹</t>
    </r>
    <r>
      <rPr>
        <b/>
        <sz val="10"/>
        <rFont val="Garamond"/>
        <family val="1"/>
      </rPr>
      <t xml:space="preserve"> crore)</t>
    </r>
  </si>
  <si>
    <r>
      <t>व्यापारावर्त
(करोड़ ₹ में)
Turnover 
(</t>
    </r>
    <r>
      <rPr>
        <sz val="12"/>
        <color theme="1"/>
        <rFont val="Rupee Foradian"/>
        <family val="2"/>
      </rPr>
      <t xml:space="preserve">₹ </t>
    </r>
    <r>
      <rPr>
        <b/>
        <sz val="12"/>
        <color theme="1"/>
        <rFont val="Garamond"/>
        <family val="1"/>
      </rPr>
      <t>crore)</t>
    </r>
  </si>
  <si>
    <r>
      <t>व्यापारावर्त
(करोड़ ₹ में)
Turnover (</t>
    </r>
    <r>
      <rPr>
        <sz val="12"/>
        <color theme="1"/>
        <rFont val="Rupee Foradian"/>
        <family val="2"/>
      </rPr>
      <t xml:space="preserve">₹ </t>
    </r>
    <r>
      <rPr>
        <b/>
        <sz val="12"/>
        <color theme="1"/>
        <rFont val="Garamond"/>
        <family val="1"/>
      </rPr>
      <t>crore)</t>
    </r>
  </si>
  <si>
    <r>
      <t>कीमत
(करोड़ ₹ में) Value
(</t>
    </r>
    <r>
      <rPr>
        <sz val="12"/>
        <color theme="1"/>
        <rFont val="Rupee Foradian"/>
        <family val="2"/>
      </rPr>
      <t>₹</t>
    </r>
    <r>
      <rPr>
        <b/>
        <sz val="12"/>
        <color theme="1"/>
        <rFont val="Rupee Foradian"/>
        <family val="2"/>
      </rPr>
      <t xml:space="preserve"> </t>
    </r>
    <r>
      <rPr>
        <b/>
        <sz val="12"/>
        <color theme="1"/>
        <rFont val="Garamond"/>
        <family val="1"/>
      </rPr>
      <t>crore)</t>
    </r>
  </si>
  <si>
    <r>
      <t>व्यापारावर्त
(करोड़ ₹ में)
Turnover 
(</t>
    </r>
    <r>
      <rPr>
        <sz val="12"/>
        <color theme="1"/>
        <rFont val="Rupee Foradian"/>
        <family val="2"/>
      </rPr>
      <t>₹</t>
    </r>
    <r>
      <rPr>
        <b/>
        <sz val="12"/>
        <color theme="1"/>
        <rFont val="Rupee Foradian"/>
        <family val="2"/>
      </rPr>
      <t xml:space="preserve"> </t>
    </r>
    <r>
      <rPr>
        <b/>
        <sz val="12"/>
        <color theme="1"/>
        <rFont val="Garamond"/>
        <family val="1"/>
      </rPr>
      <t>crore)</t>
    </r>
  </si>
  <si>
    <r>
      <t>व्यापारावर्त
(करोड़ ₹ में)
Turnover 
(</t>
    </r>
    <r>
      <rPr>
        <sz val="12"/>
        <color theme="1"/>
        <rFont val="Garamond"/>
        <family val="1"/>
      </rPr>
      <t xml:space="preserve">₹ </t>
    </r>
    <r>
      <rPr>
        <b/>
        <sz val="12"/>
        <color theme="1"/>
        <rFont val="Garamond"/>
        <family val="1"/>
      </rPr>
      <t>crore)</t>
    </r>
  </si>
  <si>
    <r>
      <t>आनुमानिक कीमत
(करोड़ ₹ में)
Notional Value 
(</t>
    </r>
    <r>
      <rPr>
        <sz val="12"/>
        <rFont val="Garamond"/>
        <family val="1"/>
      </rPr>
      <t>₹</t>
    </r>
    <r>
      <rPr>
        <b/>
        <sz val="12"/>
        <rFont val="Garamond"/>
        <family val="1"/>
      </rPr>
      <t xml:space="preserve"> crore)</t>
    </r>
  </si>
  <si>
    <t>वर्ष / Year</t>
  </si>
  <si>
    <t>किसान / एफपीओ
Farmers / FPOs</t>
  </si>
  <si>
    <t>वीसीपी / हैजर 
VCPs/ Hedger</t>
  </si>
  <si>
    <t>प्रोपाइटरी ट्रेडर
Proprietary traders</t>
  </si>
  <si>
    <t>देश के वित्तीय संस्थागत निवेशक
Domestic Financial institutional investors</t>
  </si>
  <si>
    <t>विदेशी सहभागी
Foreign Participants</t>
  </si>
  <si>
    <t>अन्य Others</t>
  </si>
  <si>
    <t>कुल व्यापारावर्त
(करोड़ ₹ में)
Total Turnover (Rs. Crore) *</t>
  </si>
  <si>
    <t>स्रोत: एमसीएक्स, एनसीडीईएक्स, बीएसई और एनएसई 
Source: MCX, NCDEX, BSE and NSE</t>
  </si>
  <si>
    <t>एक्सचेंज एवं खंड
 Exchange &amp; Segment</t>
  </si>
  <si>
    <t>कमोडटी का प्रकार 
Commodity Type</t>
  </si>
  <si>
    <t>कीमत (करोड़ ₹ में)
Value (₹ crore)</t>
  </si>
  <si>
    <t>भाव
Quotation</t>
  </si>
  <si>
    <t xml:space="preserve">नवम्बर / Nov-22 </t>
  </si>
  <si>
    <t>बुलियन / Bullion</t>
  </si>
  <si>
    <t>कृषि
Agri</t>
  </si>
  <si>
    <t>सूचकांक 
Index</t>
  </si>
  <si>
    <t>कुल एमसीएक्स फ्यूचर्स 
Total MCX Futures</t>
  </si>
  <si>
    <t>एमसीएक्स फ्यूचर्स
MCX Futures</t>
  </si>
  <si>
    <t>एमसीएक्स ऑप्श्न्स
MCX Options</t>
  </si>
  <si>
    <t>आधार धातुएं
Base Metals</t>
  </si>
  <si>
    <t>कुल एमसीएक्स ऑप्शन्स
Total MCX Options</t>
  </si>
  <si>
    <t>सोना /Gold</t>
  </si>
  <si>
    <t>गोल्ड मिनी / Gold Mini</t>
  </si>
  <si>
    <t>सोने की गिन्नी /Gold Guinea</t>
  </si>
  <si>
    <t>गोल्ड पेटल्स /Gold Petals</t>
  </si>
  <si>
    <t>चाँदी / Silver</t>
  </si>
  <si>
    <t>सिल्वर मिनी /Silver Mini</t>
  </si>
  <si>
    <t>सिल्वर माइक्रों / Silver Micro</t>
  </si>
  <si>
    <t>बुलियन हेतु कुल 
Total for Bullion</t>
  </si>
  <si>
    <t>अल्युमिनियम /Aluminium</t>
  </si>
  <si>
    <t>ताम्बा /Copper</t>
  </si>
  <si>
    <t>लीड /Lead</t>
  </si>
  <si>
    <t>निकल /Nickel</t>
  </si>
  <si>
    <t>जिंक /Zinc</t>
  </si>
  <si>
    <t>आधार धातुओं हेतु कुल 
Total for Base Metals</t>
  </si>
  <si>
    <t>सीपीओ /CPO</t>
  </si>
  <si>
    <t>कपास /Kapas</t>
  </si>
  <si>
    <t>रबर /Rubber</t>
  </si>
  <si>
    <t>कृषि हेतु कुल / Total for Agri.</t>
  </si>
  <si>
    <t>कच्चा तेल /Crude Oil</t>
  </si>
  <si>
    <t xml:space="preserve">प्राकृतिक गैस /Natural Gas </t>
  </si>
  <si>
    <t>ऊर्जा हेतु कुल / Total for Energy</t>
  </si>
  <si>
    <t xml:space="preserve">आईकॉमडेक्स बुलियन 
iCOMDEX Bullion </t>
  </si>
  <si>
    <t>इंडेक्स फ्यूचर्स हेतु कुल 
Total for Index Futures</t>
  </si>
  <si>
    <t>कुल एमसीएक्स फ्यूचर्स
Total MCX Futures</t>
  </si>
  <si>
    <t>गोल्ड मिनी /Gold Mini</t>
  </si>
  <si>
    <t>चाँदी /Silver</t>
  </si>
  <si>
    <t>ऊर्जा हेतु  कुल 
Total for Energy</t>
  </si>
  <si>
    <t>स्रोत: एमसीएक्स 
Source : MCX</t>
  </si>
  <si>
    <t>1 कि.ग्रा /'KG</t>
  </si>
  <si>
    <t>100 'ग्राम /Grams</t>
  </si>
  <si>
    <t>8 'ग्राम /Grams</t>
  </si>
  <si>
    <t>1 'ग्राम /Gram</t>
  </si>
  <si>
    <t>30 'कि.ग्रा /KGs</t>
  </si>
  <si>
    <t>5 'कि.ग्रा /KGs</t>
  </si>
  <si>
    <t>1 'कि.ग्रा /KGs</t>
  </si>
  <si>
    <t>5 मी.ट/MT</t>
  </si>
  <si>
    <t>360 कि.ग्रा./KGs</t>
  </si>
  <si>
    <t>1 मी.टन /MT</t>
  </si>
  <si>
    <t>100 बैरल /barrels</t>
  </si>
  <si>
    <t>1 'कि.ग्रा /KG</t>
  </si>
  <si>
    <t>एक्सचेंज एवं खंड
Exchange &amp; Segment</t>
  </si>
  <si>
    <t>कृषि 
Agri.</t>
  </si>
  <si>
    <t>जौ /Barley</t>
  </si>
  <si>
    <t>बाजरा /Bajra</t>
  </si>
  <si>
    <t>अरंडी का तेल CASTOROIL</t>
  </si>
  <si>
    <t>अरंडी का बीज /Castorseed</t>
  </si>
  <si>
    <t>चना /Chana</t>
  </si>
  <si>
    <t>कॉफी /Coffee</t>
  </si>
  <si>
    <t>धनिया /Coriander</t>
  </si>
  <si>
    <t>ग्वार के बीज /Guar seed</t>
  </si>
  <si>
    <t>गुड़ /Gur</t>
  </si>
  <si>
    <t>जीरा /Jeera</t>
  </si>
  <si>
    <t>मक्का /Maize</t>
  </si>
  <si>
    <t>आरएम बीज /RM seed</t>
  </si>
  <si>
    <t>रिफाइन सोया तेल Refined Soy Oil</t>
  </si>
  <si>
    <t>तिल का तेल /Sesameseed</t>
  </si>
  <si>
    <t>सोया मील Soyameal</t>
  </si>
  <si>
    <t>हल्दी /Turmeric</t>
  </si>
  <si>
    <t>गेहूँ /Wheat</t>
  </si>
  <si>
    <t>कृषि हेतु कुल /Total for Agri.</t>
  </si>
  <si>
    <t>स्टील लॉन्ग /Steel Long</t>
  </si>
  <si>
    <t>धातु हेतु कुल /Total for Metal</t>
  </si>
  <si>
    <t>धातु /Metals</t>
  </si>
  <si>
    <t>सूचकांक /Index</t>
  </si>
  <si>
    <t>एग्रीडेक्स /AGRIDEX</t>
  </si>
  <si>
    <t>ग्वारेक्स /GUAREX</t>
  </si>
  <si>
    <t>सोयाडेक्स /SOYDEX</t>
  </si>
  <si>
    <t>इंडेक्स फ्यूचर्स हेतु कुल 
Total Index Futures</t>
  </si>
  <si>
    <t>कुल एनसीडीईएक्स फ्यूचर्स 
Total NCDEX Futures</t>
  </si>
  <si>
    <t>धनिया /DHANIYA</t>
  </si>
  <si>
    <t>ग्वार गम /Guargum</t>
  </si>
  <si>
    <t>ग्वार के बीज /Guarseed</t>
  </si>
  <si>
    <t>सोया बीन /Soybean</t>
  </si>
  <si>
    <t>आरएम बीज /RM Seed</t>
  </si>
  <si>
    <t>गेहूँ / Wheat</t>
  </si>
  <si>
    <t>एनसीडीईएक्स ऑप्श्न्स 
NCDEX Options</t>
  </si>
  <si>
    <t>कुल एनसीडीईएक्स ऑप्शन्स 
Total NCDEX Options</t>
  </si>
  <si>
    <t>1 लॉट /lot</t>
  </si>
  <si>
    <t>10 मी.ट./MT</t>
  </si>
  <si>
    <t>5मी.ट./MT</t>
  </si>
  <si>
    <t>2 मी.ट./MT</t>
  </si>
  <si>
    <t>1 मी.ट./MT</t>
  </si>
  <si>
    <t>5 मी.ट./MT</t>
  </si>
  <si>
    <t>3 मी.ट./MT</t>
  </si>
  <si>
    <t>4 मी.ट./MT</t>
  </si>
  <si>
    <t>₹/ क्विंटल /Quintal</t>
  </si>
  <si>
    <t>₹/ 10 कि.ग्रा. /KG</t>
  </si>
  <si>
    <t>₹/40 कि.ग्रा./KG</t>
  </si>
  <si>
    <t>₹/ 20 कि.ग्रा./KG</t>
  </si>
  <si>
    <t>₹/ मी.ट / MT</t>
  </si>
  <si>
    <t>₹/ यूनिट /Unit</t>
  </si>
  <si>
    <t>₹/10 ग्राम /grams</t>
  </si>
  <si>
    <t>₹/1 ग्राम /gras</t>
  </si>
  <si>
    <t>₹/ कि.ग्रा /KG</t>
  </si>
  <si>
    <t>₹/कि.ग्रा/ KG</t>
  </si>
  <si>
    <t>₹/ 1 गाँठ /Bale</t>
  </si>
  <si>
    <t>₹/10कि.ग्रा/ KG</t>
  </si>
  <si>
    <t>₹/ कि.ग्रा/ KG</t>
  </si>
  <si>
    <t>₹/20कि.ग्रा/ KG</t>
  </si>
  <si>
    <t>₹/100 कि.ग्रा/ KG</t>
  </si>
  <si>
    <t>₹/ बैरल /Barrel</t>
  </si>
  <si>
    <t>₹/ यूनिट/ Unit</t>
  </si>
  <si>
    <t>₹/ 1 कि.ग्रा. /KG</t>
  </si>
  <si>
    <t>एनसीडीईएक्स फ्यूचर्स 
NCDEX Futures</t>
  </si>
  <si>
    <t>बीएसई फ्यूचर्स 
BSE Futures</t>
  </si>
  <si>
    <t>बीएसई ऑप्शन्स 
BSE Options</t>
  </si>
  <si>
    <t>एनएसई फ्यूचर्स
NSE Futures</t>
  </si>
  <si>
    <t>एनएसई ऑप्शन्स
NSE Options</t>
  </si>
  <si>
    <t>मेटल
Metal</t>
  </si>
  <si>
    <t>कुल-बीएसई फ्यूचर्स 
Total -BSE Futures</t>
  </si>
  <si>
    <t>धातुएँ 
Metal</t>
  </si>
  <si>
    <t>कुल - बीएसई ऑप्शन्स 
Total -BSE Options</t>
  </si>
  <si>
    <t>कृषि
Agri.</t>
  </si>
  <si>
    <t>कुल- एनएसई फ्यूचर्स 
Total -NSE Futures</t>
  </si>
  <si>
    <t>कुल- एनएसई ऑप्शन्स 
Total -NSE Options</t>
  </si>
  <si>
    <t>सोना एम / Gold M</t>
  </si>
  <si>
    <t>चाँदी केजी /SilverKG</t>
  </si>
  <si>
    <t>चाँदी एम /SilverM</t>
  </si>
  <si>
    <t>बीएसई बादाम /BSE Almond</t>
  </si>
  <si>
    <t>कॉटन /CottonJ34^</t>
  </si>
  <si>
    <t>कृषि हेतु कुल 
Total for Agri.</t>
  </si>
  <si>
    <t xml:space="preserve">एसयूएफआईबीएलटी
SUFIBLT           </t>
  </si>
  <si>
    <t>धातुओं हेतु कुल 
Total for Metal</t>
  </si>
  <si>
    <t>ऊर्जा हेतु कुल 
Total for Energy</t>
  </si>
  <si>
    <t>बुलियन हेतु कुल /Total for Bullion</t>
  </si>
  <si>
    <t>सोना मिनी / Gold Mini</t>
  </si>
  <si>
    <t>सोना 1 जी /Gold 1G</t>
  </si>
  <si>
    <t>क्रूड डीगम्ड सोयाबीन तेल 
Crude Degummed  Soybean Oil </t>
  </si>
  <si>
    <t>ताम्बा 
Copper</t>
  </si>
  <si>
    <t>आधार धातुओं हेतु कुल 
Total for base metals</t>
  </si>
  <si>
    <t>स्रोत: बीएसई और एनएसई 
Source : BSE and NSE</t>
  </si>
  <si>
    <t>₹/10 ग्राम/ grams</t>
  </si>
  <si>
    <t>₹/10 ग्राम/grams</t>
  </si>
  <si>
    <t>₹/कि.ग्रा / KG</t>
  </si>
  <si>
    <t>₹/ गाँठ /Bale</t>
  </si>
  <si>
    <t>₹/ कि.ग्रा/KG</t>
  </si>
  <si>
    <t>₹/ ग्राम / gram</t>
  </si>
  <si>
    <t>₹/10 कि.ग्रा /KGs</t>
  </si>
  <si>
    <t>₹/ कि.ग्रा./ KG</t>
  </si>
  <si>
    <t xml:space="preserve">IV.  मौद्रिक एवं बैकिंग सूचक /Monetary and Banking Indicators                  </t>
  </si>
  <si>
    <t>आरक्षित नकदी निधि अनुपात (प्रतिशत में) /Cash Reserve Ratio (per cent)</t>
  </si>
  <si>
    <t>मुद्रा आपूर्ति (एम3) (बिलियन ₹ में) /Money Supply (M3)  (₹ billion)</t>
  </si>
  <si>
    <t>कुल जमा (बिलियन ₹ में) /Aggregate Deposit (₹ billion)</t>
  </si>
  <si>
    <t>माँग मुद्रा दर (भारित औसत) /Call Money Rate (Weighted Average)</t>
  </si>
  <si>
    <t xml:space="preserve">V. ब्याज दर /Interest Rate                        </t>
  </si>
  <si>
    <t>आधार दर (प्रतिशत) / Base rate (per cent)</t>
  </si>
  <si>
    <t>रुपये/डॉलर / Re/ Dollar</t>
  </si>
  <si>
    <t>रुपया/यूरो / Re/Euro</t>
  </si>
  <si>
    <t>सामान्य /General</t>
  </si>
  <si>
    <t>खनन /Mining</t>
  </si>
  <si>
    <t>विनिर्माण /Manufacturing</t>
  </si>
  <si>
    <t>बिजली /Electricity</t>
  </si>
  <si>
    <t xml:space="preserve">निर्यात / Exports </t>
  </si>
  <si>
    <t>आयात /Imports</t>
  </si>
  <si>
    <t>उपभोक्ता मूल्य सूचकांक (2012 =100) दर (प्रतिशत में) (वर्ष-दर-वर्ष) 
Consumer Price Index (2012 =100) दर /Rate (in per cent) (Y-o-Y)</t>
  </si>
  <si>
    <t>मार्च / Mar 2022</t>
  </si>
  <si>
    <t>ब्यौरे / Particulars</t>
  </si>
  <si>
    <t>ऋण /Debt</t>
  </si>
  <si>
    <t>सूचीबद्ध /Listed</t>
  </si>
  <si>
    <t>इक्विटी /Equity</t>
  </si>
  <si>
    <t>अन्य /Others</t>
  </si>
  <si>
    <t>सक्रिय लिखतों की संख्या 
No.of Active Instruments</t>
  </si>
  <si>
    <t>(संख्या /numbers)</t>
  </si>
  <si>
    <t>(लाख /lakhs)</t>
  </si>
  <si>
    <t>(करोड़ रुपया /Rs.Crore)</t>
  </si>
  <si>
    <t>(लाख /Lakh)</t>
  </si>
  <si>
    <t>सारणी 73: बीएसई और एनएसई पर कमोडिटी के अनुसार व्यापारावर्त एवं ट्रेड का आकार 
Table 73: Commodity-wise turnover and trading volume at BSE and NSE</t>
  </si>
  <si>
    <t>25 'गाँठ /Bales 
(170 कि.गा./गाँठ kg/Bale)</t>
  </si>
  <si>
    <t>कृषि /Agri.</t>
  </si>
  <si>
    <r>
      <rPr>
        <b/>
        <sz val="14"/>
        <color indexed="8"/>
        <rFont val="Garamond"/>
        <family val="1"/>
      </rPr>
      <t>दलाल (कमोडिटी डेरिवेटिव खंड)</t>
    </r>
    <r>
      <rPr>
        <b/>
        <sz val="11"/>
        <color indexed="8"/>
        <rFont val="Garamond"/>
        <family val="1"/>
      </rPr>
      <t>/Brokers (Commodity Derivatives Segment)</t>
    </r>
  </si>
  <si>
    <r>
      <rPr>
        <sz val="14"/>
        <color indexed="8"/>
        <rFont val="Garamond"/>
        <family val="1"/>
      </rPr>
      <t xml:space="preserve">मर्चेंट बैंककार </t>
    </r>
    <r>
      <rPr>
        <sz val="11"/>
        <color indexed="8"/>
        <rFont val="Garamond"/>
        <family val="1"/>
      </rPr>
      <t>/Merchant Bankers</t>
    </r>
  </si>
  <si>
    <r>
      <rPr>
        <sz val="14"/>
        <color indexed="8"/>
        <rFont val="Garamond"/>
        <family val="1"/>
      </rPr>
      <t>निर्गमन बैंककार</t>
    </r>
    <r>
      <rPr>
        <sz val="11"/>
        <color indexed="8"/>
        <rFont val="Garamond"/>
        <family val="1"/>
      </rPr>
      <t xml:space="preserve"> / Bankers to an Issue</t>
    </r>
  </si>
  <si>
    <r>
      <rPr>
        <sz val="14"/>
        <color indexed="8"/>
        <rFont val="Garamond"/>
        <family val="1"/>
      </rPr>
      <t>आनुकल्पिक निवेश निधियाँ</t>
    </r>
    <r>
      <rPr>
        <sz val="11"/>
        <color indexed="8"/>
        <rFont val="Garamond"/>
        <family val="1"/>
      </rPr>
      <t xml:space="preserve"> /Alternative Investment Funds</t>
    </r>
  </si>
  <si>
    <r>
      <rPr>
        <sz val="14"/>
        <color indexed="8"/>
        <rFont val="Garamond"/>
        <family val="1"/>
      </rPr>
      <t>अनुमोदित मध्यवर्ती (स्टॉक उधार स्कीम)</t>
    </r>
    <r>
      <rPr>
        <sz val="11"/>
        <color indexed="8"/>
        <rFont val="Garamond"/>
        <family val="1"/>
      </rPr>
      <t xml:space="preserve"> /Approved Intermediaries (Stock Lending Schemes)</t>
    </r>
  </si>
  <si>
    <r>
      <rPr>
        <b/>
        <sz val="14"/>
        <color indexed="8"/>
        <rFont val="Garamond"/>
        <family val="1"/>
      </rPr>
      <t xml:space="preserve">क्र.सं. </t>
    </r>
    <r>
      <rPr>
        <b/>
        <sz val="11"/>
        <color indexed="8"/>
        <rFont val="Garamond"/>
        <family val="1"/>
      </rPr>
      <t>Sl.No.</t>
    </r>
  </si>
  <si>
    <r>
      <rPr>
        <b/>
        <sz val="14"/>
        <rFont val="Garamond"/>
        <family val="1"/>
      </rPr>
      <t>सारणी 2: सार्वजनिक निर्गमों (पब्लिक इश्यू) और साधिकार निर्गमों (राइट्स इश्यू) [इक्विटी] के माध्यम से जुटाई गई पूँजी (कंपनी के अनुसार)</t>
    </r>
    <r>
      <rPr>
        <b/>
        <sz val="11"/>
        <rFont val="Garamond"/>
        <family val="1"/>
      </rPr>
      <t xml:space="preserve">
Table 2: Company-Wise Capital Raised through Public and Rights Issues (Equity)</t>
    </r>
  </si>
  <si>
    <r>
      <rPr>
        <sz val="14"/>
        <color indexed="8"/>
        <rFont val="Garamond"/>
        <family val="1"/>
      </rPr>
      <t>स्टॉक एक्सचेंज (करंसी डेरिवेटिव खंड)</t>
    </r>
    <r>
      <rPr>
        <sz val="12"/>
        <color indexed="8"/>
        <rFont val="Garamond"/>
        <family val="1"/>
      </rPr>
      <t xml:space="preserve"> </t>
    </r>
    <r>
      <rPr>
        <sz val="11"/>
        <color indexed="8"/>
        <rFont val="Garamond"/>
        <family val="1"/>
      </rPr>
      <t>/ Stock Exchanges (Currency Derivatives Segment)</t>
    </r>
  </si>
  <si>
    <r>
      <rPr>
        <sz val="14"/>
        <color rgb="FF000000"/>
        <rFont val="Garamond"/>
        <family val="1"/>
      </rPr>
      <t>एमएसईआई</t>
    </r>
    <r>
      <rPr>
        <sz val="11"/>
        <color rgb="FF000000"/>
        <rFont val="Garamond"/>
        <family val="1"/>
      </rPr>
      <t xml:space="preserve"> /MSEI</t>
    </r>
  </si>
  <si>
    <r>
      <rPr>
        <sz val="14"/>
        <color rgb="FF000000"/>
        <rFont val="Garamond"/>
        <family val="1"/>
      </rPr>
      <t>आईसीईएक्स</t>
    </r>
    <r>
      <rPr>
        <sz val="11"/>
        <color rgb="FF000000"/>
        <rFont val="Garamond"/>
        <family val="1"/>
      </rPr>
      <t xml:space="preserve"> /ICEX</t>
    </r>
  </si>
  <si>
    <r>
      <rPr>
        <sz val="14"/>
        <color indexed="8"/>
        <rFont val="Garamond"/>
        <family val="1"/>
      </rPr>
      <t>नामनिर्दिष्ट निक्षेपागार सहभागी (डीडीपी)</t>
    </r>
    <r>
      <rPr>
        <sz val="11"/>
        <color indexed="8"/>
        <rFont val="Garamond"/>
        <family val="1"/>
      </rPr>
      <t xml:space="preserve"> /Designated Depositories Participants (DDPs)</t>
    </r>
  </si>
  <si>
    <r>
      <rPr>
        <sz val="14"/>
        <color indexed="8"/>
        <rFont val="Garamond"/>
        <family val="1"/>
      </rPr>
      <t xml:space="preserve">रियल इस्टेट निवेश न्यास </t>
    </r>
    <r>
      <rPr>
        <sz val="11"/>
        <color indexed="8"/>
        <rFont val="Garamond"/>
        <family val="1"/>
      </rPr>
      <t xml:space="preserve"> /Real Estate Investment Trusts (REITs)</t>
    </r>
  </si>
  <si>
    <r>
      <rPr>
        <b/>
        <sz val="14"/>
        <rFont val="Garamond"/>
        <family val="1"/>
      </rPr>
      <t>जारी किए गए शेयरों की संख्या</t>
    </r>
    <r>
      <rPr>
        <b/>
        <sz val="11"/>
        <rFont val="Garamond"/>
        <family val="1"/>
      </rPr>
      <t xml:space="preserve"> 
Number of Shares issued</t>
    </r>
  </si>
  <si>
    <r>
      <rPr>
        <b/>
        <sz val="14"/>
        <rFont val="Garamond"/>
        <family val="1"/>
      </rPr>
      <t xml:space="preserve">नए निर्गम से 
</t>
    </r>
    <r>
      <rPr>
        <b/>
        <sz val="11"/>
        <rFont val="Garamond"/>
        <family val="1"/>
      </rPr>
      <t>Fresh</t>
    </r>
  </si>
  <si>
    <r>
      <rPr>
        <b/>
        <sz val="14"/>
        <rFont val="Garamond"/>
        <family val="1"/>
      </rPr>
      <t xml:space="preserve">ओएफएस 
</t>
    </r>
    <r>
      <rPr>
        <b/>
        <sz val="11"/>
        <rFont val="Garamond"/>
        <family val="1"/>
      </rPr>
      <t>OFS</t>
    </r>
  </si>
  <si>
    <r>
      <t xml:space="preserve">      </t>
    </r>
    <r>
      <rPr>
        <b/>
        <sz val="14"/>
        <rFont val="Garamond"/>
        <family val="1"/>
      </rPr>
      <t xml:space="preserve"> कुल</t>
    </r>
    <r>
      <rPr>
        <b/>
        <sz val="11"/>
        <rFont val="Garamond"/>
        <family val="1"/>
      </rPr>
      <t xml:space="preserve">         Total</t>
    </r>
  </si>
  <si>
    <r>
      <rPr>
        <b/>
        <sz val="14"/>
        <rFont val="Garamond"/>
        <family val="1"/>
      </rPr>
      <t>क्यूआईबी</t>
    </r>
    <r>
      <rPr>
        <b/>
        <sz val="11"/>
        <rFont val="Garamond"/>
        <family val="1"/>
      </rPr>
      <t xml:space="preserve">
QIB</t>
    </r>
  </si>
  <si>
    <r>
      <rPr>
        <b/>
        <sz val="14"/>
        <rFont val="Garamond"/>
        <family val="1"/>
      </rPr>
      <t>एनआईआई</t>
    </r>
    <r>
      <rPr>
        <b/>
        <sz val="11"/>
        <rFont val="Garamond"/>
        <family val="1"/>
      </rPr>
      <t xml:space="preserve">
NII</t>
    </r>
  </si>
  <si>
    <r>
      <rPr>
        <b/>
        <sz val="14"/>
        <rFont val="Garamond"/>
        <family val="1"/>
      </rPr>
      <t>आरआईआई</t>
    </r>
    <r>
      <rPr>
        <b/>
        <sz val="11"/>
        <rFont val="Garamond"/>
        <family val="1"/>
      </rPr>
      <t xml:space="preserve">
RII</t>
    </r>
  </si>
  <si>
    <r>
      <rPr>
        <b/>
        <sz val="14"/>
        <color indexed="8"/>
        <rFont val="Garamond"/>
        <family val="1"/>
      </rPr>
      <t>अर्जनकर्ता/सामान्य मति से कार्य करने वाले व्यक्ति (पीएसी)</t>
    </r>
    <r>
      <rPr>
        <b/>
        <sz val="11"/>
        <color indexed="8"/>
        <rFont val="Garamond"/>
        <family val="1"/>
      </rPr>
      <t xml:space="preserve">  Acquirers/PACs</t>
    </r>
  </si>
  <si>
    <r>
      <rPr>
        <b/>
        <sz val="14"/>
        <color indexed="8"/>
        <rFont val="Garamond"/>
        <family val="1"/>
      </rPr>
      <t>प्रस्ताव के खुलने की तारीख</t>
    </r>
    <r>
      <rPr>
        <b/>
        <sz val="11"/>
        <color indexed="8"/>
        <rFont val="Garamond"/>
        <family val="1"/>
      </rPr>
      <t xml:space="preserve"> 
Offer Opening Date</t>
    </r>
  </si>
  <si>
    <r>
      <rPr>
        <b/>
        <sz val="14"/>
        <color indexed="8"/>
        <rFont val="Garamond"/>
        <family val="1"/>
      </rPr>
      <t xml:space="preserve">शेयरों की सं.
</t>
    </r>
    <r>
      <rPr>
        <b/>
        <sz val="11"/>
        <color indexed="8"/>
        <rFont val="Garamond"/>
        <family val="1"/>
      </rPr>
      <t xml:space="preserve"> No. of 
Shares</t>
    </r>
  </si>
  <si>
    <r>
      <rPr>
        <b/>
        <sz val="14"/>
        <color indexed="8"/>
        <rFont val="Garamond"/>
        <family val="1"/>
      </rPr>
      <t>प्रस्ताव के बंद होने की तारीख</t>
    </r>
    <r>
      <rPr>
        <b/>
        <sz val="11"/>
        <color indexed="8"/>
        <rFont val="Garamond"/>
        <family val="1"/>
      </rPr>
      <t xml:space="preserve"> 
Offer Closing Date</t>
    </r>
  </si>
  <si>
    <r>
      <rPr>
        <b/>
        <sz val="14"/>
        <color indexed="8"/>
        <rFont val="Garamond"/>
        <family val="1"/>
      </rPr>
      <t xml:space="preserve">प्रति शेयर  प्रस्ताव की कीमत </t>
    </r>
    <r>
      <rPr>
        <b/>
        <sz val="11"/>
        <color indexed="8"/>
        <rFont val="Garamond"/>
        <family val="1"/>
      </rPr>
      <t>(₹)
 Offer
 Price (₹ ) per share</t>
    </r>
  </si>
  <si>
    <t>वर्ष/ महीना
Year / Month</t>
  </si>
  <si>
    <r>
      <rPr>
        <b/>
        <sz val="14"/>
        <color indexed="8"/>
        <rFont val="Garamond"/>
        <family val="1"/>
      </rPr>
      <t>प्रबंध-मंडल के नियंत्रण में बदलाव</t>
    </r>
    <r>
      <rPr>
        <b/>
        <sz val="11"/>
        <color indexed="8"/>
        <rFont val="Garamond"/>
        <family val="1"/>
      </rPr>
      <t xml:space="preserve">
Change in Control 
of Management</t>
    </r>
  </si>
  <si>
    <r>
      <rPr>
        <b/>
        <sz val="14"/>
        <color indexed="8"/>
        <rFont val="Garamond"/>
        <family val="1"/>
      </rPr>
      <t xml:space="preserve">हिस्सेदारी बढ़ाना </t>
    </r>
    <r>
      <rPr>
        <b/>
        <sz val="11"/>
        <color indexed="8"/>
        <rFont val="Garamond"/>
        <family val="1"/>
      </rPr>
      <t>Consolidation of Holdings</t>
    </r>
  </si>
  <si>
    <r>
      <rPr>
        <b/>
        <sz val="14"/>
        <color indexed="8"/>
        <rFont val="Garamond"/>
        <family val="1"/>
      </rPr>
      <t>खुले प्रस्ताव</t>
    </r>
    <r>
      <rPr>
        <b/>
        <sz val="11"/>
        <color indexed="8"/>
        <rFont val="Garamond"/>
        <family val="1"/>
      </rPr>
      <t xml:space="preserve"> /Open Offers</t>
    </r>
  </si>
  <si>
    <r>
      <rPr>
        <b/>
        <sz val="14"/>
        <color indexed="8"/>
        <rFont val="Garamond"/>
        <family val="1"/>
      </rPr>
      <t>प्रस्तावों की सं.</t>
    </r>
    <r>
      <rPr>
        <b/>
        <sz val="11"/>
        <color indexed="8"/>
        <rFont val="Garamond"/>
        <family val="1"/>
      </rPr>
      <t xml:space="preserve">
No. of Offers</t>
    </r>
  </si>
  <si>
    <r>
      <rPr>
        <b/>
        <sz val="14"/>
        <color indexed="8"/>
        <rFont val="Garamond"/>
        <family val="1"/>
      </rPr>
      <t>प्रस्तावों की सं.</t>
    </r>
    <r>
      <rPr>
        <b/>
        <sz val="11"/>
        <color indexed="8"/>
        <rFont val="Garamond"/>
        <family val="1"/>
      </rPr>
      <t xml:space="preserve"> 
No. of Offers</t>
    </r>
  </si>
  <si>
    <r>
      <rPr>
        <b/>
        <sz val="14"/>
        <color indexed="8"/>
        <rFont val="Garamond"/>
        <family val="1"/>
      </rPr>
      <t xml:space="preserve">प्रस्तावों की सं. 
</t>
    </r>
    <r>
      <rPr>
        <b/>
        <sz val="11"/>
        <color indexed="8"/>
        <rFont val="Garamond"/>
        <family val="1"/>
      </rPr>
      <t>No. of Offers</t>
    </r>
  </si>
  <si>
    <t>पैसा कैसे जुटाया गया
Modes of Fund Raising</t>
  </si>
  <si>
    <t>निर्गमों की सं. 
No. of Issues</t>
  </si>
  <si>
    <t>इक्विटी निर्गम (इश्यू) / Equity Issues</t>
  </si>
  <si>
    <t>क. आईपीओ (मुख्य बोर्ड)
A. IPOs (Main Board)</t>
  </si>
  <si>
    <t xml:space="preserve">i) मुख्य बोर्ड की कंपनियाँ
i) MainBoard Companies </t>
  </si>
  <si>
    <t>घ.  एफपीओ - मुख्य बोर्ड में
D. FPO in the Main Board</t>
  </si>
  <si>
    <t xml:space="preserve">ङ.  एफपीओ - एसएमई खंड में
 E. FPO in the SME Segment </t>
  </si>
  <si>
    <t>ट. एक्सचेंजों के माध्यम से ओएफएस
K. OFS through Exchanges</t>
  </si>
  <si>
    <t>उपरोक्त में से, ईबीपी में प्राइवेट प्लेसमेंट के बाद सूचीबद्ध 
Of the above, listed after private placement in EBP</t>
  </si>
  <si>
    <t xml:space="preserve"> न्यास / Business trusts</t>
  </si>
  <si>
    <t>i. सूचीबद्ध रियल इस्टेट निवेश न्यास 
i. Listed REITs</t>
  </si>
  <si>
    <t>ii. असूचीगत रियल इस्टेट निवेश न्यास
iiUnlisted REITs</t>
  </si>
  <si>
    <t>i. सूचीबद्ध अवसंरचना निवेश न्यास
i.Listed InvITs</t>
  </si>
  <si>
    <t xml:space="preserve">द. अवसंरचना निवेश न्यास द्वारा जुटाया गया कुल पैसा# 
Total fund mobilized by InvITs#    </t>
  </si>
  <si>
    <t>ii. असूचीगत अवसंरचना निवेश न्यास
ii.Unlisted InvITs</t>
  </si>
  <si>
    <t>ii. असूचीगत
ii.Unlisted</t>
  </si>
  <si>
    <t>निर्गमों की संख्या 
No. of issues</t>
  </si>
  <si>
    <t>स्टार्ट-अप के आईपीओ
IPOs of Start-ups</t>
  </si>
  <si>
    <t>निर्गमों की संख्या
No. of issues</t>
  </si>
  <si>
    <r>
      <rPr>
        <b/>
        <sz val="8"/>
        <color indexed="8"/>
        <rFont val="Mangal"/>
        <family val="1"/>
      </rPr>
      <t>सारणी 7: सार्वजनिक निर्गमों (पब्लिक इश्यू) और साधिकार निर्गमों (राइट्स इश्यू) [इक्विटी] के माध्यम से जुटाई गई रकम का वर्गीकरण (उद्योग के अनुसार)</t>
    </r>
    <r>
      <rPr>
        <b/>
        <sz val="10"/>
        <color indexed="8"/>
        <rFont val="Palatino Linotype"/>
        <family val="1"/>
      </rPr>
      <t xml:space="preserve">
Table 7:  Industry-wise Classification of Capital Raised through Public and Rights Issues (Equity)</t>
    </r>
  </si>
  <si>
    <t>दूरसंचार
Telecom</t>
  </si>
  <si>
    <t>देश के बाहर से /Foreign</t>
  </si>
  <si>
    <t>केवल बीएसई में
Only BSE</t>
  </si>
  <si>
    <t>केवल एनएसई में
Only NSE</t>
  </si>
  <si>
    <t>केवल एमएसईआई में
Only MSEI</t>
  </si>
  <si>
    <t>एनएसई और बीएसई दोनों में
Both NSE and BSE</t>
  </si>
  <si>
    <t>सारणी 11: बीएसई और एनएसई में सूचीबद्ध (लिस्ट) हुए अधिमानी आबंटन (प्रेफरेंशियल अलॉटमेंट)
Table 11: Preferential Allotments Listed at BSE and NSE</t>
  </si>
  <si>
    <r>
      <rPr>
        <b/>
        <sz val="14"/>
        <color indexed="8"/>
        <rFont val="Garamond"/>
        <family val="1"/>
      </rPr>
      <t>बाजार मध्यवर्ती /</t>
    </r>
    <r>
      <rPr>
        <b/>
        <sz val="11"/>
        <color indexed="8"/>
        <rFont val="Garamond"/>
        <family val="1"/>
      </rPr>
      <t xml:space="preserve"> Market Intermediaries </t>
    </r>
  </si>
  <si>
    <r>
      <rPr>
        <b/>
        <sz val="14"/>
        <rFont val="Garamond"/>
        <family val="1"/>
      </rPr>
      <t>अन्य, यदि कोई हो [बाजार निर्माता (मार्केट मेकर) एवं आरक्षित]</t>
    </r>
    <r>
      <rPr>
        <b/>
        <sz val="11"/>
        <rFont val="Garamond"/>
        <family val="1"/>
      </rPr>
      <t xml:space="preserve">
Others, if any (Market Maker &amp; Reservation)</t>
    </r>
  </si>
  <si>
    <t>छ. इक्विटी वाले कुल सार्वजनिक निर्गम (ग+च)
G. Total Public Issues in equity (C+F)</t>
  </si>
  <si>
    <t>ण. कारपोरेट बॉण्ड बाजार में सार्वजनिक निर्गम (पब्लिक इश्यू) के माध्यम से जुटाया गया पैसा 
O. Fund mobilized through public issue in CBM</t>
  </si>
  <si>
    <t>2. इक्विटी सार्वजनिक निर्गमों के आँकड़ों में एसएमई प्लेटफॉर्म पर सूचीबद्ध निर्गम भी शामिल हैं ।
2.Equity public issues also include issues listed on SME platform.</t>
  </si>
  <si>
    <t>सारणी 12: बीएसई और एनएसई को सूचित किए गए कंपनी ऋण (कारपोरेट डैट) के प्राइवेट प्लेसमेंट के ब्यौरे
Table 12: Private Placement of Corporate Debt Reported to BSE and NSE</t>
  </si>
  <si>
    <t>कितने ट्रेड हुए
No. of Trades</t>
  </si>
  <si>
    <r>
      <rPr>
        <b/>
        <sz val="12"/>
        <color indexed="8"/>
        <rFont val="Garamond"/>
        <family val="1"/>
      </rPr>
      <t xml:space="preserve">निवेश न किए जाने योग्य (नॉन-इन्वेस्टमेंट ग्रेड) </t>
    </r>
    <r>
      <rPr>
        <b/>
        <sz val="11"/>
        <color indexed="8"/>
        <rFont val="Garamond"/>
        <family val="1"/>
      </rPr>
      <t xml:space="preserve">
 Non-Investment Grade</t>
    </r>
  </si>
  <si>
    <t>अवधि
Period</t>
  </si>
  <si>
    <t>रेटिंग बढ़ाई गई
 Upgraded</t>
  </si>
  <si>
    <t>रेटिंग कम की गई
Downgraded</t>
  </si>
  <si>
    <t>रेटिंग में कोई बदलाव नहीं किया गया
Reaffirmed</t>
  </si>
  <si>
    <t>रेटिंग वापस ली गई / रेटिंग निलबिंत कर दी गई
Withdrawn/ Suspended</t>
  </si>
  <si>
    <t>निर्गमों की संख्या
 No. of issues</t>
  </si>
  <si>
    <t>केवल बीएसई को
Only NSE</t>
  </si>
  <si>
    <t>केवल एनएसई को
Only BSE</t>
  </si>
  <si>
    <t>एनएसई और बीएसई दोनों को
Both NSE and BSE</t>
  </si>
  <si>
    <r>
      <rPr>
        <b/>
        <sz val="12"/>
        <color indexed="8"/>
        <rFont val="Garamond"/>
        <family val="1"/>
      </rPr>
      <t xml:space="preserve">कितने दिन ट्रेडिंग हुई </t>
    </r>
    <r>
      <rPr>
        <b/>
        <sz val="11"/>
        <color indexed="8"/>
        <rFont val="Garamond"/>
        <family val="1"/>
      </rPr>
      <t xml:space="preserve">
No. of Trading Days</t>
    </r>
  </si>
  <si>
    <r>
      <rPr>
        <b/>
        <sz val="12"/>
        <color indexed="8"/>
        <rFont val="Garamond"/>
        <family val="1"/>
      </rPr>
      <t>कितने ट्रेड हुए 
(लाख में)</t>
    </r>
    <r>
      <rPr>
        <b/>
        <sz val="11"/>
        <color indexed="8"/>
        <rFont val="Garamond"/>
        <family val="1"/>
      </rPr>
      <t xml:space="preserve">
No. of Trades (Lakh)</t>
    </r>
  </si>
  <si>
    <r>
      <t>औसत दैनिक व्यापारावर्त  
(करोड़ ₹ में)  Average Daily Turnover (</t>
    </r>
    <r>
      <rPr>
        <b/>
        <sz val="11"/>
        <color indexed="8"/>
        <rFont val="Rupee Foradian"/>
        <family val="2"/>
      </rPr>
      <t>`</t>
    </r>
    <r>
      <rPr>
        <b/>
        <sz val="11"/>
        <color indexed="8"/>
        <rFont val="Garamond"/>
        <family val="1"/>
      </rPr>
      <t xml:space="preserve"> crore)</t>
    </r>
  </si>
  <si>
    <r>
      <t>बाजार पूंजीकरण 
(करोड़ ₹ में) 
Market  Capitalisation
(</t>
    </r>
    <r>
      <rPr>
        <b/>
        <sz val="11"/>
        <color indexed="8"/>
        <rFont val="Rupee Foradian"/>
        <family val="2"/>
      </rPr>
      <t>`</t>
    </r>
    <r>
      <rPr>
        <b/>
        <sz val="11"/>
        <color indexed="8"/>
        <rFont val="Garamond"/>
        <family val="1"/>
      </rPr>
      <t xml:space="preserve"> crore) </t>
    </r>
  </si>
  <si>
    <t>सबसे अधिक कितना रहा 
High</t>
  </si>
  <si>
    <t>सबसे कम कितना रहा
Low</t>
  </si>
  <si>
    <t>कितने पर बंद हुआ
Close</t>
  </si>
  <si>
    <t xml:space="preserve">एस एंड पी बीएसई सेंसेक्स /S&amp;P BSE Sensex </t>
  </si>
  <si>
    <r>
      <rPr>
        <b/>
        <sz val="12"/>
        <color indexed="8"/>
        <rFont val="Garamond"/>
        <family val="1"/>
      </rPr>
      <t xml:space="preserve"> जिन कंपनियों में ट्रेडिंग हुई उनकी संख्या</t>
    </r>
    <r>
      <rPr>
        <b/>
        <sz val="11"/>
        <color indexed="8"/>
        <rFont val="Garamond"/>
        <family val="1"/>
      </rPr>
      <t xml:space="preserve"> 
No. of Companies Traded </t>
    </r>
  </si>
  <si>
    <r>
      <t>औसतन कितने की ट्रेडिंग हुई
 (₹ में) 
Average Trade Size (</t>
    </r>
    <r>
      <rPr>
        <b/>
        <sz val="11"/>
        <color indexed="8"/>
        <rFont val="Rupee Foradian"/>
        <family val="2"/>
      </rPr>
      <t>`</t>
    </r>
    <r>
      <rPr>
        <b/>
        <sz val="11"/>
        <color indexed="8"/>
        <rFont val="Garamond"/>
        <family val="1"/>
      </rPr>
      <t>)</t>
    </r>
  </si>
  <si>
    <t xml:space="preserve">सारणी 18: एनएसई के नकदी खंड के रूख 
Table 18: Trends in Cash Segment of NSE </t>
  </si>
  <si>
    <r>
      <rPr>
        <b/>
        <sz val="12"/>
        <color indexed="8"/>
        <rFont val="Garamond"/>
        <family val="1"/>
      </rPr>
      <t>कितने ट्रेड हुए
(लाख में)</t>
    </r>
    <r>
      <rPr>
        <b/>
        <sz val="11"/>
        <color indexed="8"/>
        <rFont val="Garamond"/>
        <family val="1"/>
      </rPr>
      <t xml:space="preserve">
No. of Trades (Lakh)</t>
    </r>
  </si>
  <si>
    <t xml:space="preserve">एसएक्स 40 सूचकांक 
SX 40 Index </t>
  </si>
  <si>
    <t>पटना
Patna</t>
  </si>
  <si>
    <t>राजकोट 
Rajkot</t>
  </si>
  <si>
    <t>स्रोत: बीएसई, एनएसई और एमएसईआई
Source: BSE, NSE and MSEI</t>
  </si>
  <si>
    <t>प्रोपाइटरी
Proprietary</t>
  </si>
  <si>
    <t>व्यापारावर्त में हिस्सेदारी (प्रतिशत में) / Percentage Share in Turnover</t>
  </si>
  <si>
    <t>फ्री फ्लोट बाजार पूँजीकरण 
(करोड़ ₹ में)
Free Float
Market
Capitalisation
(₹ crore)</t>
  </si>
  <si>
    <t>कोटक महिंद्रा बैंक
KOTAK MAH.BK</t>
  </si>
  <si>
    <t>आर2
R2</t>
  </si>
  <si>
    <t>भारत पेट्रोलियम कॉरपोरेशन लिमिटेड
Bharat Petroleum Corporation Ltd.</t>
  </si>
  <si>
    <t>आइशर मोटर्स लिमिटेड 
Eicher Motors Ltd.</t>
  </si>
  <si>
    <t>ग्रासिम इंडस्ट्रीज़ लिमिटेड
Grasim Industries Ltd.</t>
  </si>
  <si>
    <t>एचसीएल टेक्नोलॉजीज़ लिमिटेड
HCL Technologies Ltd.</t>
  </si>
  <si>
    <t>हाउसिंग डेवलपमेंट फाइनेंस कारपोरेशन लिमिटेड 
Housing Development Finance Corporation Ltd.</t>
  </si>
  <si>
    <t>ऑयल एवं नेचुरल गैस कारपोरेशन लि.
Oil &amp; Natural Gas Corporation Ltd.</t>
  </si>
  <si>
    <t>2. आर2 से यह पता चलता है कि किसी प्रतिभूति (सिक्यूरिटीज़) से होने वाले नफा-नुकसान और बाजार से होने वाले नफा-नुकसान के बीच कितना गहरा संबंध है ।  
The coefficient of determination (R2) measures the strength of relationship between two variables the return on  a security versus that of the market.</t>
  </si>
  <si>
    <t>1. बाजार पूँजीकरण, बीटा और आर2 के आँकड़ें महीने के अंतिम दिन तक की स्थिति के अनुसार है । 
Market Cap, Beta &amp; R2 as on the last day of the month</t>
  </si>
  <si>
    <t>3. उतार-चढ़ाव का प्रतिशत वर्तमान महीने का है । 
Volatility for the current month</t>
  </si>
  <si>
    <t>बढ़त
 Advances</t>
  </si>
  <si>
    <t>बढ़त / गिरावट का अनुपात
Advance/Decline Ratio</t>
  </si>
  <si>
    <t>सारणी 28: बीएसई, एनएसई और एमएसईआई के नकदी खंड में हुई ट्रेडिंग से संबंधित आँकड़ें
Table 28: Trading Frequency in Cash Segment of BSE, NSE and MSEI</t>
  </si>
  <si>
    <t>कितनी कंपनियों में ट्रेडिंग हुई उनकी संख्या 
No. of Companies Traded</t>
  </si>
  <si>
    <t xml:space="preserve"> सूचीबद्ध कंपनियों की तुलना में जितनी कंपनियों में ट्रेडिंग हुई उनका प्रतिशत
 Percent of Traded to Listed</t>
  </si>
  <si>
    <t>सारणी 29: प्रमुख सूचकांकों में रोजाना हुए उतार-चढ़ाव (प्रतिशत में) 
Table 29: Daily Volatility of Major Indices  (percent)</t>
  </si>
  <si>
    <t>निफ्टी नेक्स्ट 50
Nifty Next 50</t>
  </si>
  <si>
    <t>शीर्ष</t>
  </si>
  <si>
    <t>प्रतिभूतियाँ / Securities</t>
  </si>
  <si>
    <r>
      <rPr>
        <b/>
        <sz val="14"/>
        <color indexed="8"/>
        <rFont val="Garamond"/>
        <family val="1"/>
      </rPr>
      <t>कितन ट्रेड हुए (लाख में)</t>
    </r>
    <r>
      <rPr>
        <b/>
        <sz val="11"/>
        <color indexed="8"/>
        <rFont val="Garamond"/>
        <family val="1"/>
      </rPr>
      <t xml:space="preserve">
No. of Trades(Lakh)</t>
    </r>
  </si>
  <si>
    <r>
      <rPr>
        <b/>
        <sz val="14"/>
        <color indexed="8"/>
        <rFont val="Garamond"/>
        <family val="1"/>
      </rPr>
      <t>जितनी प्रतिभूतियाँ डिलीवर की गई थीं उनमें से डीमैट रूप में डिलीवर की गई प्रतिभूतियों का प्रतिशत</t>
    </r>
    <r>
      <rPr>
        <b/>
        <sz val="11"/>
        <color indexed="8"/>
        <rFont val="Garamond"/>
        <family val="1"/>
      </rPr>
      <t xml:space="preserve"> 
Percent of Demat Delivered Quantity to Total Delivered Quantity</t>
    </r>
  </si>
  <si>
    <r>
      <rPr>
        <b/>
        <sz val="14"/>
        <color indexed="8"/>
        <rFont val="Garamond"/>
        <family val="1"/>
      </rPr>
      <t>कितने पैस आए
(करोड़ ₹ में )</t>
    </r>
    <r>
      <rPr>
        <b/>
        <sz val="11"/>
        <color indexed="8"/>
        <rFont val="Garamond"/>
        <family val="1"/>
      </rPr>
      <t xml:space="preserve">
Funds Pay-in (₹ crore)</t>
    </r>
  </si>
  <si>
    <r>
      <rPr>
        <b/>
        <sz val="14"/>
        <color indexed="8"/>
        <rFont val="Garamond"/>
        <family val="1"/>
      </rPr>
      <t>कितनी प्रतिभूतियाँ आईं 
(करोड़ ₹ में )</t>
    </r>
    <r>
      <rPr>
        <b/>
        <sz val="11"/>
        <color indexed="8"/>
        <rFont val="Garamond"/>
        <family val="1"/>
      </rPr>
      <t xml:space="preserve">
Securities Pay-in (₹ crore)</t>
    </r>
  </si>
  <si>
    <r>
      <rPr>
        <b/>
        <sz val="14"/>
        <color indexed="8"/>
        <rFont val="Garamond"/>
        <family val="1"/>
      </rPr>
      <t xml:space="preserve">निपटान गारंटी निधि
(करोड़ ₹ में ) </t>
    </r>
    <r>
      <rPr>
        <b/>
        <sz val="11"/>
        <color indexed="8"/>
        <rFont val="Garamond"/>
        <family val="1"/>
      </rPr>
      <t xml:space="preserve">
Settlement Guarantee Fund (₹ crore)</t>
    </r>
  </si>
  <si>
    <r>
      <rPr>
        <b/>
        <sz val="14"/>
        <color indexed="8"/>
        <rFont val="Garamond"/>
        <family val="1"/>
      </rPr>
      <t>डिलीवरी के लिए कितनी प्रतिभूतियाँ कम पड़ी (कितनी प्रतिभूतियों की नीलामी की गई) 
 (लाख में)</t>
    </r>
    <r>
      <rPr>
        <b/>
        <sz val="11"/>
        <color indexed="8"/>
        <rFont val="Garamond"/>
        <family val="1"/>
      </rPr>
      <t xml:space="preserve">
Short Delivery (Auctioned quantity) (Lakh)</t>
    </r>
  </si>
  <si>
    <r>
      <rPr>
        <b/>
        <sz val="14"/>
        <color indexed="8"/>
        <rFont val="Garamond"/>
        <family val="1"/>
      </rPr>
      <t xml:space="preserve">टाइप एन निपटान के लिए निपटान संबंधी आँकड़ों में CM Series IL और BL शामिल नहीं है । </t>
    </r>
    <r>
      <rPr>
        <b/>
        <sz val="11"/>
        <color indexed="8"/>
        <rFont val="Garamond"/>
        <family val="1"/>
      </rPr>
      <t xml:space="preserve">
Settlement Statistics for settlement type N, excluding CM Series IL &amp; BL</t>
    </r>
  </si>
  <si>
    <r>
      <rPr>
        <b/>
        <sz val="12"/>
        <color indexed="8"/>
        <rFont val="Garamond"/>
        <family val="1"/>
      </rPr>
      <t xml:space="preserve"> कॉण्ट्रैक्ट्स की संख्या </t>
    </r>
    <r>
      <rPr>
        <b/>
        <sz val="11"/>
        <color indexed="8"/>
        <rFont val="Garamond"/>
        <family val="1"/>
      </rPr>
      <t xml:space="preserve">
No. of
Contracts</t>
    </r>
  </si>
  <si>
    <r>
      <rPr>
        <b/>
        <sz val="12"/>
        <color indexed="8"/>
        <rFont val="Garamond"/>
        <family val="1"/>
      </rPr>
      <t xml:space="preserve">कॉण्ट्रैक्ट्स की संख्या </t>
    </r>
    <r>
      <rPr>
        <b/>
        <sz val="11"/>
        <color indexed="8"/>
        <rFont val="Garamond"/>
        <family val="1"/>
      </rPr>
      <t xml:space="preserve">
No. of
Contracts</t>
    </r>
  </si>
  <si>
    <t>महीने के अंत में ओपन इंटरेस्ट
Open Interest at the end of Period</t>
  </si>
  <si>
    <t xml:space="preserve"> इंडेक्स / स्टॉक फ्यूचर्स 
Index/Stock
Futures</t>
  </si>
  <si>
    <t>इंडेक्स / स्टॉक ऑप्शन्स
Index/Stock
Options</t>
  </si>
  <si>
    <t>इंडेक्स/ स्टॉक फ्यूचर्स 
Index/Stock
Futures</t>
  </si>
  <si>
    <t>प्रीमियम पर हुआ निपटान
Premium
Settlement</t>
  </si>
  <si>
    <t>व्यापारावर्त में हिस्सेदारी (प्रतिशत में) /Percentage Share in Turnover</t>
  </si>
  <si>
    <t>प्रोपराइटर
Pro</t>
  </si>
  <si>
    <t>म्यूचुअल फंड
Mutual Funds</t>
  </si>
  <si>
    <t>ओपन इंटरेस्ट में हिस्सेदारी (प्रतिशत में) / Percentage Share in Open Interest</t>
  </si>
  <si>
    <r>
      <rPr>
        <b/>
        <sz val="12"/>
        <color indexed="8"/>
        <rFont val="Garamond"/>
        <family val="1"/>
      </rPr>
      <t>एमआईसीईएक्स</t>
    </r>
    <r>
      <rPr>
        <b/>
        <sz val="11"/>
        <color indexed="8"/>
        <rFont val="Garamond"/>
        <family val="1"/>
      </rPr>
      <t xml:space="preserve"> इंडेक्स फ्यूचर्स MICEX Index Futures</t>
    </r>
  </si>
  <si>
    <t>करेंसी फ्यूचर्स
Currency Futures</t>
  </si>
  <si>
    <t>करेंसी ऑप्शन्स/ Currency  Options</t>
  </si>
  <si>
    <t>महीने के अंत में ओपन इंटरेस्ट 
Open Interest at the end of  the Month</t>
  </si>
  <si>
    <t>करेंसी फ्यूचर्स 
Currency
Futures</t>
  </si>
  <si>
    <t>करेंसी ऑप्शन्स
Currency Options</t>
  </si>
  <si>
    <t xml:space="preserve">प्रीमियम पर हुआ निपटान
Premium
Settlement
</t>
  </si>
  <si>
    <t>महीने के अंतिम दिन में ओपन इंटरेस्ट (लॉट में)/Open Interest as on last day of the month (in lots)</t>
  </si>
  <si>
    <t>महीने के अंतिम दिन में ओपन इंटरेस्ट (लॉट में)
Open Interest as on last day of the month (in lots)</t>
  </si>
  <si>
    <t>करेंसी फ्यूचर्स /Currency Futures</t>
  </si>
  <si>
    <t>करेंसी ऑप्शन्स /Currency Options</t>
  </si>
  <si>
    <t>कितने दिन ट्रेडिंग हुई
 No. of Trading Days</t>
  </si>
  <si>
    <t>मूल्य
(करोड़ ₹  में)
Value 
(₹ crore)</t>
  </si>
  <si>
    <t xml:space="preserve"> मूल्य
(करोड़ ₹  में)
Value 
(₹ crore)</t>
  </si>
  <si>
    <t>सारणी 53: विदेशी पोर्टफोलियो निवेश के रूख
Table 53: Trends in Foreign Portfolio Investment</t>
  </si>
  <si>
    <t>विदेशी पोर्टफोलियो निवेशकों की अभिरक्षाधीन आस्तियाँ
(करोड़ ₹  में) 
Assets Under Custody of FPIs (₹ crore)</t>
  </si>
  <si>
    <t>कंपनियाँ
Corporates</t>
  </si>
  <si>
    <t>वित्तीय संस्थाएँ
Financial
Institutions</t>
  </si>
  <si>
    <t>जुटाई गई कुल रकम /Gross Mobilisation</t>
  </si>
  <si>
    <t>कितना पैसा लगाया गया / निकाला गया  
Net Inflow/ Outflow</t>
  </si>
  <si>
    <t>अवधि के अंत तक की स्थिति के अनुसार आस्तियाँ 
Assets at the
End of
Period</t>
  </si>
  <si>
    <t xml:space="preserve">जुटाई गई कुल रकम
(करोड़ ₹  में)
Funds mobilized  (₹ crore)
 </t>
  </si>
  <si>
    <t>कितना पैसा लगाया गया (+) / कितना पैसा निकाला गया  (-)
 (करोड़ ₹  में) 
 Net Inflow (+ve)/ Outflow (-ve)   
(₹ crore)</t>
  </si>
  <si>
    <t>निवेशकों द्वारा फिर से खरीदी गई / बेची गई यूनिटे
(करोड़ ₹  में)  
Repurchase/ Redemptio 
 (₹ crore)</t>
  </si>
  <si>
    <t>मनी मार्केट फंड
Money Market Fund</t>
  </si>
  <si>
    <t>शॉर्ट ड्यूरेशन फंड
Short Duration Fund</t>
  </si>
  <si>
    <t>मीडियम ड्यूरेशन फंड
Medium Duration Fund</t>
  </si>
  <si>
    <t>गिल्ट फंड (10 वर्ष की सतत अवधि वाली)
Gilt Fund with 10 year constant duration</t>
  </si>
  <si>
    <t>संवृद्धि / इक्विटी उन्मुख स्कीमें
Growth/Equity Oriented Schemes</t>
  </si>
  <si>
    <t>बैलेंस्ड हाइब्रिड फंड / अग्रेसिव हाइब्रिड फंड
Balanced Hybrid Fund/Aggressive Hybrid Fund</t>
  </si>
  <si>
    <t>डायनेमिक असेट एलॉकेशन / बैलेंस्ड एडवांटेज 
Dynamic Asset Allocation/Balanced Advantage</t>
  </si>
  <si>
    <t>इक्विटी सेविंग्स फंड
Equity Savings Fund</t>
  </si>
  <si>
    <t>**निधियों की निधि (देश में निवेश करने वाली) से संबंधित आँकड़े केवल सूचनार्थ दिए गए हैं ।  इन्हें संबंधित अंडरलाइंग स्कीमों में शामिल किया गया है । 
 Data in respect Fund of Funds Domestic is shown for information only. The same is included in the respective underlying schemes.</t>
  </si>
  <si>
    <t>ऋण (डैट) /Debt</t>
  </si>
  <si>
    <t>टिप्पणी / Notes:</t>
  </si>
  <si>
    <t>सारणी 59: म्यूचुअल फंड द्वारा किए गए निवेश के रूख (करोड़ ₹ में) 
Table 59: Trends in Investments by Mutual Funds (₹  crore)</t>
  </si>
  <si>
    <t>प्रबंधनाधीन आस्तियाँ (करोड़ ₹ में) /AUM (₹ crore)</t>
  </si>
  <si>
    <t>निक्षेपागार सहभागियों की संख्या (रजिस्ट्रीकृत)
Number of Depository Participants (registered)</t>
  </si>
  <si>
    <t>इस माह के दौरान कितनी प्रतिभूतियों के संबंध में निपटान किए गए 
Quantity settled during the month</t>
  </si>
  <si>
    <t>इस माह के दौरान कितनी प्रतिभूतियों के संबंध में निपटान किए गए
Quantity settled during the month</t>
  </si>
  <si>
    <t>ट्रेडिंग करने के लिए अनुमत
Permitted for trading</t>
  </si>
  <si>
    <t>धातुएँ (बुलियन को छोड़कर)
Metals other than bullion</t>
  </si>
  <si>
    <t>सारणी 64: इस महीने के दौरान एक्सचेंजों में जितनी कमोडिटियों में ट्रेड करने की अनुमति प्रदान की गई और जितनी कमोडटियों में ट्रेडिंग की गई, उनकी संख्या 
Table 64: Number of commodities permitted and traded at exchanges during the month</t>
  </si>
  <si>
    <t>सारणी 65: कमोडिटी सूचकांक के रूख
Table 65: Trends in Commodity Index</t>
  </si>
  <si>
    <t>कितने पर खुला
Open</t>
  </si>
  <si>
    <t>सबसे अधिक कितना गया
High</t>
  </si>
  <si>
    <t>जितने पर रोजाना बंद हुआ उसका औसत#
Average of Daily Close #</t>
  </si>
  <si>
    <t># अवधि के दौरान औसत
# Average during the period.</t>
  </si>
  <si>
    <t>कितने दिन ट्रेडिंग हुई 
No.of Trading days</t>
  </si>
  <si>
    <t xml:space="preserve">सारणी 66: एमसीएक्स के कमोडिटी डेरिवेटिव के रूख
Table 66: Trends in commodity derivatives at MCX </t>
  </si>
  <si>
    <t>कितने कॉण्ट्रैक्ट्स में ट्रेडिंग हुई 
No. of contracts traded</t>
  </si>
  <si>
    <t>अवधि के अंत तक की स्थिति के अनुसार ओपन इंटरेस्ट
Open interest at the end of the period</t>
  </si>
  <si>
    <t xml:space="preserve">सारणी 67: एनसीडीईएक्स के कमोडिटी डेरिवेटिव के रूख
Table 67: Trends in commodity derivatives at NCDEX </t>
  </si>
  <si>
    <t xml:space="preserve">सारणी 68: बीएसई में कमोडिटी डेरिवेटिव के रूख
Table 68: Trends in commodity derivatives at BSE </t>
  </si>
  <si>
    <t>2021-22$</t>
  </si>
  <si>
    <t>सारणी 69:  एनएसई के कमोडिटी डेरिवेटिव के रूख 
Table 69: Trends in commodity derivatives at NSE</t>
  </si>
  <si>
    <r>
      <rPr>
        <sz val="12"/>
        <color theme="1"/>
        <rFont val="Garamond"/>
        <family val="1"/>
      </rPr>
      <t>स्रोत: एनएसई</t>
    </r>
    <r>
      <rPr>
        <b/>
        <sz val="12"/>
        <color theme="1"/>
        <rFont val="Calibri"/>
        <family val="2"/>
        <scheme val="minor"/>
      </rPr>
      <t xml:space="preserve">
</t>
    </r>
    <r>
      <rPr>
        <sz val="12"/>
        <color theme="1"/>
        <rFont val="Garamond"/>
        <family val="1"/>
      </rPr>
      <t>Source: NSE</t>
    </r>
  </si>
  <si>
    <t>सारणी 70: कमोडिटी फ्यूचर्स के व्यापारावर्त में सहभागी के अनुसार हिस्सेदारी (प्रतिशत में)
Table 70 : Participant-wise percentage share of turnover in commodity futures</t>
  </si>
  <si>
    <t>सारणी 71: एमसीएक्स में कमोडिटी के अनुसार व्यापारावर्त और ट्रेडिंग की मात्रा 
Table 71: Commodity-wise turnover and trading volume at MCX</t>
  </si>
  <si>
    <t>कमोडिटी कॉण्ट्रैक्ट का नाम 
Name of the Commodity Contract</t>
  </si>
  <si>
    <t>कॉण्ट्रैक्ट का आकार 
Contract Size</t>
  </si>
  <si>
    <t>2.5 मी.टन /MT</t>
  </si>
  <si>
    <t>1.5 मी.टन /MT</t>
  </si>
  <si>
    <t>2.5 मी.टन/MT</t>
  </si>
  <si>
    <t>5 मी.टन/MT</t>
  </si>
  <si>
    <t>1.5 मी.टन/MT</t>
  </si>
  <si>
    <t>10 मी.टन/MT</t>
  </si>
  <si>
    <t>4 मी.टन/MT</t>
  </si>
  <si>
    <t>5 मी.टन /MT</t>
  </si>
  <si>
    <t>1250 एमएम/बीटीयू /mmBtu</t>
  </si>
  <si>
    <t>पुदीने का तेल /Mentha Oil</t>
  </si>
  <si>
    <t>किस कीमत पर बंद हुई
Close Price</t>
  </si>
  <si>
    <t>नवम्बर 2022 में दैनिक ओपन इंटरेस्ट का औसत 
Average Daily Open Interest in November 2022</t>
  </si>
  <si>
    <t>₹/  एमएम/बीटीयू/mmBtu</t>
  </si>
  <si>
    <t>कॉण्ट्रैक्ट का आकार Contract Size</t>
  </si>
  <si>
    <t>बीनौले की खली 
Cotton seed oil cake</t>
  </si>
  <si>
    <t>1 कि.ग्रा /KG</t>
  </si>
  <si>
    <t>30 कि.ग्रा /KGs</t>
  </si>
  <si>
    <t>100 ग्राम/ grams</t>
  </si>
  <si>
    <t>5 कि.ग्रा /KG</t>
  </si>
  <si>
    <t xml:space="preserve"> 1 कि.ग्रा /KG</t>
  </si>
  <si>
    <t>₹/ मी.टन /MT</t>
  </si>
  <si>
    <t>1000 कि.ग्रा /KGs</t>
  </si>
  <si>
    <t>25 गाँठ /Bale</t>
  </si>
  <si>
    <t>2.5  मी.टन/MT</t>
  </si>
  <si>
    <t>30 कि.ग्रा /KG</t>
  </si>
  <si>
    <t>100 ग्राम/Grams</t>
  </si>
  <si>
    <t>1 ग्राम/Gram</t>
  </si>
  <si>
    <t>1 कि.ग्रा/KG</t>
  </si>
  <si>
    <t>₹/ बैरल/Barrel</t>
  </si>
  <si>
    <t>₹/ बैरल/ Barrel</t>
  </si>
  <si>
    <t>100 बैरल/Barrel</t>
  </si>
  <si>
    <t>10 बैरल/Barrel</t>
  </si>
  <si>
    <t>रेपो दर (प्रतिशत में)/Repo Rate (per cent)</t>
  </si>
  <si>
    <t xml:space="preserve">बाजार पूंजीकरण - बीएसई /Market Cap-BSE </t>
  </si>
  <si>
    <t xml:space="preserve">बाजार पूँजीकरण - एनएसी /Market Cap-NSE </t>
  </si>
  <si>
    <t>IX.  औद्यौगिक उत्पादन सूचकांक (आधार वर्ष 2011-12= 100) / Index of Industrial Production (Base year 2011-12 = 100)</t>
  </si>
  <si>
    <t>व्यापार शेष/Trade Balance</t>
  </si>
  <si>
    <t xml:space="preserve">टिप्पणी /Notes: </t>
  </si>
  <si>
    <t>^संबंधित महीनों के संचयी आँकड़े (अंकों में) 
^cumulative figure value of the respective months.</t>
  </si>
  <si>
    <r>
      <rPr>
        <b/>
        <sz val="14"/>
        <color indexed="8"/>
        <rFont val="Garamond"/>
        <family val="1"/>
      </rPr>
      <t>जितनी प्रतिभूतियाँ डिलीवर की गई थीं उनमें से डीमैट रूप में डिलीवर की गई प्रतिभूतियों का प्रतिशत</t>
    </r>
    <r>
      <rPr>
        <b/>
        <sz val="11"/>
        <color indexed="8"/>
        <rFont val="Garamond"/>
        <family val="1"/>
      </rPr>
      <t xml:space="preserve">
Percent of Demat Delivered Quantity to Total Delivered Quantity</t>
    </r>
  </si>
  <si>
    <r>
      <rPr>
        <b/>
        <sz val="14"/>
        <rFont val="Garamond"/>
        <family val="1"/>
      </rPr>
      <t xml:space="preserve">प्रीमियम मूल्य  </t>
    </r>
    <r>
      <rPr>
        <b/>
        <sz val="11"/>
        <rFont val="Garamond"/>
        <family val="1"/>
      </rPr>
      <t>Premium Value (₹ )</t>
    </r>
  </si>
  <si>
    <r>
      <t>*</t>
    </r>
    <r>
      <rPr>
        <sz val="14"/>
        <color indexed="8"/>
        <rFont val="Garamond"/>
        <family val="1"/>
      </rPr>
      <t xml:space="preserve">ऐसे मामलों में जहाँ प्रस्ताव (ऑफर) के एक से अधिक उद्देश्य हैं, वहाँ निर्गम को उन उद्देश्यों में से किसी एक के तहत ही दर्शाया गया है । </t>
    </r>
    <r>
      <rPr>
        <sz val="11"/>
        <color indexed="8"/>
        <rFont val="Garamond"/>
        <family val="1"/>
      </rPr>
      <t xml:space="preserve">
*In instances where offers have more than one objective, the issue is classified only under one of the same.</t>
    </r>
  </si>
  <si>
    <t>सारणी 5क: प्राथमिक बाजारों (प्राइमरी मार्केट) के माध्यम से कुल कितना पैसा जुटाया गया
Table 5 A: Consolidated Resource Mobilisation through Primary markets</t>
  </si>
  <si>
    <t>ii)एसएमई / आईजीपी कंपनियाँ 
ii)SME / IGP Companies</t>
  </si>
  <si>
    <t>ढ. कारपोरेट बॉण्ड बाजार (सीबीएम) में प्राइवेट प्लेसमेंट के माध्यम से जुटाया गया पैसा 
N. Fund mobilized through Private Placement in Corporate Bond Market (CBM)</t>
  </si>
  <si>
    <t xml:space="preserve">सारणी 5ख: सार्वजनिक निर्गमों और साधिकार निर्गमों के माध्यम से प्राथमिक बाजार के जरिए जुटाई गई पूँजी 
Table 5B: Capital Raised from the Primary Market through Public and Rights Issues </t>
  </si>
  <si>
    <t>i) ओएफएस  के जरिए
i) OFS Component</t>
  </si>
  <si>
    <t>ii) नई पूँजी (कैपिटल) जुटाकर
ii)Fresh Capital Raising Component</t>
  </si>
  <si>
    <t>i) ओएफएस  के जरिए (कुल)
i) OFS Component (Total)</t>
  </si>
  <si>
    <t>ii) नई पूँजी (कैपिटल) जुटाकर (कुल)
ii)Fresh Capital Raising Component (Total)</t>
  </si>
  <si>
    <t>i) ओएफएस के जरिए
i) OFS Component</t>
  </si>
  <si>
    <t>ii) नई पूंजी (कैपिटल) जुटाकर
ii)Fresh Capital Raising Component</t>
  </si>
  <si>
    <t>i) ओएफएस के जरिए (कुल)
i) OFS Component (Total)</t>
  </si>
  <si>
    <t>ii) नई पूंजी (कैपिटल) जुटाकर (कुल)
ii)Fresh Capital Raising Component (Total)</t>
  </si>
  <si>
    <r>
      <t xml:space="preserve">i) </t>
    </r>
    <r>
      <rPr>
        <sz val="14"/>
        <rFont val="Garamond"/>
        <family val="1"/>
      </rPr>
      <t>ओएफएस के जरिए</t>
    </r>
    <r>
      <rPr>
        <sz val="12"/>
        <rFont val="Garamond"/>
        <family val="1"/>
      </rPr>
      <t xml:space="preserve">
i)OFS Component</t>
    </r>
  </si>
  <si>
    <t>i)ओएफएस के जरिए (कुल) छ(i)+ट+ठ(i) 
i) OFS Component (Total) G(i)+K+L(i)</t>
  </si>
  <si>
    <t>ii) नई पूंजी (कैपिटल) जुटाकर (कुल) छ(ii)+ज+झ+ञ+ठ(ii)
ii) Fresh Capital Raising Component (Total) G(ii)+H+I+J+L(ii)</t>
  </si>
  <si>
    <t>** इसमें सार्वजनिक निर्गम, प्राइवेट प्लेसमेंट, अधिमानी निर्गम, इंस्टिट्यूश्नल प्लेसमेंट, साधिकार निर्गम के माध्यम से जुटाया गया पैसा भी शामिल है  ।
** includes funds raised through public issue, private placement, preferential issue, institutional placement, rights issue</t>
  </si>
  <si>
    <t>मुद्रण 
Printing</t>
  </si>
  <si>
    <t>वस्त्र 
Textile</t>
  </si>
  <si>
    <t>विद्युत
Power</t>
  </si>
  <si>
    <r>
      <rPr>
        <b/>
        <sz val="14"/>
        <color indexed="8"/>
        <rFont val="Garamond"/>
        <family val="1"/>
      </rPr>
      <t xml:space="preserve">सारणी </t>
    </r>
    <r>
      <rPr>
        <b/>
        <sz val="11"/>
        <color indexed="8"/>
        <rFont val="Garamond"/>
        <family val="1"/>
      </rPr>
      <t>6</t>
    </r>
    <r>
      <rPr>
        <b/>
        <sz val="14"/>
        <color indexed="8"/>
        <rFont val="Garamond"/>
        <family val="1"/>
      </rPr>
      <t xml:space="preserve">: एसएमई द्वारा इक्विटी का निर्गम (इश्यू) लाकर जुटाई गई रकम </t>
    </r>
    <r>
      <rPr>
        <b/>
        <sz val="11"/>
        <color indexed="8"/>
        <rFont val="Garamond"/>
        <family val="1"/>
      </rPr>
      <t xml:space="preserve">
Table 6:  Resource Moblisiation by SMEs through Equity Issues</t>
    </r>
  </si>
  <si>
    <t>सारणी 8: सार्वजनिक निर्गमों (पब्लिक इश्यू) और साधिकार निर्गमों (राइट्स इश्यू) [इक्विटी] के माध्यम से जुटाई गई पूँजी (क्षेत्र और प्रदेश के अनुसार) 
Table 8: Sector-wise and Region-wise Distribution of Capital Mobilised through Public and Rights Issues (Equity)</t>
  </si>
  <si>
    <t>सारणी 9: सार्वजनिक निर्गमों (पब्लिक इश्यू) और साधिकार निर्गमों (राइट्स इश्यू) [इक्विटी] के माध्यम से जूटाई गई पूँजी 
Table 9: Size-wise Classification of Capital Raised through Public and Rights Issues (Equity)</t>
  </si>
  <si>
    <t>सारणी 10: क्यूआईपी के माध्यम से सूचीबद्ध (लिस्टिंग) कंपनियों द्वारा प्राथमिक बाजार से जुटाई गई पूँजी 
Table 10: Capital Raised by Listed Companies from the Primary Market through QIPs</t>
  </si>
  <si>
    <t>यह आँकड़ा अंतिम नहीं है । 
This data is provisonal</t>
  </si>
  <si>
    <t>रेटिंग पर नज़र रखी जा रही है
Rating Watch</t>
  </si>
  <si>
    <t xml:space="preserve">सारणी 17: बीएसई के नकदी खंड के रूख 
Table 17: Trends in Cash Segment of BSE </t>
  </si>
  <si>
    <r>
      <rPr>
        <b/>
        <sz val="12"/>
        <color indexed="8"/>
        <rFont val="Garamond"/>
        <family val="1"/>
      </rPr>
      <t>कितने प्रतिभूतियों की ट्रेडिंग हुई
 (लाख में)</t>
    </r>
    <r>
      <rPr>
        <b/>
        <sz val="11"/>
        <color indexed="8"/>
        <rFont val="Garamond"/>
        <family val="1"/>
      </rPr>
      <t xml:space="preserve">
Traded Quantity (Lakh)</t>
    </r>
  </si>
  <si>
    <t>कितनी डीमैट  प्रतिभूतियों में ट्रेडिंग हुई (लाख में)
Demat Securities Traded (Lakh)</t>
  </si>
  <si>
    <r>
      <t>डीमैट प्रतिभूतियों का व्यापारावर्त 
(करोड़ ₹ में) 
Demat Turnover 
(</t>
    </r>
    <r>
      <rPr>
        <b/>
        <sz val="11"/>
        <color indexed="8"/>
        <rFont val="Rupee Foradian"/>
        <family val="2"/>
      </rPr>
      <t xml:space="preserve">` </t>
    </r>
    <r>
      <rPr>
        <b/>
        <sz val="11"/>
        <color indexed="8"/>
        <rFont val="Garamond"/>
        <family val="1"/>
      </rPr>
      <t>crore)</t>
    </r>
  </si>
  <si>
    <t>कितने डीमैट प्रतिभूतियों में ट्रेडिंग हुई 
 (लाख में)
Demat Securities Traded (Lakh)</t>
  </si>
  <si>
    <t>सारणी 19: एमएसईआई के नकदी खंड के रूख 
Table 19: Trends in Cash Segment of MSEI</t>
  </si>
  <si>
    <r>
      <rPr>
        <b/>
        <sz val="12"/>
        <color indexed="8"/>
        <rFont val="Garamond"/>
        <family val="1"/>
      </rPr>
      <t>कितनी प्रतिभूतियों में ट्रेडिंग हुई
 (लाख में)</t>
    </r>
    <r>
      <rPr>
        <b/>
        <sz val="11"/>
        <color indexed="8"/>
        <rFont val="Garamond"/>
        <family val="1"/>
      </rPr>
      <t xml:space="preserve">
Traded Quantity (Lakh)</t>
    </r>
  </si>
  <si>
    <t>कितनी डीमैट प्रतिभूतियों में ट्रेडिंग हुईं (लाख में)
Demat Securities Traded (Lakh)</t>
  </si>
  <si>
    <r>
      <t>डीमैट प्रतिभूतियों का व्यापारावर्त  
(करोड़ ₹ में) 
Demat Turnover 
(</t>
    </r>
    <r>
      <rPr>
        <b/>
        <sz val="11"/>
        <color indexed="8"/>
        <rFont val="Rupee Foradian"/>
        <family val="2"/>
      </rPr>
      <t xml:space="preserve">` </t>
    </r>
    <r>
      <rPr>
        <b/>
        <sz val="11"/>
        <color indexed="8"/>
        <rFont val="Garamond"/>
        <family val="1"/>
      </rPr>
      <t>crore)</t>
    </r>
  </si>
  <si>
    <t xml:space="preserve"> भारिता 
(प्रतिशत में)
Weightage (Percent)</t>
  </si>
  <si>
    <t>दैनिक उतार-चढ़ाव (प्रतिशत में) 
Daily
Volatility
(Percent)</t>
  </si>
  <si>
    <t>मासिक नफा-नुकसान (प्रतिशत) 
Monthly
Return
(Percent)</t>
  </si>
  <si>
    <t xml:space="preserve"> भारिता
(प्रतिशत में)
Weightage (Percent)</t>
  </si>
  <si>
    <t>सारणी 26: नवम्बर 2022 के दौरान एसएक्स 40 इंडेक्स में शामिल स्टॉक
 Table 26: Component Stocks: SX40 Index during November 2022</t>
  </si>
  <si>
    <t>दैनिक उतार-चढ़ाव
 (प्रतिशत में) 
Daily
Volatility
(Percent)</t>
  </si>
  <si>
    <t>2. बीटा एवं आर2 पिछले 12 महीने के आँकड़ों के आधार पर निकाला गया है । 
Beta &amp; R2 are calculated for the trailing 12 months</t>
  </si>
  <si>
    <r>
      <rPr>
        <b/>
        <sz val="12"/>
        <color indexed="8"/>
        <rFont val="Garamond"/>
        <family val="1"/>
      </rPr>
      <t xml:space="preserve">सारणी 27: बीएसई, एनएसई और एमएसईआई के नकदी खंड में हुई बढ़त/गिरावट </t>
    </r>
    <r>
      <rPr>
        <b/>
        <sz val="11"/>
        <color indexed="8"/>
        <rFont val="Garamond"/>
        <family val="1"/>
      </rPr>
      <t xml:space="preserve">
Table 27: Advances/Declines in Cash Segment of BSE, NSE and MSEI</t>
    </r>
  </si>
  <si>
    <t>कितनी कंपनियों में ट्रेडिंग हुई उनकी संख्या# 
No. of Companies Traded#</t>
  </si>
  <si>
    <t>निफ्टी 500
Nifty 500</t>
  </si>
  <si>
    <t>टिप्पणी:  उतार-चढाव की गणना संबंधित अवधि के दौरान सूचकांकों में रोजाना हुए नफा-नुकसान के नैचुरल लॉग के मानक विचलन (स्टैडर्ड डेविएशन) के रूप में की गई है ।   
Note: Volatility is calculated as the standard deviation of the natural log of daily returns in indices for the respective period.</t>
  </si>
  <si>
    <r>
      <rPr>
        <b/>
        <sz val="14"/>
        <color indexed="8"/>
        <rFont val="Garamond"/>
        <family val="1"/>
      </rPr>
      <t xml:space="preserve">जितनी प्रतिभूतियों की डिलीवरी हुईं, उसका मूल्य
(करोड़ ₹ में) </t>
    </r>
    <r>
      <rPr>
        <b/>
        <sz val="11"/>
        <color indexed="8"/>
        <rFont val="Garamond"/>
        <family val="1"/>
      </rPr>
      <t xml:space="preserve">
 Delivered Value   (₹ crore)</t>
    </r>
  </si>
  <si>
    <r>
      <rPr>
        <b/>
        <sz val="14"/>
        <color indexed="8"/>
        <rFont val="Garamond"/>
        <family val="1"/>
      </rPr>
      <t>डीमैट रुप में डिलीवर की गई प्रतिभूतियों का मूल्य
  (करोड़ ₹  में)</t>
    </r>
    <r>
      <rPr>
        <b/>
        <sz val="11"/>
        <color indexed="8"/>
        <rFont val="Garamond"/>
        <family val="1"/>
      </rPr>
      <t xml:space="preserve"> 
Delivered Value in Demat Mode   (₹ crore)</t>
    </r>
  </si>
  <si>
    <r>
      <rPr>
        <b/>
        <sz val="14"/>
        <color indexed="8"/>
        <rFont val="Garamond"/>
        <family val="1"/>
      </rPr>
      <t>कितनी प्रतिभूतियों की ट्रेडिंग हुई
 (लाख में)</t>
    </r>
    <r>
      <rPr>
        <b/>
        <sz val="12"/>
        <color indexed="8"/>
        <rFont val="Garamond"/>
        <family val="1"/>
      </rPr>
      <t xml:space="preserve">
</t>
    </r>
    <r>
      <rPr>
        <b/>
        <sz val="11"/>
        <color indexed="8"/>
        <rFont val="Garamond"/>
        <family val="1"/>
      </rPr>
      <t>Traded Quantity   (Lakh)</t>
    </r>
  </si>
  <si>
    <r>
      <rPr>
        <b/>
        <sz val="14"/>
        <color indexed="8"/>
        <rFont val="Garamond"/>
        <family val="1"/>
      </rPr>
      <t>कुल व्यापारावर्त की तुलना में जितने मूल्य की प्रतिभूतियों की डिलीवरी हुई उसका प्रतिशत</t>
    </r>
    <r>
      <rPr>
        <b/>
        <sz val="11"/>
        <color indexed="8"/>
        <rFont val="Garamond"/>
        <family val="1"/>
      </rPr>
      <t xml:space="preserve">
 Percent  of Delivered Value to Total Turnover</t>
    </r>
  </si>
  <si>
    <r>
      <t xml:space="preserve"> </t>
    </r>
    <r>
      <rPr>
        <b/>
        <sz val="14"/>
        <color indexed="8"/>
        <rFont val="Garamond"/>
        <family val="1"/>
      </rPr>
      <t xml:space="preserve">जितने मूल्य की प्रतिभूतियाँ डिलीवर की गई हैं उनमें से डीमैट रूप में डिलीवर की गई प्रतिभूतियों के मूल्य का प्रतिशत </t>
    </r>
    <r>
      <rPr>
        <b/>
        <sz val="11"/>
        <color indexed="8"/>
        <rFont val="Garamond"/>
        <family val="1"/>
      </rPr>
      <t xml:space="preserve">
Percent of Demat Delivered Value to Total Delivered Value</t>
    </r>
  </si>
  <si>
    <r>
      <rPr>
        <b/>
        <sz val="12"/>
        <color indexed="8"/>
        <rFont val="Garamond"/>
        <family val="1"/>
      </rPr>
      <t xml:space="preserve">सारणी 35: एनएसई के इक्विटी डेरिवेटिव खंड के रूख [आनुमानिक मूल्य में व्यापारावर्त (टर्नओवर)] </t>
    </r>
    <r>
      <rPr>
        <b/>
        <sz val="11"/>
        <color indexed="8"/>
        <rFont val="Garamond"/>
        <family val="1"/>
      </rPr>
      <t xml:space="preserve">
Table 35: Trends in Equity Derivatives Segment at NSE (Turnover in Notional Value) </t>
    </r>
  </si>
  <si>
    <t>डिलीवरी करके निपटान
Physical Settlement</t>
  </si>
  <si>
    <t>ऑप्शन प्रयोग करने पर हुआ 
निपटान
Exercise
Settlement</t>
  </si>
  <si>
    <t>ऑप्शन प्रयोग करने पर हुआ निपटान
Exercise
Settlement</t>
  </si>
  <si>
    <r>
      <rPr>
        <b/>
        <sz val="14"/>
        <color indexed="8"/>
        <rFont val="Garamond"/>
        <family val="1"/>
      </rPr>
      <t xml:space="preserve">सारणी </t>
    </r>
    <r>
      <rPr>
        <b/>
        <sz val="12"/>
        <color indexed="8"/>
        <rFont val="Garamond"/>
        <family val="1"/>
      </rPr>
      <t>34</t>
    </r>
    <r>
      <rPr>
        <b/>
        <sz val="14"/>
        <color indexed="8"/>
        <rFont val="Garamond"/>
        <family val="1"/>
      </rPr>
      <t xml:space="preserve">: बीएसई के इक्विटी डेरिवेटिव खंड के रूख [आनुमानिक मूल्य में व्यापारावर्त (टर्नओवर)] </t>
    </r>
    <r>
      <rPr>
        <b/>
        <sz val="11"/>
        <color indexed="8"/>
        <rFont val="Garamond"/>
        <family val="1"/>
      </rPr>
      <t xml:space="preserve">
Table 34: Trends in Equity Derivatives Segment at BSE (Turnover in Notional Value) </t>
    </r>
  </si>
  <si>
    <t>ग्रेट ब्रिटेन पाउंड - अमरीकी डॉलर 
GBPUSD</t>
  </si>
  <si>
    <t>अमरीकी डॉलर -जापानी येन
USDJPY</t>
  </si>
  <si>
    <t>अमरीकी डॉलर - भारतीय रुपया 
USDINR</t>
  </si>
  <si>
    <t>यूरो - भारतीय रुपया
EURINR</t>
  </si>
  <si>
    <t>ग्रेट ब्रिटेन पाउंड - भारतीय रुपया 
GBPINR</t>
  </si>
  <si>
    <t>जापानी येन - भारतीय रुपया 
JPYINR</t>
  </si>
  <si>
    <t>यूरो - अमेरिकी डॉलर 
EURUSD</t>
  </si>
  <si>
    <t>यूरो - अमेरिकी डॉलर
EURUSD</t>
  </si>
  <si>
    <t xml:space="preserve"> ओपन इंटरेस्ट 
(निम्नलिखित अवधि के अंत तक की स्थिति के अनुसार)
Open Interest at
the end of</t>
  </si>
  <si>
    <t xml:space="preserve"> ओपन इंटरेस्ट 
(निम्नलिखित अवधि के अंत तक की स्थिति के अनुसार) 
Open Interest at
the end of</t>
  </si>
  <si>
    <t>ओपन इंटरेस्ट 
(निम्नलिखित अवधि के अंत तक की स्थिति के अनुसार)
Open Interest at
the end of</t>
  </si>
  <si>
    <t>शुद्ध निवेश (अमरीकी मिलियन $ में) 
Net Investment (US $ mn.)</t>
  </si>
  <si>
    <t>विदेशी कंपनी निकाय 
(ओसीबी)
OCBs</t>
  </si>
  <si>
    <t>"अन्य" में शामिल हैं - पोर्टफोलियो प्रबंधक, भागीदारी फर्में, न्यास, निक्षेपागार रसीद जारी करने वाले, एआईएफ, एफसीसीबी, एचयूएफ, दलाल आदि
 "Others" include Portfolio managers, partnership firms, trusts, depository receipt sssues, AIFs, FCCB, HUFs, Brokers etc.</t>
  </si>
  <si>
    <r>
      <rPr>
        <b/>
        <u/>
        <sz val="11"/>
        <rFont val="Garamond"/>
        <family val="1"/>
      </rPr>
      <t>निम्नलिखित महीनों के अंत तक की स्थिति के अनुसार</t>
    </r>
    <r>
      <rPr>
        <b/>
        <sz val="11"/>
        <rFont val="Garamond"/>
        <family val="1"/>
      </rPr>
      <t xml:space="preserve"> / As at the end of</t>
    </r>
  </si>
  <si>
    <t>ऊपर दिए गए आँकड़ों में नवम्बर, 2022 के दौरान निधियों की निधि स्कीमों से संबंधित 59154.09 करोड़ रुपये की शुद्ध आस्तियाँ (असेट्स) शामिल नहीं है । 
Net assets of INR 59154.09 crores pertaining to Funds of Funds Schemes for November 2022 is not included in the above data.</t>
  </si>
  <si>
    <t>क्र.सं.
Sr. No.</t>
  </si>
  <si>
    <t>31 मार्च, 2022 तक की स्थिति के अनुसार शुद्ध प्रबंधनाधीन आस्तियाँ (एयूसी) (करोड़ ₹  में) 
Net Assets Under Management as on March 31,2022 (₹ crore)</t>
  </si>
  <si>
    <t>आय/ऋण उन्मुख स्कीमें
Income/Debt Oriented Schemes</t>
  </si>
  <si>
    <t>टिप्पणी /Notes:</t>
  </si>
  <si>
    <t>यह आँकड़ा सेबी के पास अभिरक्षकों द्वारा प्रस्तुत की गई रिपोर्टों के आधार पर तैयार किया गया है ।
This data is compiled on the basis of reports submitted to SEBI by custodians.</t>
  </si>
  <si>
    <r>
      <rPr>
        <b/>
        <sz val="12"/>
        <color indexed="8"/>
        <rFont val="Palatino Linotype"/>
        <family val="1"/>
      </rPr>
      <t xml:space="preserve">सारणी </t>
    </r>
    <r>
      <rPr>
        <b/>
        <sz val="11"/>
        <color indexed="8"/>
        <rFont val="Palatino Linotype"/>
        <family val="1"/>
      </rPr>
      <t>60</t>
    </r>
    <r>
      <rPr>
        <b/>
        <sz val="12"/>
        <color indexed="8"/>
        <rFont val="Palatino Linotype"/>
        <family val="1"/>
      </rPr>
      <t xml:space="preserve">: पोर्टफोलियो प्रबंधकों द्वारा प्रबंधित आस्तियाँ </t>
    </r>
    <r>
      <rPr>
        <b/>
        <sz val="10"/>
        <color indexed="8"/>
        <rFont val="Palatino Linotype"/>
        <family val="1"/>
      </rPr>
      <t xml:space="preserve">
Table 60: Assets Managed by Portfolio Managers</t>
    </r>
  </si>
  <si>
    <r>
      <rPr>
        <sz val="12"/>
        <color indexed="8"/>
        <rFont val="Garamond"/>
        <family val="1"/>
      </rPr>
      <t>कितनी कंपनियों ने अपने शेयर डीमैट करवाए</t>
    </r>
    <r>
      <rPr>
        <sz val="11"/>
        <color indexed="8"/>
        <rFont val="Garamond"/>
        <family val="1"/>
      </rPr>
      <t xml:space="preserve">
 Number of companies signed up to make their shares available for dematerialization</t>
    </r>
  </si>
  <si>
    <t>निवेशकों के खातों की संख्या 
Number of Investors Accounts</t>
  </si>
  <si>
    <t>इस रूप में
 Unit</t>
  </si>
  <si>
    <t>डीमैट रूप में बदले गए शेयरों की संख्या # 
Quantity of Securities dematerialized #</t>
  </si>
  <si>
    <t>डीमैट रूप में बदले गए शेयरों की संख्या 
Quantity of Shares dematerialized</t>
  </si>
  <si>
    <t>डीमैट रूप में बदले गए शेयरों का मूल्य
Value of Shares dematerialized</t>
  </si>
  <si>
    <t>कंपनियों, निक्षेपागार सहभागियों और दलालों (ब्रोकर) के प्रतिनिधियों के लिए आयोजित किए गए प्रशिक्षण कार्यक्रम
Training Programmes conducted for representatives of Corporates, DPs and Brokers</t>
  </si>
  <si>
    <t>एनएसडीएल (अवधि के अंत तक) / NSDL (at the end of the period)</t>
  </si>
  <si>
    <t>सीडीएसएल (अवधि के अंत तक) / CDSL (at the end of the period)</t>
  </si>
  <si>
    <t>इस महीने के दौरान निपटाए (सेटल किए) गए शेयरों की संख्या 
Quantity of shares settled during the month</t>
  </si>
  <si>
    <t>रोजाना औसतन कितने शेयरों का निपटान किया गया, यह पता लगाने के लिए महीने के दौरान जितने शेयरों के संबंध में निपटान किए गए हैं, उसे 30 से भाग दिया गया ।
Average Quantity of shares settled daily (quantity of shares settled during the month (divided by 30)</t>
  </si>
  <si>
    <t>डीमैट रूप में उपलब्ध उन शेयरों का मूल्य जिनके संबध में महीने के दौरान निपटान किए गए  
Value of shares settled during the month in dematerialized form</t>
  </si>
  <si>
    <t>वर्ष के दौरान % में हुआ परिवर्तन 
% Change during the year</t>
  </si>
  <si>
    <t>महीने के दौरान % में हुआ परिवर्तन 
% Change during the month</t>
  </si>
  <si>
    <t xml:space="preserve">
डीपी कितनी जगह उपलब्ध हैं
DPs
Locations</t>
  </si>
  <si>
    <t>इस रूप में /Unit</t>
  </si>
  <si>
    <t>असूचीगत /Unlisted</t>
  </si>
  <si>
    <t>निर्गमकर्ताओं (ऋण/डैट) /कंपनियों (इक्विटी) की संख्या 
No.of issuers debt/Companies(equity)</t>
  </si>
  <si>
    <t xml:space="preserve">लाए गए कॉण्ट्रैक्ट
Contracts floated </t>
  </si>
  <si>
    <t>कितने कॉण्ट्रैक्ट में ट्रेडिंग हुई 
No. of contracts traded</t>
  </si>
  <si>
    <t>कॉण्ट्रैक्ट की कीमत
(करोड़ ₹ में)
Values of Contracts (Rs Crore)</t>
  </si>
  <si>
    <t>बंद भाव
Close Price</t>
  </si>
  <si>
    <t xml:space="preserve">सारणी 72: एनसीडीईएक्स में कमोडिटी के अनुसार व्यापारावर्त और ट्रेडिंग की मात्रा 
Table 72: Commodity-wise turnover and trading volume at NCDEX </t>
  </si>
  <si>
    <t>इस रूप में दर्शाया जाता है 
Symbol</t>
  </si>
  <si>
    <t>ब्रेंट क्रूड /Brent Crude</t>
  </si>
  <si>
    <t>चाँदी केजी /Silver KG</t>
  </si>
  <si>
    <t>ब्रेंट क्रूड तेल /Brent Crude Oil</t>
  </si>
  <si>
    <t>ब्रेंट क्रूड तेल मिनी /Brent Crude Oil Mini</t>
  </si>
  <si>
    <t>कॉण्ट्रैक्ट की संख्या 
No of Contracts</t>
  </si>
  <si>
    <t>सारणी 74: समष्टि आर्थिक सूचक 
Table 74:  Macro Economic Indicators</t>
  </si>
  <si>
    <t>बैंक ऋण (क्रेडिट) (बिलियन ₹ में)/Bank Credit (₹ billion)</t>
  </si>
  <si>
    <t xml:space="preserve">मीयादी जमाराशि दर / Term Deposit Rate &gt; 1 वर्ष /year </t>
  </si>
  <si>
    <t>VI. पूँजी बाजार सूचक (करोड़ ₹ में) / Capital Market Indicators (₹crore)</t>
  </si>
  <si>
    <t xml:space="preserve">इक्विटी में विदेशी पोर्टफोलियो निवेशकों द्वारा किया गया शुद्ध निवेश /Net FPI Investment in Equity </t>
  </si>
  <si>
    <t>विदेशी मुद्रा भंडार (मिलियन अमरीकी डॉलर में)/Forex Reserves (USD million)</t>
  </si>
  <si>
    <t>VIII.  सरकार द्वारा लिए गए उधार एवं महँगाई की दर (वर्ष-दर-वर्ष) /Public Borrowing and Inflation Rate (Y-o-Y)</t>
  </si>
  <si>
    <t>केंद्रीय सरकार द्वारा बाजार से लिए गए उधार - सकल (बिलियन ₹ में) 
Central Govt. Market Borrowing-Gross (₹ billion)</t>
  </si>
  <si>
    <t>91 दिनों वाला खजाना बिल (मुख्य रूप में मिलने वाला प्रतिफल) /91-day-Treasury Bill (Primary Yield)</t>
  </si>
  <si>
    <r>
      <rPr>
        <b/>
        <u val="singleAccounting"/>
        <sz val="11"/>
        <color theme="1"/>
        <rFont val="Garamond"/>
        <family val="1"/>
      </rPr>
      <t xml:space="preserve">अमरीकी डॉलर के फॉरवर्ड प्रीमियम (छमाही) </t>
    </r>
    <r>
      <rPr>
        <sz val="11"/>
        <color theme="1"/>
        <rFont val="Garamond"/>
        <family val="1"/>
      </rPr>
      <t>/ Forward Premia of USD  6-month</t>
    </r>
  </si>
  <si>
    <t>X. अंतरराष्ट्रीय वाणिज्य-व्यापार सूचक (मिलियन अमरीकी डॉलर में) /External Sector Indicators (USD million)</t>
  </si>
  <si>
    <t>थोक मूल्य सूचकांक (2011-12 =100) दर (प्रतिशत में) (वर्ष-दर-वर्ष)
Wholesale Price Index (2011-12=100) Rate (in per cent) (Y-o-Y)</t>
  </si>
  <si>
    <r>
      <rPr>
        <b/>
        <sz val="14"/>
        <color indexed="8"/>
        <rFont val="Garamond"/>
        <family val="1"/>
      </rPr>
      <t xml:space="preserve">सारणी </t>
    </r>
    <r>
      <rPr>
        <b/>
        <sz val="12"/>
        <color indexed="8"/>
        <rFont val="Garamond"/>
        <family val="1"/>
      </rPr>
      <t>61</t>
    </r>
    <r>
      <rPr>
        <b/>
        <sz val="14"/>
        <color indexed="8"/>
        <rFont val="Garamond"/>
        <family val="1"/>
      </rPr>
      <t>: सूचीबद्ध कंपनियों के मामले में एनएसडीएल एवं सीडीएसएल की प्रगति रिपोर्ट</t>
    </r>
    <r>
      <rPr>
        <b/>
        <sz val="11"/>
        <color indexed="8"/>
        <rFont val="Garamond"/>
        <family val="1"/>
      </rPr>
      <t xml:space="preserve">
Table 61: Progress Report of NSDL &amp; CDSL  (Listed Companies)</t>
    </r>
  </si>
  <si>
    <t>टिप्पणी / Note:</t>
  </si>
  <si>
    <r>
      <rPr>
        <sz val="14"/>
        <color indexed="8"/>
        <rFont val="Garamond"/>
        <family val="1"/>
      </rPr>
      <t>केवाईसी रजिस्ट्रीकरण एजेंसी (केआरए)</t>
    </r>
    <r>
      <rPr>
        <sz val="11"/>
        <color indexed="8"/>
        <rFont val="Garamond"/>
        <family val="1"/>
      </rPr>
      <t xml:space="preserve"> / KYC Registration Agencies (KRA)</t>
    </r>
  </si>
  <si>
    <r>
      <t xml:space="preserve">  </t>
    </r>
    <r>
      <rPr>
        <b/>
        <sz val="14"/>
        <rFont val="Garamond"/>
        <family val="1"/>
      </rPr>
      <t>निर्गम कीमत</t>
    </r>
    <r>
      <rPr>
        <b/>
        <sz val="11"/>
        <rFont val="Garamond"/>
        <family val="1"/>
      </rPr>
      <t xml:space="preserve"> 
Issue Price 
(₹)</t>
    </r>
  </si>
  <si>
    <r>
      <t>*</t>
    </r>
    <r>
      <rPr>
        <b/>
        <sz val="14"/>
        <color rgb="FF000000"/>
        <rFont val="Garamond"/>
        <family val="1"/>
      </rPr>
      <t xml:space="preserve">कंपनी द्वारा जारी किए गए शेयर अंशत: समादत्त हैं, कितुं इन्हें पूर्णत: समादत्त मानकर ही जानकारी प्रस्तुत की गई है । </t>
    </r>
    <r>
      <rPr>
        <b/>
        <sz val="11"/>
        <color rgb="FF000000"/>
        <rFont val="Garamond"/>
        <family val="1"/>
      </rPr>
      <t xml:space="preserve">
Shares issued by the Company are partly paid up but the information is provided considering the same as fully paid up.</t>
    </r>
  </si>
  <si>
    <r>
      <rPr>
        <b/>
        <sz val="14"/>
        <rFont val="Garamond"/>
        <family val="1"/>
      </rPr>
      <t xml:space="preserve">जनता को किए गए शुद्ध प्रस्ताव और 'अन्यों' की श्रेणी के तहत किया गया आबंटन 
(शेयरों की सं.) </t>
    </r>
    <r>
      <rPr>
        <b/>
        <sz val="11"/>
        <rFont val="Garamond"/>
        <family val="1"/>
      </rPr>
      <t xml:space="preserve">
Allocation in Net offer to public &amp; Others (No. of shares)</t>
    </r>
  </si>
  <si>
    <r>
      <rPr>
        <b/>
        <sz val="14"/>
        <rFont val="Garamond"/>
        <family val="1"/>
      </rPr>
      <t>अतिअभिदान
(कितना गुना)</t>
    </r>
    <r>
      <rPr>
        <b/>
        <sz val="11"/>
        <rFont val="Garamond"/>
        <family val="1"/>
      </rPr>
      <t xml:space="preserve">
Oversubscribed (no. of times)</t>
    </r>
  </si>
  <si>
    <r>
      <rPr>
        <b/>
        <sz val="14"/>
        <rFont val="Garamond"/>
        <family val="1"/>
      </rPr>
      <t>जनता को किया गया शुद्ध प्रस्ताव*</t>
    </r>
    <r>
      <rPr>
        <b/>
        <sz val="11"/>
        <rFont val="Garamond"/>
        <family val="1"/>
      </rPr>
      <t xml:space="preserve"> 
Net offer to public*</t>
    </r>
  </si>
  <si>
    <r>
      <rPr>
        <sz val="14"/>
        <color indexed="8"/>
        <rFont val="Garamond"/>
        <family val="1"/>
      </rPr>
      <t xml:space="preserve">ये आँकड़ें प्रस्ताव के बंद होने की तारीख के आधार पर तैयार किए गए हैं । </t>
    </r>
    <r>
      <rPr>
        <sz val="11"/>
        <color indexed="8"/>
        <rFont val="Garamond"/>
        <family val="1"/>
      </rPr>
      <t xml:space="preserve">
Data is compiled based on offer closing date</t>
    </r>
  </si>
  <si>
    <t>त. कारपोरेट बॉण्ड बाजार के माध्यम से जुटाया गया कुल पैसा (ढ+ण) 
P. Total fund Mobilized in CBM (N+O)</t>
  </si>
  <si>
    <t>थ. रियल इस्टेट निवेश न्यास द्वारा जुटाया गया कुल पैसा 
Q. Total funds mobilized by REITs</t>
  </si>
  <si>
    <t>ध.रियल इस्टेट निवेश न्यास एवं अवसंरचना निवेश न्यास द्वारा जुटाया गया कुल पैसा (थ+द)** 
S. Total fund mobilized by REITs &amp; InvITs (Q+R)**</t>
  </si>
  <si>
    <t># इन आँकड़ों में निजी और सार्वजनिक सूचीबद्धता के आँकड़े भी शामिल हैं ।  
Data includes Private and Public Listing</t>
  </si>
  <si>
    <t>टिप्पणी /Notes: 1. इन ऑकड़ों में बीएसई एसएमई स्टार्ट-अप के आँकड़े शामिल हैं ।  
1. Data includes BSE SME Start-up.</t>
  </si>
  <si>
    <t xml:space="preserve">3. आईपीओ निर्गम के इक्विटी वाले आँकड़ों को सूचीबद्ध होने की तारीख के आधार पर वर्गीकृत किया गया है । 
3.Equity data on IPO issues are categorised based on the listing date </t>
  </si>
  <si>
    <t>4. ऋण निर्गमों के आँकड़े निर्गम (इश्यू) के बंद होने के अनुसार लिए गए हैं । 
4. Debt issues are classified based on closing date of the issue</t>
  </si>
  <si>
    <t>निर्गम का प्रकार (इक्विटी)/ Issue-Type (Equity)</t>
  </si>
  <si>
    <t>बैंक / वित्तीय संस्थाएँ 
Banks/Fis</t>
  </si>
  <si>
    <t>उपभोक्ता सेवाएँ 
Consumer Services</t>
  </si>
  <si>
    <t>अभियांत्रिकी (इंजीनियरिंग)
Engineering</t>
  </si>
  <si>
    <t>तेल एवं प्राकृतिक गैस 
Oil &amp; Natural Gas</t>
  </si>
  <si>
    <t>टिप्पणी - अप्रैल 2020 के बाद से, आईपीओ के निर्गम से संबंधित ऑकड़ों को सूचीबद्ध होने की तारीख के आधार पर वर्गीकृत किया गया है । 
Notes - From April 2020 onwards, data on IPO issues are categorised based on the listing date.</t>
  </si>
  <si>
    <t xml:space="preserve">टिप्पणी: 1. उपरोक्त ऑकड़ों में "निर्गमों की संख्या"दी गई है और क्यूआईपी के जरिए जारी की गई संपरिवर्तनीय प्रतिभूतियों (सिक्यूरिटीज़) के संपरिवर्तन के माध्यम से जुटाई गई "रकम" का उल्लेख किया गया है ।  
Notes: 1. The above data includes both "no. of issues" and "Amount" raised on conversion of convertible securities issued on QIP basis. 
</t>
  </si>
  <si>
    <t>ट्रेड का मूल्य
(करोड़ ₹ में)
Value
( ₹ crore)</t>
  </si>
  <si>
    <t>इस सारणी में केवल उन ट्रेड (ओटीसी+आरएफक्यू) के आँकड़े दिए गए हैं, जिनका निपटान एक्सचेंज के प्लेटफॉर्म के जरिए किया गया है ।  
This table has been revised to include only settled trades (OTC+RFQ trades) through exchange platform.</t>
  </si>
  <si>
    <t>निवेश किए जाने योग्य (इन्वेस्टमेंट ग्रेड) /Investment Grade</t>
  </si>
  <si>
    <t>सारणी 14: कंपनी द्वारा लम्बी अवधि के लिए जारी की गई ऋण प्रतिभूतियाँ (कारपोरेट डैट सिक्यूरिटीज़) को दी गई रेटिंग (जिनकी मीयाद &gt;= 1 वर्ष है)
Table 14: Ratings Assigned for Long-term Corporate Debt Securities (Maturity ≥ 1 year)</t>
  </si>
  <si>
    <t>ग्रेड/Grade</t>
  </si>
  <si>
    <r>
      <rPr>
        <b/>
        <sz val="14"/>
        <color indexed="8"/>
        <rFont val="Garamond"/>
        <family val="1"/>
      </rPr>
      <t xml:space="preserve">सारणी </t>
    </r>
    <r>
      <rPr>
        <b/>
        <sz val="12"/>
        <color indexed="8"/>
        <rFont val="Garamond"/>
        <family val="1"/>
      </rPr>
      <t>15</t>
    </r>
    <r>
      <rPr>
        <b/>
        <sz val="14"/>
        <color indexed="8"/>
        <rFont val="Garamond"/>
        <family val="1"/>
      </rPr>
      <t>: कंपनी द्वारा जारी की गई ऋण प्रतिभूतियों (कारपोरेट डैट सिक्यूरिटीज़) के संबंध में स्वीकार की गई रेटिंगों का पुनर्विलोकन (जिनकी मीयाद ≥ 1 वर्ष है)</t>
    </r>
    <r>
      <rPr>
        <b/>
        <sz val="10"/>
        <color indexed="8"/>
        <rFont val="Garamond"/>
        <family val="1"/>
      </rPr>
      <t xml:space="preserve">
</t>
    </r>
    <r>
      <rPr>
        <b/>
        <sz val="11"/>
        <color indexed="8"/>
        <rFont val="Garamond"/>
        <family val="1"/>
      </rPr>
      <t>Table 15: Review of Accepted Ratings of Corporate Debt Securities (Maturity ≥ 1 year)</t>
    </r>
  </si>
  <si>
    <r>
      <rPr>
        <b/>
        <sz val="14"/>
        <color indexed="8"/>
        <rFont val="Garamond"/>
        <family val="1"/>
      </rPr>
      <t xml:space="preserve">सारणी 16: स्टॉक एक्सचेंजों के नकदी खंड (कैश सेगमेंट) के व्यापारावर्त (टर्नओवर) का ब्यौरा (करोड़ </t>
    </r>
    <r>
      <rPr>
        <sz val="14"/>
        <color indexed="8"/>
        <rFont val="Garamond"/>
        <family val="1"/>
      </rPr>
      <t>₹</t>
    </r>
    <r>
      <rPr>
        <b/>
        <sz val="14"/>
        <color indexed="8"/>
        <rFont val="Garamond"/>
        <family val="1"/>
      </rPr>
      <t xml:space="preserve"> में) </t>
    </r>
    <r>
      <rPr>
        <b/>
        <sz val="11"/>
        <color indexed="8"/>
        <rFont val="Garamond"/>
        <family val="1"/>
      </rPr>
      <t xml:space="preserve">
Table 16: Distribution of Turnover on Cash Segments of Stock Exchanges (</t>
    </r>
    <r>
      <rPr>
        <b/>
        <sz val="11"/>
        <color indexed="8"/>
        <rFont val="Rupee Foradian"/>
        <family val="2"/>
      </rPr>
      <t>`</t>
    </r>
    <r>
      <rPr>
        <b/>
        <sz val="11"/>
        <color indexed="8"/>
        <rFont val="Garamond"/>
        <family val="1"/>
      </rPr>
      <t>crore)</t>
    </r>
  </si>
  <si>
    <t>इसमें एक्सचेंज में कंपनी द्वारा जारी किए गए बॉण्डों में हुई ट्रेडिंग के व्यापारावर्त (ट्रेडिंग) के आँकड़े शामिल हैं ।
 Includes exchange traded turnnover in corporate bonds</t>
  </si>
  <si>
    <t>जितने ट्रेड हुए और जितना व्यापारावर्त रहा उसके जो आँकड़े दिए हुए हैं, उनमें कंपनी द्वारा जारी किए गए बाण्डों में एक्सचेंज में हुई ट्रेडिंग के आँकडें भी शामिल हैं ।  
No.of trades and turnover details inclusive of exchange traded corporate bonds</t>
  </si>
  <si>
    <r>
      <t>ट्रेड का औसत आकार
 (₹ में) 
Average Trade Size (</t>
    </r>
    <r>
      <rPr>
        <b/>
        <sz val="11"/>
        <color indexed="8"/>
        <rFont val="Rupee Foradian"/>
        <family val="2"/>
      </rPr>
      <t>`</t>
    </r>
    <r>
      <rPr>
        <b/>
        <sz val="11"/>
        <color indexed="8"/>
        <rFont val="Garamond"/>
        <family val="1"/>
      </rPr>
      <t>)</t>
    </r>
  </si>
  <si>
    <t xml:space="preserve">जितने ट्रेड हुए और जितना व्यापारावर्त रहा उसके जो आँकड़े दिए हुए हैं, उनमें कंपनी द्वारा जारी किए गए बाण्डों में एक्सचेंज में हुई ट्रेडिंग के आँकडें भी शामिल हैं ।  
No.of trades and turnover details inclusive of exchange traded corporate bonds </t>
  </si>
  <si>
    <t># अनुमत कंपनियों की संख्या में उन्हीं कंपनियों की संख्या बताई गई हैं, जिनमें सक्रिय रूप से ट्रेडिंग हो रही है ।    
# Details of no. of companies in "permitted to trade" category which are active.</t>
  </si>
  <si>
    <t>व्यापारावर्त में हिस्सेदारी (प्रतिशत में) / Percentage share in Turnover</t>
  </si>
  <si>
    <t>शहरों के अनुसार व्यापारावर्त (टर्नओवर) के जो आँकड़ें दिए गए हैं, उनमें ग्राहकों की ओर से किए गए ट्रेड के आँकड़ें एक्सचेंज के यूसीसी डेटाबेस में शामिल शहरों के अनुसार लिए गए हैं और प्रोपाइटरी ट्रेड के आँकड़ें सदस्यों (मेम्बर) के पंजीकृत कार्यालयों के अनुसार लिए गए हैं । 
The city-wise distribution of turnover is based on the cities uploaded in the UCC database of the Exchange for clientele trades and members registered office city for proprietary trades.</t>
  </si>
  <si>
    <t>सारणी 22: एनएसई के नकदी खंड (कैश सेगमेंट) के व्यापारावर्त (टर्नओवर) में श्रेणी के अनुसार हिस्सेदारी 
Table 22: Category-wise Share of Turnover in Cash Segment of NSE</t>
  </si>
  <si>
    <t>सारणी 23: एमएसईआई के नकदी खंड (कैश सेगमेंट) के व्यापारावर्त (टर्नओवर) में श्रेणी के अनुसार हिस्सेदारी
Table 23: Category-wise Share of Turnover in Cash Segment of MSEI</t>
  </si>
  <si>
    <t>3. उतार-चढ़ाव पिछले 12 महीनों के दौरान रोजाना हुए नफा-नुकसान का मानक विचलन (स्टैडर्ड डेविएशन) है । 
Volatility is the standard deviation of the daily returns for the the trailing 12 months.</t>
  </si>
  <si>
    <t>टिप्पणी/Notes : 1. बीटा एवं आर2 की गणना पिछले 12 महीनों के आँकड़ों के आधार पर की गई है । बीटा से यह पता चलता है कि समग्र बाजार पर पड़े असर की तुलना में किसी स्टॉक के पोर्टफोलियों पर कितना असर पड़ा है ।    
  Beta &amp; R2 are calculated for the the trailing 12 months. Beta measures the  degree to which any portfolio of stocks is affected as compared to the effect on the market as a whole.</t>
  </si>
  <si>
    <t>2. आर2 से यह पता चलता है कि किसी प्रतिभूति (सिक्यूरिटीज़) से होने वाले नफा-नुकसान और बाजार से होने वाले नफा-नुकसान के बीच कितना गहरा संबंध है ।    
  The coefficient of determination (R2) measures the strength of relationship between two variables the return on  a security  versus that of the market.</t>
  </si>
  <si>
    <t>4.इम्पैक्ट कॉस्ट निकालने के लिए वास्तविक खरीद कीमत और उचित खरीद कीमत के बीच के अंतर को उचित खरीद कीमत से भाग दिया जाता है और फिर उसे 100 से गुणा किया जाता है ।  इसीलिए, उचित कीमत इस प्रकार निकाली जाती है: (सबसे कम कीमत पर की गई खरीद + सबसे अधिक कीमत पर की गई बिक्री)/2 
Impact cost is calculated as the difference between actual buy price and ideal buy price, divided by ideal buy price, multiplied by 100. Hence ideal price is calculated as (best buy + best sell)/2.</t>
  </si>
  <si>
    <t>5. निफ्टी 50 के संबंध में इम्पैक्ट कॉस्ट ₹50 लाख के पोर्टफोलियों पर निकाला गया है और यह भारित औसत इम्पैक्ट कॉस्ट है । 
Impact Cost for Nifty 50 is for a portfolio of ₹50 lakh  and is weighted average impact cost.</t>
  </si>
  <si>
    <t>टिप्पणी/Notes:</t>
  </si>
  <si>
    <t xml:space="preserve">टिप्पणी: बढ़त/गिरावट के अनुपात की गणना औसत कीमत निकालने की पद्धति के आधार पर की गई है । 
 Note: Advance/Decline ratio is calculated based on the average price methodology.                                                                           </t>
  </si>
  <si>
    <t># जितनी कंपनियों में ट्रेडिंग हुई उनके आँकड़ों में सरकारी प्रतिभूतियों, कारपोरेट बॉण्ड, रीट, इनविट, एनएसई में सूचीबद्ध कंपनियों के साथ-साथ "ट्रेड के लिए अनुमत कंपनियों" के आँकड़े भी शामिल हैं परंतु इसमें ईटीएफ एवं म्यूचुअल फंडों के आँकड़ें शामिल नहीं हैं ।  
#Data for No. of companies traded includes Government securities, Corporate bonds, REITs, InvITs, NSE listed companies as well as “Permitted to Trade” companies but excludes ETFs &amp; Mutual Funds</t>
  </si>
  <si>
    <t>सारणी 30: नकदी खंड के व्यापारावर्त (टर्नओवर) में शीर्ष प्रतिभूतियों / सदस्यों की  हिस्सेदारी (प्रतिशत में) 
Table 30: Percentage Share of Top ‘N’ Securities/Members in Turnover of Cash Segment  (percent)</t>
  </si>
  <si>
    <t>सारणी 31: बीएसई के नकदी खंड (कैश सेगमेंट) में निपटान (सेटलमेंट) संबंधी आँकड़े 
Table 31: Settlement Statistics for Cash Segment of BSE</t>
  </si>
  <si>
    <r>
      <rPr>
        <b/>
        <sz val="14"/>
        <color indexed="8"/>
        <rFont val="Garamond"/>
        <family val="1"/>
      </rPr>
      <t>कितनी प्रतिभूतियों की डिलीवरी हुई 
(लाख में)</t>
    </r>
    <r>
      <rPr>
        <b/>
        <sz val="11"/>
        <color indexed="8"/>
        <rFont val="Garamond"/>
        <family val="1"/>
      </rPr>
      <t xml:space="preserve">
Delivered Quantity   (Lakh)</t>
    </r>
  </si>
  <si>
    <r>
      <rPr>
        <b/>
        <sz val="14"/>
        <color indexed="8"/>
        <rFont val="Garamond"/>
        <family val="1"/>
      </rPr>
      <t xml:space="preserve">जितनी प्रतिभूतियों में ट्रेडिंग हुई उनकी तुलना में कितनी प्रतिभूतियों की डिलीवरी हुई उसका प्रतिशत </t>
    </r>
    <r>
      <rPr>
        <b/>
        <sz val="11"/>
        <color indexed="8"/>
        <rFont val="Garamond"/>
        <family val="1"/>
      </rPr>
      <t xml:space="preserve">
Percent of Delivered Quantity to Traded Quantity</t>
    </r>
  </si>
  <si>
    <r>
      <rPr>
        <b/>
        <sz val="14"/>
        <color indexed="8"/>
        <rFont val="Garamond"/>
        <family val="1"/>
      </rPr>
      <t>जितनी प्रतिभूतियों की डिलीवरी हुई, उनका मूल्य
(करोड़ ₹ में)</t>
    </r>
    <r>
      <rPr>
        <b/>
        <sz val="11"/>
        <color indexed="8"/>
        <rFont val="Garamond"/>
        <family val="1"/>
      </rPr>
      <t xml:space="preserve"> 
 Delivered Value   (₹ crore)</t>
    </r>
  </si>
  <si>
    <r>
      <rPr>
        <b/>
        <sz val="14"/>
        <color indexed="8"/>
        <rFont val="Garamond"/>
        <family val="1"/>
      </rPr>
      <t xml:space="preserve">जितनी प्रतिभूतियों की डिलीवरी हुई उनकी तुलना में जितनी प्रतिभूतियों डिलीवरी के लिए कम पड़ी उनका प्रतिशत </t>
    </r>
    <r>
      <rPr>
        <b/>
        <sz val="11"/>
        <color indexed="8"/>
        <rFont val="Garamond"/>
        <family val="1"/>
      </rPr>
      <t xml:space="preserve">
 Percent of Short Delivery to Delivery Quantity</t>
    </r>
  </si>
  <si>
    <r>
      <rPr>
        <b/>
        <sz val="14"/>
        <color indexed="8"/>
        <rFont val="Garamond"/>
        <family val="1"/>
      </rPr>
      <t xml:space="preserve"> कितनी डीमैट प्रतिभूतियों की डिलीवरी हुई 
(लाख में)</t>
    </r>
    <r>
      <rPr>
        <b/>
        <sz val="11"/>
        <color indexed="8"/>
        <rFont val="Garamond"/>
        <family val="1"/>
      </rPr>
      <t xml:space="preserve">
Delivered Quantity in Demat Mode (Lakh)</t>
    </r>
  </si>
  <si>
    <r>
      <rPr>
        <b/>
        <sz val="14"/>
        <color indexed="8"/>
        <rFont val="Garamond"/>
        <family val="1"/>
      </rPr>
      <t xml:space="preserve">जितनी प्रतिभूतियों में ट्रेडिंग हुई उसकी तुलना में कितनी प्रतिभूतियों की डिलीवरी हुई उसका प्रतिशत </t>
    </r>
    <r>
      <rPr>
        <b/>
        <sz val="11"/>
        <color indexed="8"/>
        <rFont val="Garamond"/>
        <family val="1"/>
      </rPr>
      <t xml:space="preserve">
Percent of Delivered Quantity to Traded Quantity</t>
    </r>
  </si>
  <si>
    <r>
      <rPr>
        <b/>
        <sz val="14"/>
        <color indexed="8"/>
        <rFont val="Garamond"/>
        <family val="1"/>
      </rPr>
      <t>जितनी प्रतिभूतियों की डिलीवरी हुई उनकी तुलना में जितनी प्रतिभूतियाँ डिलीवरी के लिए कम पड़ी उनका प्रतिशत</t>
    </r>
    <r>
      <rPr>
        <b/>
        <sz val="11"/>
        <color indexed="8"/>
        <rFont val="Garamond"/>
        <family val="1"/>
      </rPr>
      <t xml:space="preserve"> 
 Percent of Short Delivery to Delivery Quantity</t>
    </r>
  </si>
  <si>
    <r>
      <rPr>
        <b/>
        <sz val="14"/>
        <color indexed="8"/>
        <rFont val="Garamond"/>
        <family val="1"/>
      </rPr>
      <t>जितनी प्रतिभूतियों की डिलीवरी हुई, उनका मूल्य</t>
    </r>
    <r>
      <rPr>
        <b/>
        <sz val="11"/>
        <color indexed="8"/>
        <rFont val="Garamond"/>
        <family val="1"/>
      </rPr>
      <t xml:space="preserve">
(करोड़ ₹ में) 
 Delivered Value   (₹ crore)</t>
    </r>
  </si>
  <si>
    <r>
      <rPr>
        <b/>
        <sz val="14"/>
        <color indexed="8"/>
        <rFont val="Garamond"/>
        <family val="1"/>
      </rPr>
      <t>कितनी डीमैट प्रतिभूतियों की डिलीवरी हुई (लाख में)</t>
    </r>
    <r>
      <rPr>
        <b/>
        <sz val="11"/>
        <color indexed="8"/>
        <rFont val="Garamond"/>
        <family val="1"/>
      </rPr>
      <t xml:space="preserve">
Delivered Quantity in Demat Mode (Lakh)</t>
    </r>
  </si>
  <si>
    <t>सारणी 36: बीएसई और एनएसई के इक्विटी डेरिवेटिव खंड में हुए निपटान संबंधी आँकड़े (करोड़ ₹  में)
Table 36: Settlement Statistics in Equity Derivatives Segment at BSE and NSE (₹ crore)</t>
  </si>
  <si>
    <t>व्यापारावर्त में हिस्सा (प्रतिशत में) /Turnover Share (in Percentage)</t>
  </si>
  <si>
    <r>
      <rPr>
        <b/>
        <sz val="12"/>
        <color indexed="8"/>
        <rFont val="Garamond"/>
        <family val="1"/>
      </rPr>
      <t>हैंग सेंग 
इंडेक्स फ्यूचर्स</t>
    </r>
    <r>
      <rPr>
        <b/>
        <sz val="11"/>
        <color indexed="8"/>
        <rFont val="Garamond"/>
        <family val="1"/>
      </rPr>
      <t xml:space="preserve">
HANG SENG Index Futures</t>
    </r>
  </si>
  <si>
    <t>सारणी 39: बीएसई के इंडेक्स डेरिवेटिव में व्यापारावर्त (टर्नओवर) [लिखत (इंस्ट्रूमेंट) के अनुसार]
Table 39: Instrument-wise Turnover in Index Derivatives at BSE</t>
  </si>
  <si>
    <t>सारणी 40: एनएसई के इंडेक्स डेरिवेटिव में व्यापारावर्त (टर्नओवर) [लिखत (इंस्ट्रूमेंट) के अनुसार]
Table 40: Instrument-wise Turnover in Index Derivatives at NSE</t>
  </si>
  <si>
    <t>कॉण्ट्रैक्ट की संख्या
No. of Contracts</t>
  </si>
  <si>
    <t xml:space="preserve"> कॉण्ट्रैक्ट की संख्या 
No. of
Contracts</t>
  </si>
  <si>
    <t>मूल्य
 (करोड़ ₹ में) 
Value 
(₹ crore)</t>
  </si>
  <si>
    <r>
      <rPr>
        <sz val="12"/>
        <color indexed="8"/>
        <rFont val="Garamond"/>
        <family val="1"/>
      </rPr>
      <t xml:space="preserve">एनएसई में 7 अक्तूबर, 2022 को यूरो-भारतीय रुपये, ग्रेट ब्रिटेन पाउंड-भारतीय रुपये और जापानी येन-भारतीय रुपये के फ्यूचर्स एवं ऑप्शन्स के साप्ताहिक कॉण्ट्रैक्ट्स की शुरुआत की गई और 11 अक्तूबर, 2021 को  अमरीकी डॉलर-भारतीय रुपये के साप्ताहिक फ्यूचर्स कॉण्ट्रैक्ट् की शुरुआत की गई थी । </t>
    </r>
    <r>
      <rPr>
        <sz val="11"/>
        <color indexed="8"/>
        <rFont val="Garamond"/>
        <family val="1"/>
      </rPr>
      <t xml:space="preserve">
The weekly contracts for EUR-INR, GBP-INR and JPY-INR futures and options were introduced on December 7, 2020 and the weekly USD-INR futures contracts were launched at NSE from October 11,2021.</t>
    </r>
  </si>
  <si>
    <t>कितने मूल्य की प्रतिभूतियों में ट्रेडिंग हुई
(करोड़ ₹  में)
Traded Value 
(₹ crore)</t>
  </si>
  <si>
    <t xml:space="preserve"> डिलीवरी करके निपटान
Physical Delivery Settlement</t>
  </si>
  <si>
    <t>कुल-मिलाकर किए गए शुद्ध निवेश 
(मिलियन अमरीकी $ में) 
Cumulative Net Investment (US $ mn.)</t>
  </si>
  <si>
    <t>इक्विटी, ऋण, हाइब्रिड प्रतिभूतियों एवं डेरिवेटिव पर ऑफशोर डेरिवेटिव इंस्ट्रूमेंट का आनुमानिक मूल्य (करोड़ ₹  में)
Notional value of ODIs on Equity, Debt , Hybrid securities &amp; Derivatives (₹ crore)</t>
  </si>
  <si>
    <t xml:space="preserve"> इक्विटी, ऋण, हाइब्रिड प्रतिभूतियों (डेरिवेटिव को छोड़कर) पर ऑफशोर डेरिवेटिव इंस्ट्रूमेंट का आनुमानिक मूल्य (करोड़ ₹  में)
Notional value of ODIs on Equity, Debt , Hybrid securities excluding Derivatives (₹ crore)</t>
  </si>
  <si>
    <t>सारणी 54: विदेशी पोर्टफोलियो निवेशकों (एफपीओ) की अभिरक्षाधीन आस्तियों (असेट्स अंडर कस्टडी) की तुलना में ऑफशोर डेरिवेटिव इंस्ट्रूमेंट (ओडीआई) का आनुमानिक मूल्य (करोड़ ₹  में) 
Table 54: Notional Value of Offshore Derivative Instruments (ODIs) compared to Assets Under Custody (AUC) of FPIs (₹ crore)</t>
  </si>
  <si>
    <t>इक्विटी एवं ऋण (डैट)    (डेरिवेटिव को छोड़कर) पर ओडीआई का आनुमानिक मूल्य विदेशी पोर्टफोलियो निवेशकों (एफपीआई) की अभिरक्षाधीन आस्तियाँ (असेट्स अंडर कस्टडी) के % के रूप में है
Notional value of ODIs on Equity &amp; Debt  excluding Derivatives as % of  Assets Under Custody of FPIs</t>
  </si>
  <si>
    <r>
      <t>टिप्पणी: 1 ओडीआई जारी करने वाले विदेशी पोर्टफोलियो निवेशक/समझे गए विदेशी पोर्टफोलियो निवेशकों (डीम्ड एफपीआई) द्वारा प्रस्तुत की गई रिपोर्टों के आधार पर ये आँकड़े तैयार किए गए हैं ।  2. एयूसी संबंधी आँकड़े अभिरक्षकों द्वारा प्रस्तुत की गई रिपोर्टों के आधार पर तैयार किए गए हैं और इसमें विदेशी पोर्टफोलियो निवेशकों द्वारा डेरिवेटिव में ली गई पोजीशन के आँकड़े शामिल नहीं हैं । 3. ओडीआई के कुल मूल्य में ओडीआई जारी करने वाले विदेशी पोर्टफोलियो निवेशकों द्वारा हैज न की गई पोजीशन एवं पोर्टफोलियो के संबंध में ली गई हेजिंग पोजीशन का मूल्य शामिल नहीं है ।  
Notes: 1. Figures are compiled based on reports submitted by FPIs/deemed FPIs issuing ODIs. 2</t>
    </r>
    <r>
      <rPr>
        <sz val="11"/>
        <color indexed="10"/>
        <rFont val="Garamond"/>
        <family val="1"/>
      </rPr>
      <t xml:space="preserve">. </t>
    </r>
    <r>
      <rPr>
        <sz val="11"/>
        <color indexed="8"/>
        <rFont val="Garamond"/>
        <family val="1"/>
      </rPr>
      <t>AUC Figures are compiled on the basis of reports submitted by custodians &amp; does not includes positions taken by FPIs in derivatives. 3. The total value of ODIs excludes the unhedged positions &amp; portfolio hedging positions taken by the FPIs issuing ODIs.</t>
    </r>
  </si>
  <si>
    <t>स्थानीय पेंशन निधियाँ
Local
Pension
Funds</t>
  </si>
  <si>
    <t>विदेशी जोखिम पूँजी निवेशक
FVCI</t>
  </si>
  <si>
    <t xml:space="preserve">टिप्पणी /Notes:  </t>
  </si>
  <si>
    <t>सारणी 56: विदेशी जोखिम पूँजी निवेशकों (एफवीसीआई) द्वारा किया गया कुल निवेश (करोड़ ₹ में) [क्षेत्र के अनुसार]
Table 56: Cumulative Sectoral  Investment of Foreign Venture Capital Investors (FVCI) (₹ crore)</t>
  </si>
  <si>
    <t>सितम्बर के अंत तक / 
SEP-22</t>
  </si>
  <si>
    <t>जून के अंत तक / 
June -22</t>
  </si>
  <si>
    <t>मार्च के अंत तक / 
Mar-22</t>
  </si>
  <si>
    <t>दिसम्बर के अंत तक /
 Dec-21</t>
  </si>
  <si>
    <t>सितम्बर के अंत तक / 
SEP-21</t>
  </si>
  <si>
    <t>जून के अंत तक / 
June -21</t>
  </si>
  <si>
    <t>सारणी 57: म्यूचुअल फंडों द्वारा जुटाई गई रकम से संबंधित आँकड़े (करोड़ ₹ में)
Table 57: Trends in Resource Mobilization by Mutual Funds (₹  crore)</t>
  </si>
  <si>
    <t>कितनी रकम की यूनिटें बेची गईं / Redemption</t>
  </si>
  <si>
    <t>सारणी 58: स्कीम के अनुसार म्यूचुअल फंडों के ऑकड़े
Table 58: Scheme-wise Statistics of Mutual Funds</t>
  </si>
  <si>
    <t>लाँग ड्यूरेशन फंड 
Long Duration Fund</t>
  </si>
  <si>
    <t>डायनेमिक बॉण्ड फंड
Dynamic Bond Fund</t>
  </si>
  <si>
    <t>मल्टी असेट अलॉकेशन 
Multi Asset Allocation</t>
  </si>
  <si>
    <t>अन्य ऋण (डैट) 
Other Debt</t>
  </si>
  <si>
    <t>इंटरवल स्कीमें 
Interval Schemes</t>
  </si>
  <si>
    <t>कुल ख - इंटरवल स्कीमें
Total C -Interval Schemes</t>
  </si>
  <si>
    <t>सह-निवेश
Co-Investment</t>
  </si>
  <si>
    <t>प्लेन डैट लिस्टिड
Plain Debt Listed</t>
  </si>
  <si>
    <t>प्लेन डैट अनलिस्टिड
Plain Debt Unlisted</t>
  </si>
  <si>
    <t>स्ट्रक्चर डैट लिस्टिड
Structured Debt Listed</t>
  </si>
  <si>
    <t>स्ट्रक्चर डैट अनलिस्टिड
Structured Debt Unlisted</t>
  </si>
  <si>
    <t>डीमैट रूप में बदले गए शेयरों का मूल्य #
Value of Securities dematerialized #</t>
  </si>
  <si>
    <t>औसतन रोजाना कितने मूल्य के शेयरों के संबंध में निपटान किया गया यह पता करने के लिए महीने के दौरान जितने मूल्य के शेयरों के संबंध में निपटान किए गए उसे 30 से भाग दिया गया 
Average Value of shares settled daily (value of shares settled during the month (divided by 30))</t>
  </si>
  <si>
    <t>टिप्पणी/Notes: 
 1. शेयरों में केवल इक्विटी शेयर ही शामिल हैं ।
   Shares includes only equity shares. 
2. प्रतिभूतियों में सामान्य रूप से जारी इक्विटी शेयर, अधिमानी (प्रेफरेंस) शेयर, डिबेंचर, म्यूचुअल फंड की यूनिटें आदि शामिल हैं । 
   Securities include common equity shares, preference shares, debenture, MF units, etc.  
3. मार्च 2022 और फरवरी 2022 के लिए 20 दिन तथा मार्च 2021 के लिए 21 दिन के आँकड़ों के आधार पर दैनिक औसत की गणना की गई है । 
   No. of days taken for calculating Daily Average is 20 days for Mar-22 and Feb -22 and 21 days for Mar-21 
4. शेयरों की संख्या और उनके मूल्य के आँकड़े एक पक्ष के सौदे (बिक्री पक्ष या खरीद पक्ष) के आधार पर दिए गए हैं । 
   Quantity and value of shares mentioned are single sided. 
5.# सूचीबद्ध प्रतिभूतियों की जानकारी का स्रोत है: निर्गमकर्ता / एनएसई / बीएसई ।  
   #Source for listed securities information: Issuer/ NSE/BSE
6. एनएसडीएल के निक्षेपागार सहभागियों में वे 17 निक्षेपागार सहभागी भी शामिल हैं, जिन्हें बंद किए जाने /जिनके समापन की प्रक्रिया जारी है ।   
  No.of DPs at NSDL includes 17 which are under closure/termiantion process.</t>
  </si>
  <si>
    <t>सहभागियों की संख्या
Number of Participants</t>
  </si>
  <si>
    <t>जिन कंपनियों की प्रतिभूतियों को डीमैट  रूप में बदलने हैं, उनकी संख्या
 Number of companies available for dematerialisation</t>
  </si>
  <si>
    <t>डीमैट प्रतिभूतियों की सं.
Demat Quantity</t>
  </si>
  <si>
    <t>डीमैट प्रतिभूतियों का मूल्य 
Demat Value</t>
  </si>
  <si>
    <t>इस माह के दौरान  जितनी प्रतिभूतियों के संबंध में निपटान किए गए उनका मूल्य 
Value Settled during the month</t>
  </si>
  <si>
    <t>डीमैट प्रतिभूतियों का मूल्य
Demat Value</t>
  </si>
  <si>
    <t>इस माह के दौरान जितनी प्रतिभूतियों के संबंध में निपटान किए गए उनका मूल्य 
Value Settled during the month</t>
  </si>
  <si>
    <t>टिप्पणी /Note: अन्य में शामिल हैं - अधिमानी शेयर, म्यूचुअल फंड ट्रेस यूनिटें, आईडीआर, एआईएफ, वारंट, पीटीसी, खजाना बिल, डाक बचत प्रमाणपत्र, सीपी, सीडी और सरकारी प्रतिभूतियाँ ।  जितनी प्रतिभूतियों के संबंध में निपटान किए गए उनकी संख्या और मूल्य में मालगोदाम रसीद/कमोडिटियों के निपटान संबंधी ब्यौरे शामिल नहीं है । 
The categories included in Others are Preference Shares, Mutual Fund Trace Units, IDRs, AIF,Warrants, PTCs, Treasury Bills, Postal Savings Certificate,CPs, CDs and Government Securities. Quanttity and value settled does not include settlement details of Warehouse receipts/commodities.</t>
  </si>
  <si>
    <t>कितने कॉण्ट्रैक्ट में ट्रेडिंग हुई
Traded</t>
  </si>
  <si>
    <t xml:space="preserve">एमसीएक्स आईकॉमडेक्स /MCX iCOMDEX </t>
  </si>
  <si>
    <r>
      <rPr>
        <sz val="10"/>
        <color theme="1"/>
        <rFont val="Garamond"/>
        <family val="1"/>
      </rPr>
      <t>आधार धातु</t>
    </r>
    <r>
      <rPr>
        <b/>
        <sz val="10"/>
        <color theme="1"/>
        <rFont val="Garamond"/>
        <family val="1"/>
      </rPr>
      <t xml:space="preserve">
Base Metal</t>
    </r>
  </si>
  <si>
    <t>टिप्पणी /Notes :1. 'अन्य' में वे ग्राहक शामिल हैं, जो ऊपर उल्लिखित किसी श्रेणी विशेष में नहीं आते, जैसे कि छोटे ग्राहक, एचयूएफ, प्रोपराइटर, भागीदारी फर्में, पब्लिक और प्राइवेट कंपनियाँ, निगमित निकाय (बॉडी कारपोरेट), आदि ।
''Category of 'others' include clients which do not fall in specific categories mentioned above, clients registered such as retail, HUF, individual proprietary firms, partnership firms, public and private companies, body corporates, etc.</t>
  </si>
  <si>
    <t>2. एक वित्तीय वर्ष हेतु सहभागियों के प्रतिशत का यहाँ जो आँकड़ा दिया गया है, वह सभी महीनों के आँकड़ों के औसत के आधार पर निकाला गया है । 
 Data on percentge of participants for financial year is average of the monthly share.</t>
  </si>
  <si>
    <t>सारणी 62: डीमैट की दिशा में एनएसडीएल और सीडीएसएल में हुई प्रगति (सूचीबद्ध और असूचीगत कंपनियों)
Table 62: Progress of Dematerialisation at NSDL and CDSL (Listed and Unlisted Companies)</t>
  </si>
  <si>
    <t>डीमैट प्रतिभूतियों की सं. (मिलियन में)
Demat 
Quantity 
(million securities)</t>
  </si>
  <si>
    <t>डीमैट प्रतिभूतियों का मूल्य (करोड़ ₹ में)
Demat Value (₹ crore)</t>
  </si>
  <si>
    <t>डीमैट प्रतिभूतियों की कीमत (करोड़ ₹ में)
Demat Value (₹ crore)</t>
  </si>
  <si>
    <t>टिप्पणी /Notes: 1. बीटा एवं आर2 की गणना पिछले 12 महीनों के आँकड़ों के आधार पर की गई है । बीटा से यह पता चलता है कि समग्र बाजार पर पड़े असर की तुलना में किसी स्टॉक के पोर्टफोलियों पर कितना असर पड़ा है ।    
 Beta &amp; R2 are calculated for the the trailing 12 months. Beta measures the  degree to which any portfolio of stocks is affected as compared to the effect on the market as a whole.</t>
  </si>
  <si>
    <t>टिप्पणी /Notes: 1. शीर्ष "एन" की स्क्रिपों के ऑकड़ों में ऑक्शन मार्केट एवं रिटेल डैट मार्केट के आँकड़ों को छोड़कर सभी बाजारों (मार्केट) के आँकड़ों को शामिल किया गया है और जिनमें ईक्यू, बीई, बीटी, बीएल और आईएल से संबंधित आँकड़ें भी शामिल हैं । 
 Data for Top N scrips has been compiled for all markets except Auction market &amp; Retail Debt Market and includes series EQ, BE,BT, BL and IL.</t>
  </si>
  <si>
    <t>टिप्पणी: 1. आनुमानिक व्यापारावर्त = (स्ट्राइक प्राइस+ प्रीमियम)* मात्रा 
Note: 1. Notional Turnover = (Strike Price + Premium) * Quantity</t>
  </si>
  <si>
    <t>आधार धातु
Base Metals</t>
  </si>
  <si>
    <t>1.ऑप्शन्स में 'फ्यूचर्स के ऑप्शन्स' और 'वस्तुओं के ऑप्शन्स' दोनों शामिल हैं । 
 Options includes both 'options on futures' and 'options on goods'</t>
  </si>
  <si>
    <t>3.महीने के दौरान जितने दिन ट्रेडिंग हुई उतने दिनों के अंत में जो ओपन इंटरेस्ट रहा उनके योग को ट्रेडिंग के दिनों से भाग देकर दैनिक ओपन इंटरेस्ट का औसत और कॉण्ट्रैक्ट की कीमत निकाली गई । 
   Average Daily OI and Values of Contract have been derived by taking the sum of end of day OI and then dividing by no. of trading days during the month</t>
  </si>
  <si>
    <t>2. महीने के अंत तक जिस कॉण्ट्रैक्ट में सबसे अधिक ट्रेडिंग हुई है, उसी का बंद भाव दिया गया है ।
   Closing prices have been considered for the 'most active contract' at the end of month</t>
  </si>
  <si>
    <t>कॉटन (कपास)/Cotton</t>
  </si>
  <si>
    <t>टिप्पणी /Note:</t>
  </si>
  <si>
    <t>सोयाबीन /Soy bean</t>
  </si>
  <si>
    <t>II.  सकल राष्ट्रीय प्रयोज्य आय के प्रतिशत के रूप में सकल बचत - वर्ष 2020-21 की मौजूदा बाजार कीमत के अनुसार* 
II. Gross Saving as a per cent of Gross National Disposable Income at current market prices in 2020-21*</t>
  </si>
  <si>
    <t xml:space="preserve">इक्विटी नकदी व्यापारावर्त (बीएसई + एनएसई) /Equity Cash Turnover (BSE+NSE) </t>
  </si>
  <si>
    <t>VII. विनिमय दर एवं आरक्षितियाँ / Exchange Rate and Reserves</t>
  </si>
  <si>
    <r>
      <rPr>
        <b/>
        <u val="singleAccounting"/>
        <sz val="11"/>
        <color theme="1"/>
        <rFont val="Garamond"/>
        <family val="1"/>
      </rPr>
      <t>सीपीआई, डब्ल्यूपीआई, आईआईपी और अंतरराष्ट्रीय वाणिज्य-व्यापार के आँकड़े उपलब्ध जानकारी के आधार पर तैयार किए गए हैं ।</t>
    </r>
    <r>
      <rPr>
        <sz val="11"/>
        <color theme="1"/>
        <rFont val="Garamond"/>
        <family val="1"/>
      </rPr>
      <t xml:space="preserve">
Data for CPI, WPI, IIP and External sector have been compiled based on available information.</t>
    </r>
  </si>
  <si>
    <r>
      <rPr>
        <sz val="14"/>
        <color indexed="8"/>
        <rFont val="Garamond"/>
        <family val="1"/>
      </rPr>
      <t>सारणी 1: भारतीय प्रतिभूति और विनिमय बोर्ड (सेबी) से रजिस्टर बाजार मध्यवर्ती (मार्केट इंटरमीडियरी)/संस्थाएँ</t>
    </r>
    <r>
      <rPr>
        <sz val="12"/>
        <color indexed="8"/>
        <rFont val="Garamond"/>
        <family val="1"/>
      </rPr>
      <t xml:space="preserve">
Table 1: SEBI Registered Market Intermediaries/Institutions</t>
    </r>
  </si>
  <si>
    <r>
      <rPr>
        <sz val="14"/>
        <color indexed="8"/>
        <rFont val="Garamond"/>
        <family val="1"/>
      </rPr>
      <t>सारणी 2: सार्वजनिक निर्गमों (पब्लिक इश्यू) और साधिकार निर्गमों (राइट्स इश्यू) [इक्विटी] के माध्यम से जुटाई गई पूँजी (कंपनी के अनुसार)</t>
    </r>
    <r>
      <rPr>
        <sz val="12"/>
        <color indexed="8"/>
        <rFont val="Garamond"/>
        <family val="1"/>
      </rPr>
      <t xml:space="preserve">
Table 2: Company-Wise Capital Raised through Public and Rights Issues (Equity)</t>
    </r>
  </si>
  <si>
    <r>
      <rPr>
        <sz val="14"/>
        <color indexed="8"/>
        <rFont val="Garamond"/>
        <family val="1"/>
      </rPr>
      <t>सारणी 5क: प्राथमिक बाजारों (प्राइमरी मार्केट) के माध्यम से कुल कितना पैसा जुटाया गया</t>
    </r>
    <r>
      <rPr>
        <sz val="12"/>
        <color indexed="8"/>
        <rFont val="Garamond"/>
        <family val="1"/>
      </rPr>
      <t xml:space="preserve">
Table 5A: Consolidated Resource Mobilisation through Primary Market</t>
    </r>
  </si>
  <si>
    <r>
      <rPr>
        <sz val="14"/>
        <color indexed="8"/>
        <rFont val="Garamond"/>
        <family val="1"/>
      </rPr>
      <t xml:space="preserve">सारणी 6: एसएमई द्वारा इक्विटी का निर्गम (इश्यू) लाकर जुटाई गई रकम </t>
    </r>
    <r>
      <rPr>
        <sz val="12"/>
        <color indexed="8"/>
        <rFont val="Garamond"/>
        <family val="1"/>
      </rPr>
      <t xml:space="preserve">
Table 6: Resource Mobilisation by SMEs through Equity Issues</t>
    </r>
  </si>
  <si>
    <r>
      <rPr>
        <sz val="14"/>
        <color indexed="8"/>
        <rFont val="Garamond"/>
        <family val="1"/>
      </rPr>
      <t>सारणी 7: सार्वजनिक निर्गमों (पब्लिक इश्यू) और साधिकार निर्गमों (राइट्स इश्यू) [इक्विटी] के माध्यम से जुटाई गई रकम का वर्गीकरण (उद्योग के अनुसार)</t>
    </r>
    <r>
      <rPr>
        <sz val="12"/>
        <color indexed="8"/>
        <rFont val="Garamond"/>
        <family val="1"/>
      </rPr>
      <t xml:space="preserve">
Table 7: Industry-wise Classification of Capital Raised through Public and Rights Issues (Equity)</t>
    </r>
  </si>
  <si>
    <r>
      <rPr>
        <sz val="14"/>
        <color indexed="8"/>
        <rFont val="Garamond"/>
        <family val="1"/>
      </rPr>
      <t xml:space="preserve">सारणी 8: सार्वजनिक निर्गमों (पब्लिक इश्यू) और साधिकार निर्गमों (राइट्स इश्यू) [इक्विटी] के माध्यम से जुटाई गई पूँजी (क्षेत्र और प्रदेश के अनुसार) </t>
    </r>
    <r>
      <rPr>
        <sz val="12"/>
        <color indexed="8"/>
        <rFont val="Garamond"/>
        <family val="1"/>
      </rPr>
      <t xml:space="preserve">
Table 8: Sector-wise and Region-wise Distribution of Capital Mobilised through Public and Rights Issues (Equity)</t>
    </r>
  </si>
  <si>
    <t>सारणी 20: बीएसई, एनएसई और एमएसईआई के नकदी खंड (कैश सेगमेंट) का व्यापारावर्त (टर्नओवर) 
Table 20: City-wise Distribution of Turnover on Cash Segments of BSE, NSE and MSEI</t>
  </si>
  <si>
    <t>सारणी 38: एनएसई के इक्विटी डेरिवेटिव खंड में व्यापारावर्त एवं ओपन इंटरेस्ट का श्रेणी के अनुसार हिस्रा 
Table 38: Category-wise Share of Turnover &amp; Open Interest in Equity Derivative Segment of NSE</t>
  </si>
  <si>
    <t>सारणी 44: करेंसी डेरिवेटिव खंड में हुए निपटान (सेटलमेंट) संबंधी आँकडें (करोड़ ₹ में) 
Table 44:Settlement Statistics of Currency Derivatives Segment (₹ crore)</t>
  </si>
  <si>
    <t>सारणी 55: अभिरक्षक के अभिरक्षाधीन आस्तियाँ (एयूसी) 
Table 55: Assets under the Custody of Custodians</t>
  </si>
  <si>
    <r>
      <rPr>
        <sz val="14"/>
        <color indexed="8"/>
        <rFont val="Garamond"/>
        <family val="1"/>
      </rPr>
      <t>सारणी 10: क्यूआईपी के माध्यम से सूचीबद्ध (लिस्टिंग) कंपनियों द्वारा प्राथमिक बाजार से जुटाई गई पूँजी</t>
    </r>
    <r>
      <rPr>
        <sz val="12"/>
        <color indexed="8"/>
        <rFont val="Garamond"/>
        <family val="1"/>
      </rPr>
      <t xml:space="preserve">
Table 10: Capital Raised by Listed Companies from the Primary Market through QIPs</t>
    </r>
  </si>
  <si>
    <r>
      <rPr>
        <sz val="14"/>
        <color indexed="8"/>
        <rFont val="Garamond"/>
        <family val="1"/>
      </rPr>
      <t xml:space="preserve">सारणी 11: बीएसई और एनएसई में सूचीबद्ध (लिस्ट) हुए अधिमानी आबंटन (प्रेफरेंशियल अलॉटमेंट) </t>
    </r>
    <r>
      <rPr>
        <sz val="12"/>
        <color indexed="8"/>
        <rFont val="Garamond"/>
        <family val="1"/>
      </rPr>
      <t xml:space="preserve">
Table 11: Preferential Allotments Listed at BSE and NSE</t>
    </r>
  </si>
  <si>
    <r>
      <rPr>
        <sz val="14"/>
        <color indexed="8"/>
        <rFont val="Garamond"/>
        <family val="1"/>
      </rPr>
      <t>सारणी 12: बीएसई और एनएसई को सूचित किए गए कंपनी ऋण (कारपोरेट डैट) के प्राइवेट प्लेसमेंट के ब्यौरे</t>
    </r>
    <r>
      <rPr>
        <sz val="12"/>
        <color indexed="8"/>
        <rFont val="Garamond"/>
        <family val="1"/>
      </rPr>
      <t xml:space="preserve">
Table 12: Private Placement of Corporate Debt Reported to BSE and NSE</t>
    </r>
  </si>
  <si>
    <r>
      <rPr>
        <sz val="14"/>
        <color indexed="8"/>
        <rFont val="Garamond"/>
        <family val="1"/>
      </rPr>
      <t>सारणी 14: कंपनी द्वारा लम्बी अवधि के लिए जारी की गई ऋण प्रतिभूतियाँ (कारपोरेट डैट सिक्यूरिटीज़) को दी गई रेटिंग (जिनकी मीयाद &gt;= 1 वर्ष है)</t>
    </r>
    <r>
      <rPr>
        <sz val="12"/>
        <color indexed="8"/>
        <rFont val="Garamond"/>
        <family val="1"/>
      </rPr>
      <t xml:space="preserve">
Table 14: Ratings Assigned for Long-term Corporate Debt Securities (Maturity &gt;= 1 year)</t>
    </r>
  </si>
  <si>
    <r>
      <rPr>
        <sz val="14"/>
        <color indexed="8"/>
        <rFont val="Garamond"/>
        <family val="1"/>
      </rPr>
      <t>सारणी 15: कंपनी द्वारा जारी की गई ऋण प्रतिभूतियों (कारपोरेट डैट सिक्यूरिटीज़) के संबंध में स्वीकार की गई रेटिंगों का पुनर्विलोकन (जिनकी मीयाद ≥ 1 वर्ष है)</t>
    </r>
    <r>
      <rPr>
        <sz val="12"/>
        <color indexed="8"/>
        <rFont val="Garamond"/>
        <family val="1"/>
      </rPr>
      <t xml:space="preserve">
Table 15: Review of Accepted Ratings of Corporate Debt Securities (Maturity &gt;= 1 year)</t>
    </r>
  </si>
  <si>
    <r>
      <rPr>
        <sz val="14"/>
        <color indexed="8"/>
        <rFont val="Garamond"/>
        <family val="1"/>
      </rPr>
      <t>सारणी 16: स्टॉक एक्सचेंजों के नकदी खंड (कैश सेगमेंट) के व्यापारावर्त (टर्नओवर) का ब्यौरा</t>
    </r>
    <r>
      <rPr>
        <sz val="12"/>
        <color indexed="8"/>
        <rFont val="Garamond"/>
        <family val="1"/>
      </rPr>
      <t xml:space="preserve">
Table 16: Distribution of Turnover on Cash Segments of Exchanges</t>
    </r>
  </si>
  <si>
    <r>
      <rPr>
        <sz val="14"/>
        <color indexed="8"/>
        <rFont val="Garamond"/>
        <family val="1"/>
      </rPr>
      <t xml:space="preserve">सारणी 17: बीएसई के नकदी खंड के रूख </t>
    </r>
    <r>
      <rPr>
        <sz val="12"/>
        <color indexed="8"/>
        <rFont val="Garamond"/>
        <family val="1"/>
      </rPr>
      <t xml:space="preserve">
Table 17: Trends in Cash Segment of BSE</t>
    </r>
  </si>
  <si>
    <r>
      <rPr>
        <sz val="14"/>
        <color indexed="8"/>
        <rFont val="Garamond"/>
        <family val="1"/>
      </rPr>
      <t xml:space="preserve">सारणी 18: एनएसई के नकदी खंड के रूख </t>
    </r>
    <r>
      <rPr>
        <sz val="12"/>
        <color indexed="8"/>
        <rFont val="Garamond"/>
        <family val="1"/>
      </rPr>
      <t xml:space="preserve">
Table 18: Trends in Cash Segment of NSE</t>
    </r>
  </si>
  <si>
    <r>
      <rPr>
        <sz val="14"/>
        <color indexed="8"/>
        <rFont val="Garamond"/>
        <family val="1"/>
      </rPr>
      <t>सारणी 19: एमएसईआई के नकदी खंड के रूख</t>
    </r>
    <r>
      <rPr>
        <sz val="12"/>
        <color indexed="8"/>
        <rFont val="Garamond"/>
        <family val="1"/>
      </rPr>
      <t xml:space="preserve">
Table 19: Trends in Cash Segment of MSEI</t>
    </r>
  </si>
  <si>
    <r>
      <rPr>
        <sz val="14"/>
        <color indexed="8"/>
        <rFont val="Garamond"/>
        <family val="1"/>
      </rPr>
      <t xml:space="preserve">सारणी 22: एनएसई के नकदी खंड (कैश सेगमेंट) के व्यापारावर्त (टर्नओवर) में श्रेणी के अनुसार हिस्सेदारी </t>
    </r>
    <r>
      <rPr>
        <sz val="12"/>
        <color indexed="8"/>
        <rFont val="Garamond"/>
        <family val="1"/>
      </rPr>
      <t xml:space="preserve">
Table 22: Category-wise Share of Turnover in Cash Segment of NSE</t>
    </r>
  </si>
  <si>
    <r>
      <rPr>
        <sz val="14"/>
        <color indexed="8"/>
        <rFont val="Garamond"/>
        <family val="1"/>
      </rPr>
      <t>सारणी 23: एमएसईआई के नकदी खंड (कैश सेगमेंट) के व्यापारावर्त (टर्नओवर) में श्रेणी के अनुसार हिस्सेदारी</t>
    </r>
    <r>
      <rPr>
        <sz val="12"/>
        <color indexed="8"/>
        <rFont val="Garamond"/>
        <family val="1"/>
      </rPr>
      <t xml:space="preserve">
Table 23: Category-wise Share of Turnover in Cash Segment of MSEI</t>
    </r>
  </si>
  <si>
    <r>
      <rPr>
        <sz val="14"/>
        <color indexed="8"/>
        <rFont val="Garamond"/>
        <family val="1"/>
      </rPr>
      <t>सारणी 24: एस एंड पी बीएसई सेंसेक्स में शामिल स्टॉक</t>
    </r>
    <r>
      <rPr>
        <sz val="12"/>
        <color indexed="8"/>
        <rFont val="Garamond"/>
        <family val="1"/>
      </rPr>
      <t xml:space="preserve">
Table 24: Component Stocks: S&amp;P BSE Sensex</t>
    </r>
  </si>
  <si>
    <r>
      <rPr>
        <sz val="14"/>
        <color indexed="8"/>
        <rFont val="Garamond"/>
        <family val="1"/>
      </rPr>
      <t>सारणी 25: निफ्टी 50 इंडेक्स में शामिल स्टॉक</t>
    </r>
    <r>
      <rPr>
        <sz val="12"/>
        <color indexed="8"/>
        <rFont val="Garamond"/>
        <family val="1"/>
      </rPr>
      <t xml:space="preserve">
Table 25: Component Stocks: Nifty 50 Index</t>
    </r>
  </si>
  <si>
    <r>
      <rPr>
        <sz val="14"/>
        <color indexed="8"/>
        <rFont val="Garamond"/>
        <family val="1"/>
      </rPr>
      <t>सारणी 26: एसएक्स 40 इंडेक्स में शामिल स्टॉक</t>
    </r>
    <r>
      <rPr>
        <sz val="12"/>
        <color indexed="8"/>
        <rFont val="Garamond"/>
        <family val="1"/>
      </rPr>
      <t xml:space="preserve">
Table 26: Component Stock: SX 40 Index</t>
    </r>
  </si>
  <si>
    <r>
      <rPr>
        <sz val="14"/>
        <color indexed="8"/>
        <rFont val="Garamond"/>
        <family val="1"/>
      </rPr>
      <t xml:space="preserve">सारणी 27: नकदी खंड में हुई बढ़त/गिरावट </t>
    </r>
    <r>
      <rPr>
        <sz val="12"/>
        <color indexed="8"/>
        <rFont val="Garamond"/>
        <family val="1"/>
      </rPr>
      <t xml:space="preserve">
Table 27: Advances/Declines in Cash Segment</t>
    </r>
  </si>
  <si>
    <r>
      <rPr>
        <sz val="14"/>
        <color indexed="8"/>
        <rFont val="Garamond"/>
        <family val="1"/>
      </rPr>
      <t>सारणी 28: नकदी खंड में हुई ट्रेडिंग से संबंधित आँकड़ें</t>
    </r>
    <r>
      <rPr>
        <sz val="12"/>
        <color indexed="8"/>
        <rFont val="Garamond"/>
        <family val="1"/>
      </rPr>
      <t xml:space="preserve">
Table 28: Trading Frequency in Cash Segment</t>
    </r>
  </si>
  <si>
    <r>
      <rPr>
        <sz val="14"/>
        <color indexed="8"/>
        <rFont val="Garamond"/>
        <family val="1"/>
      </rPr>
      <t xml:space="preserve">सारणी 31: बीएसई के नकदी खंड (कैश सेगमेंट) में निपटान (सेटलमेंट) संबंधी आँकड़े </t>
    </r>
    <r>
      <rPr>
        <sz val="12"/>
        <color indexed="8"/>
        <rFont val="Garamond"/>
        <family val="1"/>
      </rPr>
      <t xml:space="preserve">
Table 31: Settlement Statistics for Cash Segment of BSE</t>
    </r>
  </si>
  <si>
    <r>
      <rPr>
        <sz val="14"/>
        <color indexed="8"/>
        <rFont val="Garamond"/>
        <family val="1"/>
      </rPr>
      <t xml:space="preserve">सारणी 34: बीएसई के इक्विटी डेरिवेटिव खंड के रूख [आनुमानिक मूल्य में व्यापारावर्त (टर्नओवर)] </t>
    </r>
    <r>
      <rPr>
        <sz val="12"/>
        <color indexed="8"/>
        <rFont val="Garamond"/>
        <family val="1"/>
      </rPr>
      <t xml:space="preserve">
Table 34: Trends in Equity Derivatives Segment at BSE (Turnover in Notional Value) </t>
    </r>
  </si>
  <si>
    <r>
      <rPr>
        <sz val="14"/>
        <color indexed="8"/>
        <rFont val="Garamond"/>
        <family val="1"/>
      </rPr>
      <t>सारणी 35: एनएसई के इक्विटी डेरिवेटिव खंड के रूख [आनुमानिक मूल्य में व्यापारावर्त (टर्नओवर)]</t>
    </r>
    <r>
      <rPr>
        <sz val="12"/>
        <color indexed="8"/>
        <rFont val="Garamond"/>
        <family val="1"/>
      </rPr>
      <t xml:space="preserve">
Table 35: Trends in Equity Derivatives Segment at NSE (Turnover in Notional Value) </t>
    </r>
  </si>
  <si>
    <r>
      <rPr>
        <sz val="14"/>
        <color indexed="8"/>
        <rFont val="Garamond"/>
        <family val="1"/>
      </rPr>
      <t>सारणी 36: बीएसई और एनएसई के इक्विटी डेरिवेटिव खंड में हुए निपटान संबंधी आँकड़े</t>
    </r>
    <r>
      <rPr>
        <sz val="12"/>
        <color indexed="8"/>
        <rFont val="Garamond"/>
        <family val="1"/>
      </rPr>
      <t xml:space="preserve">
Table 36: Settlement Statistics in Equity Derivatives Segment at BSE and NSE</t>
    </r>
  </si>
  <si>
    <r>
      <rPr>
        <sz val="14"/>
        <color indexed="8"/>
        <rFont val="Garamond"/>
        <family val="1"/>
      </rPr>
      <t xml:space="preserve">सारणी 37: बीएसई के इक्विटी डेरिवेटिव खंड में श्रेणी के अनुसार व्यापारावर्त एवं ओपन इंटरेस्ट </t>
    </r>
    <r>
      <rPr>
        <sz val="12"/>
        <color indexed="8"/>
        <rFont val="Garamond"/>
        <family val="1"/>
      </rPr>
      <t xml:space="preserve">
Table 37: Category-wise Share of Turnover &amp; Open Interest in Equity Derivative Segment of BSE</t>
    </r>
  </si>
  <si>
    <r>
      <rPr>
        <sz val="14"/>
        <color indexed="8"/>
        <rFont val="Garamond"/>
        <family val="1"/>
      </rPr>
      <t>सारणी 39: बीएसई के इंडेक्स डेरिवेटिव में व्यापारावर्त (टर्नओवर) [लिखत (इंस्ट्रूमेंट) के अनुसार]</t>
    </r>
    <r>
      <rPr>
        <sz val="12"/>
        <color indexed="8"/>
        <rFont val="Garamond"/>
        <family val="1"/>
      </rPr>
      <t xml:space="preserve">
Table 39: Instrument-wise Turnover in Index Derivatives at BSE</t>
    </r>
  </si>
  <si>
    <r>
      <rPr>
        <sz val="14"/>
        <color indexed="8"/>
        <rFont val="Garamond"/>
        <family val="1"/>
      </rPr>
      <t>सारणी 40: एनएसई के इंडेक्स डेरिवेटिव में व्यापारावर्त (टर्नओवर) [लिखत (इंस्ट्रूमेंट) के अनुसार]</t>
    </r>
    <r>
      <rPr>
        <sz val="12"/>
        <color indexed="8"/>
        <rFont val="Garamond"/>
        <family val="1"/>
      </rPr>
      <t xml:space="preserve">
Table 40: Instrument-wise Turnover in Index Derivatives at NSE</t>
    </r>
  </si>
  <si>
    <r>
      <rPr>
        <sz val="14"/>
        <color indexed="8"/>
        <rFont val="Garamond"/>
        <family val="1"/>
      </rPr>
      <t>सारणी 44: करेंसी डेरिवेटिव खंड में हुए निपटान (सेटलमेंट) संबंधी आँकडें</t>
    </r>
    <r>
      <rPr>
        <sz val="12"/>
        <color indexed="8"/>
        <rFont val="Garamond"/>
        <family val="1"/>
      </rPr>
      <t xml:space="preserve">
Table 44: Settlement Statistics of Currency Derivatives Segment </t>
    </r>
  </si>
  <si>
    <r>
      <rPr>
        <sz val="14"/>
        <color indexed="8"/>
        <rFont val="Garamond"/>
        <family val="1"/>
      </rPr>
      <t>सारणी 51: बीएसई, एनएसई और एमएसईआई में इंटरेस्ट रेट (ब्याज दर) फ्यूचर्स में हुई ट्रेडिंग से संबंधित ऑकड़ें</t>
    </r>
    <r>
      <rPr>
        <sz val="12"/>
        <color indexed="8"/>
        <rFont val="Garamond"/>
        <family val="1"/>
      </rPr>
      <t xml:space="preserve">
Table 51: Trading Statistics of Interest Rate Futures at BSE, NSE and MSEI</t>
    </r>
  </si>
  <si>
    <r>
      <rPr>
        <sz val="14"/>
        <color indexed="8"/>
        <rFont val="Garamond"/>
        <family val="1"/>
      </rPr>
      <t>सारणी 52: बीएसई, एनएसई और एमएसईआई के इंटरेस्ट रेट (ब्याज दर) फ्यूचर्स में हुए निपटान (सेटलमेंट) संबंधी ऑकड़ें</t>
    </r>
    <r>
      <rPr>
        <sz val="12"/>
        <color indexed="8"/>
        <rFont val="Garamond"/>
        <family val="1"/>
      </rPr>
      <t xml:space="preserve">
Table 52: Settlement Statistics in Interest Rate Futures at BSE, NSE and MSEI</t>
    </r>
  </si>
  <si>
    <r>
      <rPr>
        <sz val="14"/>
        <color indexed="8"/>
        <rFont val="Garamond"/>
        <family val="1"/>
      </rPr>
      <t>सारणी 53: विदेशी पोर्टफोलियो निवेश के रूख</t>
    </r>
    <r>
      <rPr>
        <sz val="12"/>
        <color indexed="8"/>
        <rFont val="Garamond"/>
        <family val="1"/>
      </rPr>
      <t xml:space="preserve">
Table 53: Trends in Foreign Portfolio Investment</t>
    </r>
  </si>
  <si>
    <r>
      <rPr>
        <sz val="14"/>
        <color indexed="8"/>
        <rFont val="Garamond"/>
        <family val="1"/>
      </rPr>
      <t>सारणी 54: विदेशी पोर्टफोलियो निवेशकों (एफपीओ) की अभिरक्षाधीन आस्तियों (असेट्स अंडर कस्टडी) की तुलना में ऑफशोर डेरिवेटिव इंस्ट्रूमेंट (ओडीआई) का आनुमानिक मूल्य</t>
    </r>
    <r>
      <rPr>
        <sz val="12"/>
        <color indexed="8"/>
        <rFont val="Garamond"/>
        <family val="1"/>
      </rPr>
      <t xml:space="preserve">
Table 54: Notional Value of Offshore Derivative Instruments (ODIs) Vs Assets Under Custody (AUC) of FPIs</t>
    </r>
  </si>
  <si>
    <r>
      <rPr>
        <sz val="14"/>
        <color indexed="8"/>
        <rFont val="Garamond"/>
        <family val="1"/>
      </rPr>
      <t>सारणी 56: विदेशी जोखिम पूँजी निवेशकों (एफवीसीआई) द्वारा किया गया कुल निवेश [क्षेत्र के अनुसार]</t>
    </r>
    <r>
      <rPr>
        <sz val="12"/>
        <color indexed="8"/>
        <rFont val="Garamond"/>
        <family val="1"/>
      </rPr>
      <t xml:space="preserve">
Table 56: Cumulative Sectoral  Investment of Foreign Venture Capital Investors (FVCIs)</t>
    </r>
  </si>
  <si>
    <r>
      <rPr>
        <sz val="14"/>
        <color indexed="8"/>
        <rFont val="Garamond"/>
        <family val="1"/>
      </rPr>
      <t xml:space="preserve">सारणी 57: म्यूचुअल फंडों द्वारा जुटाई गई रकम से संबंधित आँकड़े </t>
    </r>
    <r>
      <rPr>
        <sz val="12"/>
        <color indexed="8"/>
        <rFont val="Garamond"/>
        <family val="1"/>
      </rPr>
      <t xml:space="preserve">
Table 57: Trends in Resource Mobilization by Mutual Funds </t>
    </r>
  </si>
  <si>
    <r>
      <rPr>
        <sz val="14"/>
        <color indexed="8"/>
        <rFont val="Garamond"/>
        <family val="1"/>
      </rPr>
      <t>सारणी 58: स्कीम के अनुसार म्यूचुअल फंडों के ऑकड़े</t>
    </r>
    <r>
      <rPr>
        <sz val="12"/>
        <color indexed="8"/>
        <rFont val="Garamond"/>
        <family val="1"/>
      </rPr>
      <t xml:space="preserve">
Table 58: Scheme-wise Statistics of Mutual Funds</t>
    </r>
  </si>
  <si>
    <r>
      <rPr>
        <sz val="14"/>
        <color indexed="8"/>
        <rFont val="Garamond"/>
        <family val="1"/>
      </rPr>
      <t xml:space="preserve">सारणी 60: पोर्टफोलियो प्रबंधकों द्वारा प्रबंधित आस्तियाँ </t>
    </r>
    <r>
      <rPr>
        <sz val="12"/>
        <color indexed="8"/>
        <rFont val="Garamond"/>
        <family val="1"/>
      </rPr>
      <t xml:space="preserve">
Table 60: Assets Managed by Portfolio Managers</t>
    </r>
  </si>
  <si>
    <r>
      <rPr>
        <sz val="14"/>
        <color indexed="8"/>
        <rFont val="Garamond"/>
        <family val="1"/>
      </rPr>
      <t>सारणी 61: महीने की अंत तक की स्थिति के अनुसार सूचीबद्ध कंपनियों के मामले में एनएसडीएल एवं सीडीएसएल की प्रगति रिपोर्ट</t>
    </r>
    <r>
      <rPr>
        <sz val="12"/>
        <color indexed="8"/>
        <rFont val="Garamond"/>
        <family val="1"/>
      </rPr>
      <t xml:space="preserve">
Table 61: Progress Report of NSDL &amp; CDSl as on end of Month (Listed Companies)</t>
    </r>
  </si>
  <si>
    <r>
      <rPr>
        <sz val="14"/>
        <color indexed="8"/>
        <rFont val="Garamond"/>
        <family val="1"/>
      </rPr>
      <t>सारणी 64: एक्सचेंजों में जितनी कमोडिटियों में ट्रेड करने की अनुमति प्रदान की गई और जितनी कमोडटियों में ट्रेडिंग की गई, उनकी संख्या</t>
    </r>
    <r>
      <rPr>
        <sz val="12"/>
        <color indexed="8"/>
        <rFont val="Garamond"/>
        <family val="1"/>
      </rPr>
      <t xml:space="preserve">
Table 64: Number of Commodities Permitted and traded at Exchanges</t>
    </r>
  </si>
  <si>
    <r>
      <rPr>
        <sz val="14"/>
        <color indexed="8"/>
        <rFont val="Garamond"/>
        <family val="1"/>
      </rPr>
      <t>सारणी 65: कमोडिटी सूचकांक के रूख</t>
    </r>
    <r>
      <rPr>
        <sz val="12"/>
        <color indexed="8"/>
        <rFont val="Garamond"/>
        <family val="1"/>
      </rPr>
      <t xml:space="preserve">
Table 65: Trends in Commodity Indices</t>
    </r>
  </si>
  <si>
    <r>
      <rPr>
        <sz val="14"/>
        <color indexed="8"/>
        <rFont val="Garamond"/>
        <family val="1"/>
      </rPr>
      <t>सारणी 66: एमसीएक्स के कमोडिटी डेरिवेटिव के रूख</t>
    </r>
    <r>
      <rPr>
        <sz val="12"/>
        <color indexed="8"/>
        <rFont val="Garamond"/>
        <family val="1"/>
      </rPr>
      <t xml:space="preserve">
Table 66: Trends in Commodity Derivatives at MCX</t>
    </r>
  </si>
  <si>
    <r>
      <rPr>
        <sz val="14"/>
        <color indexed="8"/>
        <rFont val="Garamond"/>
        <family val="1"/>
      </rPr>
      <t>सारणी 67: एनसीडीईएक्स के कमोडिटी डेरिवेटिव के रूख</t>
    </r>
    <r>
      <rPr>
        <sz val="12"/>
        <color indexed="8"/>
        <rFont val="Garamond"/>
        <family val="1"/>
      </rPr>
      <t xml:space="preserve">
Table 67: Trends in Commodity Derivatives at NCDEX</t>
    </r>
  </si>
  <si>
    <r>
      <rPr>
        <sz val="14"/>
        <color indexed="8"/>
        <rFont val="Garamond"/>
        <family val="1"/>
      </rPr>
      <t>सारणी 68: बीएसई में कमोडिटी डेरिवेटिव के रूख</t>
    </r>
    <r>
      <rPr>
        <sz val="12"/>
        <color indexed="8"/>
        <rFont val="Garamond"/>
        <family val="1"/>
      </rPr>
      <t xml:space="preserve">
Table 68: Trends in  Commodity Derivatives at BSE</t>
    </r>
  </si>
  <si>
    <r>
      <rPr>
        <sz val="14"/>
        <color indexed="8"/>
        <rFont val="Garamond"/>
        <family val="1"/>
      </rPr>
      <t>सारणी 70: कमोडिटी फ्यूचर्स के व्यापारावर्त में सहभागी के अनुसार हिस्सेदारी (प्रतिशत में)</t>
    </r>
    <r>
      <rPr>
        <sz val="12"/>
        <color indexed="8"/>
        <rFont val="Garamond"/>
        <family val="1"/>
      </rPr>
      <t xml:space="preserve">
Table 70: Participant-wise percentage share of turnover in Commodity Futures</t>
    </r>
  </si>
  <si>
    <r>
      <rPr>
        <sz val="14"/>
        <color indexed="8"/>
        <rFont val="Garamond"/>
        <family val="1"/>
      </rPr>
      <t xml:space="preserve">सारणी 71: एमसीएक्स में कमोडिटी के अनुसार व्यापारावर्त और ट्रेडिंग की मात्रा </t>
    </r>
    <r>
      <rPr>
        <sz val="12"/>
        <color indexed="8"/>
        <rFont val="Garamond"/>
        <family val="1"/>
      </rPr>
      <t xml:space="preserve">
Table 71: Commodity-wise Trading Volume and Turnover at MCX</t>
    </r>
  </si>
  <si>
    <r>
      <rPr>
        <sz val="14"/>
        <color indexed="8"/>
        <rFont val="Garamond"/>
        <family val="1"/>
      </rPr>
      <t xml:space="preserve">सारणी 72: एनसीडीईएक्स में कमोडिटी के अनुसार व्यापारावर्त और ट्रेडिंग की मात्रा </t>
    </r>
    <r>
      <rPr>
        <sz val="12"/>
        <color indexed="8"/>
        <rFont val="Garamond"/>
        <family val="1"/>
      </rPr>
      <t xml:space="preserve">
Table 72: Commodity-wise Trading Volume and Turnover at NCDEX</t>
    </r>
  </si>
  <si>
    <r>
      <rPr>
        <sz val="14"/>
        <color indexed="8"/>
        <rFont val="Garamond"/>
        <family val="1"/>
      </rPr>
      <t xml:space="preserve">सारणी 73: आईसीईएक्स, एनएसई और बीएसई पर कमोडिटी के अनुसार व्यापारावर्त एवं ट्रेड का आकार  </t>
    </r>
    <r>
      <rPr>
        <sz val="12"/>
        <color indexed="8"/>
        <rFont val="Garamond"/>
        <family val="1"/>
      </rPr>
      <t xml:space="preserve">
Table 73: Commodity-wise Trading Volume and Turnover at ICEX, NSE and BSE</t>
    </r>
  </si>
  <si>
    <r>
      <rPr>
        <sz val="14"/>
        <color indexed="8"/>
        <rFont val="Garamond"/>
        <family val="1"/>
      </rPr>
      <t xml:space="preserve">सारणी 74: समष्टि आर्थिक सूचक </t>
    </r>
    <r>
      <rPr>
        <sz val="12"/>
        <color indexed="8"/>
        <rFont val="Garamond"/>
        <family val="1"/>
      </rPr>
      <t xml:space="preserve">
Table 74: Macro Economic Indicators</t>
    </r>
  </si>
  <si>
    <r>
      <rPr>
        <sz val="14"/>
        <color indexed="8"/>
        <rFont val="Garamond"/>
        <family val="1"/>
      </rPr>
      <t>सारणी 3: भारतीय प्रतिभूति और विनिमय बोर्ड (शेयरों का पर्याप्त अर्जन और अधिग्रहण) विनियम, 2011 के तहत इस माह के दौरान बंद हुए प्रस्ताव (ऑफर)</t>
    </r>
    <r>
      <rPr>
        <sz val="12"/>
        <color indexed="8"/>
        <rFont val="Garamond"/>
        <family val="1"/>
      </rPr>
      <t xml:space="preserve">
Table 3: Offers closed during the month under SEBI (SAST), 2011</t>
    </r>
  </si>
  <si>
    <r>
      <rPr>
        <sz val="14"/>
        <color indexed="8"/>
        <rFont val="Garamond"/>
        <family val="1"/>
      </rPr>
      <t>सारणी 5ख: सार्वजनिक निर्गमों और साधिकार निर्गमों के माध्यम से प्राथमिक बाजार के जरिए जुटाई गई पूँजी [इक्विटी और ऋण(डैट)]</t>
    </r>
    <r>
      <rPr>
        <sz val="12"/>
        <color indexed="8"/>
        <rFont val="Garamond"/>
        <family val="1"/>
      </rPr>
      <t xml:space="preserve">
Table 5 B: Capital Raised from the Primary Market through  Public and Rights Issues (Equity and Debt)</t>
    </r>
  </si>
  <si>
    <r>
      <rPr>
        <sz val="14"/>
        <color indexed="8"/>
        <rFont val="Garamond"/>
        <family val="1"/>
      </rPr>
      <t>सारणी 9: सार्वजनिक निर्गमों (पब्लिक इश्यू) और साधिकार निर्गमों (राइट्स इश्यू) [इक्विटी] के माध्यम से जूटाई गई पूँजी का आकार के अनुसार वर्गीकरण</t>
    </r>
    <r>
      <rPr>
        <sz val="12"/>
        <color indexed="8"/>
        <rFont val="Garamond"/>
        <family val="1"/>
      </rPr>
      <t xml:space="preserve">
Table 9: Size-wise Classification of Capital Raised through Public and Rights Issues (Equity)</t>
    </r>
  </si>
  <si>
    <r>
      <rPr>
        <sz val="14"/>
        <color indexed="8"/>
        <rFont val="Garamond"/>
        <family val="1"/>
      </rPr>
      <t>सारणी 20: नकदी खंड (कैश सेगमेंट) का व्यापारावर्त (टर्नओवर) (शहर के अनुसार)</t>
    </r>
    <r>
      <rPr>
        <sz val="12"/>
        <color indexed="8"/>
        <rFont val="Garamond"/>
        <family val="1"/>
      </rPr>
      <t xml:space="preserve">
Table 20: City-wise Distribution of Turnover on Cash Segments</t>
    </r>
  </si>
  <si>
    <r>
      <rPr>
        <sz val="14"/>
        <color indexed="8"/>
        <rFont val="Garamond"/>
        <family val="1"/>
      </rPr>
      <t xml:space="preserve">सारणी 29: प्रमुख सूचकांकों में रोजाना हुए उतार-चढ़ाव </t>
    </r>
    <r>
      <rPr>
        <sz val="12"/>
        <color indexed="8"/>
        <rFont val="Garamond"/>
        <family val="1"/>
      </rPr>
      <t xml:space="preserve">
Table 29: Daily Volatility of Major Indices</t>
    </r>
  </si>
  <si>
    <t>सारणी 41: बीएसई के करेंसी डेरिवेटिव सेगमेंट (मुद्रा व्युत्पन्नी खंड) के रूख
Table 41: Trends in Currency Derivatives Segment at BSE</t>
  </si>
  <si>
    <t>सारणी 42: एनएसई के करेंसी डेरिवेटिव सेगमेंट (मुद्रा व्युत्पन्नी खंड) के रूख
Table 42: Trends in Currency Derivatives Segment at NSE</t>
  </si>
  <si>
    <t>सारणी 43: एमएसईआई के करेंसी डेरिवेटिव सेगमेंट (मुद्रा व्युत्पन्नी खंड) में रूख 
Table 43: Trends in Currency Derivatives Segment at MSEI</t>
  </si>
  <si>
    <t>सारणी 45: बीएसई के करेंसी फ्यूचर्स खंड में व्यापारावर्त (टर्नओवर) [लिखत (इंस्ट्रूमेंट) के अनुसार]   
Table 45: Instrument-wise Turnover in Currency Futures Segment of BSE</t>
  </si>
  <si>
    <r>
      <rPr>
        <sz val="14"/>
        <color indexed="8"/>
        <rFont val="Garamond"/>
        <family val="1"/>
      </rPr>
      <t xml:space="preserve">सारणी 55: अभिरक्षकों के अभिरक्षाधीन आस्तियाँ (एयूसी) </t>
    </r>
    <r>
      <rPr>
        <sz val="12"/>
        <color indexed="8"/>
        <rFont val="Garamond"/>
        <family val="1"/>
      </rPr>
      <t xml:space="preserve">
Table 55: Assets under the Custody of Custodians</t>
    </r>
  </si>
  <si>
    <r>
      <rPr>
        <sz val="14"/>
        <color indexed="8"/>
        <rFont val="Garamond"/>
        <family val="1"/>
      </rPr>
      <t xml:space="preserve">सारणी 59: म्यूचुअल फंडों द्वारा स्टॉक एक्सचेंजों में किए गए लेनदेनों का रूख </t>
    </r>
    <r>
      <rPr>
        <sz val="12"/>
        <color indexed="8"/>
        <rFont val="Garamond"/>
        <family val="1"/>
      </rPr>
      <t xml:space="preserve">
Table 59: Trends in Transactions on Stock Exchanges by Mutual Funds</t>
    </r>
  </si>
  <si>
    <r>
      <rPr>
        <sz val="14"/>
        <color indexed="8"/>
        <rFont val="Garamond"/>
        <family val="1"/>
      </rPr>
      <t>सारणी 62: डीमैट की दिशा में एनएसडीएल और सीडीएसएल में हुई प्रगति (सूचीबद्ध और असूचीगत कंपनियाँ)</t>
    </r>
    <r>
      <rPr>
        <sz val="12"/>
        <color indexed="8"/>
        <rFont val="Garamond"/>
        <family val="1"/>
      </rPr>
      <t xml:space="preserve">
Table 62: Progress of Dematerialisation at NSDL and CDSL (Listed and Unlisted Companies)</t>
    </r>
  </si>
  <si>
    <t>सारणी 43: एमएसईआई के करेंसी डेरिवेटिव सेगमेंट (मुद्रा व्युत्पन्नी खंड) के रूख 
Table 43: Trends in Currency Derivatives Segment at MSEI</t>
  </si>
  <si>
    <r>
      <rPr>
        <b/>
        <sz val="14"/>
        <color indexed="8"/>
        <rFont val="Garamond"/>
        <family val="1"/>
      </rPr>
      <t>दलाल (जो कंपनी हो) [नकदी खंड]</t>
    </r>
    <r>
      <rPr>
        <b/>
        <sz val="12"/>
        <color indexed="8"/>
        <rFont val="Garamond"/>
        <family val="1"/>
      </rPr>
      <t xml:space="preserve"> </t>
    </r>
    <r>
      <rPr>
        <b/>
        <sz val="11"/>
        <color indexed="8"/>
        <rFont val="Garamond"/>
        <family val="1"/>
      </rPr>
      <t>/Corporate  Brokers(Cash Segment)</t>
    </r>
  </si>
  <si>
    <r>
      <rPr>
        <b/>
        <u/>
        <sz val="14"/>
        <rFont val="Garamond"/>
        <family val="1"/>
      </rPr>
      <t xml:space="preserve">जनता को किया गया शुद्ध प्रस्ताव = क्यूआईबी (एंकर निवेशक सहित)+ आरआईआई+ एनआईआई [किंतु इसमें शामिल नहीं है: कर्मचारियों का हिस्सा + शेयरधारकों का हिस्सा + बाजार निर्माता (मार्केट मेकर) का हिस्सा] </t>
    </r>
    <r>
      <rPr>
        <b/>
        <u/>
        <sz val="11"/>
        <rFont val="Garamond"/>
        <family val="1"/>
      </rPr>
      <t xml:space="preserve">
 Net offer to Public = QIB (Including anchor) + RII + NII (Excluding Employee Reservation +Shareholder Reservation + Market maker)</t>
    </r>
  </si>
  <si>
    <t xml:space="preserve"> 2. आईपीओ के आँकड़े सूचीबद्धता (लिस्टिंग) की तारीख के अनुसार और जनता के लिए लाए गए ऋण निर्गम (डैट इश्यू) के आँकड़े निर्गम (इश्यू) के बंद होने की तारीख के अनुसार लिए गए हैं । 
 2. IPOs are classified based on listing date and public debt issues on the basis of closing date of the issue.</t>
  </si>
  <si>
    <t>सम-मूल्य पर 
At Par</t>
  </si>
  <si>
    <t>प्रीमियम पर
At Premium</t>
  </si>
  <si>
    <t>सारणी 13: कंपनी ऋण बाजार (कारपोरेट डैट मार्केट) में निपटाए (सेटलमेंट) गए सौदौं से संबंधित ब्यौरे
Table 13: Trends in Settled Trades in the Corporate Debt Market</t>
  </si>
  <si>
    <t>व्यापारावर्त (टर्नओवर) के आँकड़ों में सभी (ऑक्शन मार्केट से संबंधित आँकड़ों को छोड़कर) बाजारों से संबंधित आँकड़े शामिल हैं । 
Turnover Data compiled for all markets except auction market</t>
  </si>
  <si>
    <t>5. 5 लाख रुपये के पोर्टफोलियो के संबंध में इम्पैक्ट कॉस्ट की गणना एक महीने के आँकड़ों के आधार पर की गई है ।  
The above is calculated for a month for the portfolio size of Rs. 5 lakh.  It is calculated for the current month.</t>
  </si>
  <si>
    <t>4. *चूँकि एसएक्स40 में शामिल शेयरों में कोई ट्रेडिंग नहीं हुई है, इसलिए उपरोक्त स्टॉक का इम्पैक्ट कॉस्ट शून्य है । 
Since there is no trading in the SX40 constituents, the Impact Cost for the given stocks is NIL.</t>
  </si>
  <si>
    <t>सारणी 41: बीएसई के करेंसी डेरिवेटिव सेगमेंट (मुद्रा व्युत्पन्नी खंड) के रूख 
Table 41: Trends in Currency Derivatives Segment at BSE</t>
  </si>
  <si>
    <t>सारणी 42: एनएसई के करेंसी डेरिवेटिव सेगमेंट (मुद्रा व्युत्पन्नी खंड) के रूख 
Table 42: Trends in Currency Derivatives Segment at NSE</t>
  </si>
  <si>
    <t>टिप्पणी/Notes: 1  ट्रेडिंग का मूल्य:- फ्यूचर्स के मामले में, कॉण्ट्रैक्ट् का मूल्य =  कितनी प्रतिभूतियों में ट्रेडिंग हुई* एक प्रतिभूति कितने में ट्रेड हुई  2. ऑप्शन्स के मामले में, कॉण्ट्रैक्ट का मूल्य = कितनी प्रतिभूतियों में ट्रेडिंग हुई (स्ट्राइक प्राइस + एक प्रतिभूति पर कितना प्रीमियम दिया गया)
Trading Value :- For Futures, Value of contract = Traded Qty*Traded Price. 2. For Options, Value of contract = Traded Qty*(Strike Price+Traded Premium)</t>
  </si>
  <si>
    <t>सारणी 45: बीएसई के करेंसी फ्यूचर्स खंड में व्यापारावर्त (टर्नओवर) [लिखत (इंस्ट्रूमेंट) के अनुसार] 
Table 45: Instrument-wise Turnover in Currency Futures Segment of BSE</t>
  </si>
  <si>
    <t>सारणी 46: एनएसई के करेंसी फ्यूचर्स खंड में (टर्नओवर) [लिखत (इंस्ट्रूमेंट) के अनुसार] 
Table 46: Instrument-wise Turnover in Currency Derivatives of NSE</t>
  </si>
  <si>
    <r>
      <rPr>
        <b/>
        <sz val="12"/>
        <color indexed="8"/>
        <rFont val="Garamond"/>
        <family val="1"/>
      </rPr>
      <t>इक्विटी, ऋण एवं डेरिवेटिव पर ऑफशोर डेरिवेटिव इंस्ट्रूमेंट का आनुमानिक मूल्य विदेशी पोर्टफोलियो निवेशकों (एफपीआई) की अभिरक्षाधीन आस्तियाँ (असेट्स अंडर कस्टडी) के % के रूप में है</t>
    </r>
    <r>
      <rPr>
        <b/>
        <u/>
        <sz val="11"/>
        <color indexed="8"/>
        <rFont val="Garamond"/>
        <family val="1"/>
      </rPr>
      <t xml:space="preserve">
</t>
    </r>
    <r>
      <rPr>
        <b/>
        <sz val="11"/>
        <color indexed="8"/>
        <rFont val="Garamond"/>
        <family val="1"/>
      </rPr>
      <t xml:space="preserve">
 Notional value of ODIs on Equity, Debt &amp; Derivatives as % of  Assets Under Custody of FPIs</t>
    </r>
  </si>
  <si>
    <t xml:space="preserve">प्रत्यक्ष विदेशी निवेशक
FDI
</t>
  </si>
  <si>
    <t>ग/C</t>
  </si>
  <si>
    <t>आय / ऋण उन्मुख स्कीमें 
Income/Debt Oriented Schemes</t>
  </si>
  <si>
    <t>डीमैट रूप में उपलब्ध इक्विटी शेयरों के बाजार मूल्य का कुल उपलब्ध शेयरों के बाजार मूल्य से अनुपात 
The ratio of dematerialized equity shares to the total outstanding shares market value</t>
  </si>
  <si>
    <t>जवाहरात
Gems and Stones</t>
  </si>
  <si>
    <t>दिसम्बर/Dec-22</t>
  </si>
  <si>
    <r>
      <rPr>
        <b/>
        <sz val="14"/>
        <color indexed="8"/>
        <rFont val="Garamond"/>
        <family val="1"/>
      </rPr>
      <t>स्रोत:</t>
    </r>
    <r>
      <rPr>
        <sz val="14"/>
        <color indexed="8"/>
        <rFont val="Garamond"/>
        <family val="1"/>
      </rPr>
      <t xml:space="preserve"> सेबी, एनएसडीएल, सीडीएसएल </t>
    </r>
    <r>
      <rPr>
        <b/>
        <sz val="11"/>
        <color indexed="8"/>
        <rFont val="Garamond"/>
        <family val="1"/>
      </rPr>
      <t xml:space="preserve">
Source: </t>
    </r>
    <r>
      <rPr>
        <b/>
        <sz val="12"/>
        <color indexed="8"/>
        <rFont val="Garamond"/>
        <family val="1"/>
      </rPr>
      <t xml:space="preserve"> </t>
    </r>
    <r>
      <rPr>
        <sz val="11"/>
        <color indexed="8"/>
        <rFont val="Garamond"/>
        <family val="1"/>
      </rPr>
      <t>SEBI, NSDL, CDSL</t>
    </r>
  </si>
  <si>
    <t>$ 31 दिसम्बर, 2022 तक की स्थिति के अनुसार 
$ indicates upto December 31, 2022</t>
  </si>
  <si>
    <t xml:space="preserve">टिप्पणी:1. सार्वजनिक ऋण निर्गमों से संबंधित पिछले दो महीनों के आँकड़े अंतिम नहीं है क्योंकि इनमें बदलाव हो सकता है ।  
Notes: 1. Amount for public debt issue for last two months is provisional and may get updated </t>
  </si>
  <si>
    <r>
      <rPr>
        <b/>
        <sz val="11"/>
        <color indexed="8"/>
        <rFont val="Garamond"/>
        <family val="1"/>
      </rPr>
      <t xml:space="preserve">टिप्पणी/Notes </t>
    </r>
    <r>
      <rPr>
        <sz val="11"/>
        <color indexed="8"/>
        <rFont val="Garamond"/>
        <family val="1"/>
      </rPr>
      <t>- अप्रैल 2020 के बाद से, आईपीओ के निर्गमों से संबंधित ऑकड़ों को सूचीबद्ध होने की तारीख के आधार पर वर्गीकृत किया गया है / 
 - From April 2020 onwards, data on IPO issues are categorised based on the listing date.</t>
    </r>
  </si>
  <si>
    <t>NA</t>
  </si>
  <si>
    <t>सारणी 24:  दिसम्बर-2022 के दौरान एस एंड पी बीएसई सेंसेक्स में शामिल स्टॉक
Table 24: Component Stocks: S&amp;P BSE Sensex during December 2022</t>
  </si>
  <si>
    <t>सारणी 25: दिसम्बर 2022 के दौरान निफ्टी 50 इंडेक्स में शामिल स्टॉक
Table 25: Component Stocks: Nifty 50 Index during December 2022</t>
  </si>
  <si>
    <t>टाटा मोटर्स लिमिटेड  TATA MOTORS</t>
  </si>
  <si>
    <t>Na</t>
  </si>
  <si>
    <t>0</t>
  </si>
  <si>
    <t>दिसम्बर के अंत तक/Dec-22</t>
  </si>
  <si>
    <t>-  </t>
  </si>
  <si>
    <t xml:space="preserve"> 44,097 </t>
  </si>
  <si>
    <t>दिसम्बर/Dec-21</t>
  </si>
  <si>
    <t>Cotton</t>
  </si>
  <si>
    <t xml:space="preserve">$ 31 दिसम्बर, 2022 तक की स्थिति के अनुसार 
$ indicates upto December 31, 2022 </t>
  </si>
  <si>
    <t>दिसम्बर 2022 में दैनिक ओपन इंटरेस्ट का औसत 
Average Daily Open Interest in December 2022</t>
  </si>
  <si>
    <t>7.25/8.80</t>
  </si>
  <si>
    <t>7.75/8.80</t>
  </si>
  <si>
    <t>7.75/8.81</t>
  </si>
  <si>
    <t>8.10/8.80</t>
  </si>
  <si>
    <t>8.10/9.40</t>
  </si>
  <si>
    <t>5.00/5.60</t>
  </si>
  <si>
    <t>5.00/5.75</t>
  </si>
  <si>
    <t>5.30/5.75</t>
  </si>
  <si>
    <t>5.30/6.10</t>
  </si>
  <si>
    <t>5.30/6.11</t>
  </si>
  <si>
    <t>5.50/7.25</t>
  </si>
  <si>
    <t>6.10/7.25</t>
  </si>
  <si>
    <t>6.00/7.25</t>
  </si>
  <si>
    <t>31 दिसम्बर, 2022 तक की स्थिति के अनुसार स्कीमों की संख्या
 No. of schemes as on December 31, 2022</t>
  </si>
  <si>
    <t>31 दिसम्बर, 2022 तक की स्थिति के अनुसार फोलियो की संख्या
No. of Folios as on December 31, 2022</t>
  </si>
  <si>
    <r>
      <t>अवधि (1 अप्रैल, 2022 से 31 दिसम्बर, 2022 तक) के दौरान जुटाई गई रकम  
 (भारतीय करोड़ रुपये में)</t>
    </r>
    <r>
      <rPr>
        <b/>
        <sz val="12"/>
        <rFont val="Garamond"/>
        <family val="1"/>
      </rPr>
      <t xml:space="preserve"> </t>
    </r>
    <r>
      <rPr>
        <b/>
        <sz val="11"/>
        <rFont val="Garamond"/>
        <family val="1"/>
      </rPr>
      <t xml:space="preserve">
Funds mobilized for the period (Since April 01, 2022 to December 31, 2022)
 INR in crore</t>
    </r>
  </si>
  <si>
    <t>अवधि (1 अप्रैल, 2022 से 31 दिसम्बर, 2022 तक) के दौरान निवेशकों द्वारा कितनी यूनिटे फिर से खरीदी गईं / बेची गईं 
(भारतीय करोड़ रुपये में)
  Repurchase/ Redemption for the period (Since April 01, 2022 to December 31, 2022)
 INR in crore</t>
  </si>
  <si>
    <t>अवधि (1 अप्रैल, 2022 से 31 दिसम्बर, 2022 तक) के दौरान कितना पैसा लगाया गया (+) / कितना पैसा निकाला गया 
(-)  Net Inflow (+ve)/ Outflow (-ve) for the period (Since April 01, 2022 to December 31, 2022)
INR in crore</t>
  </si>
  <si>
    <t>दिसम्बर, 2022 तक की स्थिति के अनुसार शुद्ध प्रबंधनाधीन आस्तियाँ (एयूसी)
(भारतीय करोड़ ₹  में )
Net Assets Under Management as on December, 2022
 INR in crore</t>
  </si>
  <si>
    <t># सांख्यिकी और कार्यक्रम कार्यान्वयन मंत्रालय द्वारा तारीख 06 जनवरी, 2023 को जारी की गई प्रेस विज्ञप्ति के अनुसार प्रथम अग्रिम अनुमान 
# First Advacne Estimates as per MOSPI press release dated January  06, 2023</t>
  </si>
  <si>
    <t>निधियों की निधि (फंड ऑफ फंड्स) स्कीम (देश में निवेश करने वाली)**
Fund of Funds Scheme (Domestic)**</t>
  </si>
  <si>
    <t>1. स्कीमों की सं. में सीरियल प्लान भी शामिल हैं ।    
1. No.of schemes also includes serial plans.</t>
  </si>
  <si>
    <t xml:space="preserve">I. सकल घरेलू उत्पाद - वर्ष 2022-23 की मौजूदा कीमतों के अनुसार  (करोड़ ₹ में)# 
I.GDP at Current prices for 2022-23 (₹ crore) #                         </t>
  </si>
  <si>
    <t>III. वर्ष 2022-23 में मौजूदा कीमतों के अनुसार सकल पूँजी निर्माण - मौजूदा बाजार कीमत के अनुसार सकल घरेलू उत्पाद के प्रतिशत के रूप में#
III.Gross Capital Formation at current prices as a per cent of GDP at current market prices in 2022-23#</t>
  </si>
  <si>
    <t>* सांख्यिकी और कार्यक्रम कार्यान्वयन मंत्रालय द्वारा तारीख 31 जनवरी, 2022 को जारी की गई प्रेस विज्ञप्ति के अनुसार प्रथम संशोधित अनुमान 
* First Revised Estimates as per MOSPI press release dated Jan  31, 2022</t>
  </si>
  <si>
    <r>
      <rPr>
        <b/>
        <sz val="14"/>
        <color indexed="8"/>
        <rFont val="Garamond"/>
        <family val="1"/>
      </rPr>
      <t xml:space="preserve">सारणी </t>
    </r>
    <r>
      <rPr>
        <b/>
        <sz val="12"/>
        <color indexed="8"/>
        <rFont val="Garamond"/>
        <family val="1"/>
      </rPr>
      <t>3</t>
    </r>
    <r>
      <rPr>
        <b/>
        <sz val="14"/>
        <color indexed="8"/>
        <rFont val="Garamond"/>
        <family val="1"/>
      </rPr>
      <t xml:space="preserve">: भारतीय प्रतिभूति और विनिमय बोर्ड (शेयरों का पर्याप्त अर्जन और अधिग्रहण) विनियम, 2011 के तहत दिसम्बर 2022 माह के दौरान बंद हुए प्रस्ताव (ऑफर)
</t>
    </r>
    <r>
      <rPr>
        <b/>
        <sz val="11"/>
        <color indexed="8"/>
        <rFont val="Garamond"/>
        <family val="1"/>
      </rPr>
      <t>Table 3: Offers closed during December 2022 under SEBI (Substantial Acquisition of Shares and Takeover) Regulations, 2011</t>
    </r>
  </si>
  <si>
    <t>एंबों एग्रीटेक लिमिटेड 
AMBO Agritec Limited</t>
  </si>
  <si>
    <t xml:space="preserve">बीएसई एसएमई आईपीओ
BSE SME IPO   </t>
  </si>
  <si>
    <t>धर्मज क्रॉप गार्ड लिमिटेड
Dharmaj Crop Guard Limited</t>
  </si>
  <si>
    <t>आईपीओ
IPO</t>
  </si>
  <si>
    <t>प्रितिका इंजीनियरिंग कंपोनेंट्स लिमिटेड
Pritika Engineering Components Limited</t>
  </si>
  <si>
    <t>एनएसई एसएमई आईपीओ
NSE SME IPO</t>
  </si>
  <si>
    <t>बहेती रिसाइक्लिंग इंडस्ट्रीज़ लिमिटेड
Baheti Recycling Industries Limited</t>
  </si>
  <si>
    <t>यूनिपार्ट्स इंडिया लिमिटेड
Uniparts India Limited</t>
  </si>
  <si>
    <t>अरहम टेक्नोलॉजीज़ लिमिटेड
Arham Technologies Limited</t>
  </si>
  <si>
    <t>कॉम्पुएज इंफोकॉम लि.
Compuage Infocom Ltd</t>
  </si>
  <si>
    <t>साधिकार (राइट्स)
Rights</t>
  </si>
  <si>
    <t>ट्रांसवारंटी फाइनेंस लिमिटेड
Transwarranty Finance Limited</t>
  </si>
  <si>
    <t>पीएनजीएस गार्गी फैशन ज्वैलरी लिमिटेड
PNGS Gargi Fashion Jewellery Limited</t>
  </si>
  <si>
    <t>ऑल ई टेक्नोलॉजीज़ लिमिटेड
All E Technologies Limited</t>
  </si>
  <si>
    <t>सुला वाइनयार्ड लिमिटेड
Sula Vineyards Limited</t>
  </si>
  <si>
    <t>द्रोणाचार्य एरियल इनोवेशन लिमिटेड
Droneacharya Aerial Innovations Limited</t>
  </si>
  <si>
    <t>लैंडमार्क कार्स लिमिटेड
Landmark Cars Limited</t>
  </si>
  <si>
    <t>एबंस होल्डिंग्स लिमिटेड
Abans Holdings Limited</t>
  </si>
  <si>
    <t>इंटिग्रा एसेंशिया लिमिटेड
Integra Essentia Limited</t>
  </si>
  <si>
    <t>डोलेक्स एग्रोटेक लिमिटेड
Dollex Agrotech Limited</t>
  </si>
  <si>
    <t>केफिन टेक्नोलॉजीज़ लिमिटेड
KFin Technologies Limited</t>
  </si>
  <si>
    <t>उमा कन्वर्टर लिमिटेड
Uma Converter Limited</t>
  </si>
  <si>
    <t>अरिहंत अकादमी लिमिटेड
Arihant Academy Limited</t>
  </si>
  <si>
    <t>एलिन इलेक्ट्रॉनिक्स लिमिटेड 
Elin Electronics Limited</t>
  </si>
  <si>
    <t>मोक्ष ओवरसीज एडुकॉन लिमिटेड
Moxsh Overseas Educon Limited</t>
  </si>
  <si>
    <t>नई दिल्ली टेलीविजन लिमिटेड
New Delhi Television Limited</t>
  </si>
  <si>
    <t>विश्वप्रधान कमर्शियल प्राइवेट
Vishvapradhan Commercial Private
लिमिटेड</t>
  </si>
  <si>
    <t>एचसीकेके वेंचर्स लिमिटेड
HCKK Ventures Limited</t>
  </si>
  <si>
    <t>अमित माहेश्वरी
Amit Maheshwari</t>
  </si>
  <si>
    <t>एरिस इंटरनेशनल लिमिटेड
Aris International Limited</t>
  </si>
  <si>
    <t>श्री रमेश मिश्रा
Mr. Ramesh Mishra</t>
  </si>
  <si>
    <t>ग्रांड फाउंड्री लिमिटेड
Grand Foundry Limited</t>
  </si>
  <si>
    <t xml:space="preserve">मधु गर्ग
Madhu Garg </t>
  </si>
  <si>
    <t>ओमेगा इंटरएक्टिव टेक्नोलॉजीज़ लिमिटेड
Omega Interactive Technologies Limited</t>
  </si>
  <si>
    <t>जयेश अमृतलाल शाह
Jayesh Amratlal Shah</t>
  </si>
  <si>
    <r>
      <rPr>
        <sz val="14"/>
        <color indexed="8"/>
        <rFont val="Garamond"/>
        <family val="1"/>
      </rPr>
      <t>$ 31 दिसम्बर, 2022 तक की स्थिति के अनुसार</t>
    </r>
    <r>
      <rPr>
        <sz val="11"/>
        <color indexed="8"/>
        <rFont val="Garamond"/>
        <family val="1"/>
      </rPr>
      <t xml:space="preserve">
$ indicates upto December 31, 2022</t>
    </r>
  </si>
  <si>
    <r>
      <rPr>
        <b/>
        <sz val="12"/>
        <color indexed="8"/>
        <rFont val="Garamond"/>
        <family val="1"/>
      </rPr>
      <t>$31 दिसम्बर, 2022 तक की स्थिति के अनुसार</t>
    </r>
    <r>
      <rPr>
        <b/>
        <sz val="14"/>
        <color indexed="8"/>
        <rFont val="Garamond"/>
        <family val="1"/>
      </rPr>
      <t xml:space="preserve">
$ </t>
    </r>
    <r>
      <rPr>
        <b/>
        <sz val="11"/>
        <color indexed="8"/>
        <rFont val="Garamond"/>
        <family val="1"/>
      </rPr>
      <t>indicates as on December 31, 2022</t>
    </r>
  </si>
  <si>
    <r>
      <rPr>
        <sz val="14"/>
        <color indexed="8"/>
        <rFont val="Garamond"/>
        <family val="1"/>
      </rPr>
      <t>सारणी 13: कंपनी ऋण बाजार (कारपोरेट डैट मार्केट) में निपटान (सेटलमेंट) किए गए सौदौं से संबंधित ब्यौरे</t>
    </r>
    <r>
      <rPr>
        <sz val="12"/>
        <color indexed="8"/>
        <rFont val="Garamond"/>
        <family val="1"/>
      </rPr>
      <t xml:space="preserve">
Table 13: Trends in Settled Trades in the Corporate Debt Market</t>
    </r>
  </si>
  <si>
    <r>
      <rPr>
        <sz val="14"/>
        <color indexed="8"/>
        <rFont val="Garamond"/>
        <family val="1"/>
      </rPr>
      <t>सारणी 21: बीएसई के नकदी खंड (कैश सेगमेंट) के व्यापारावर्त (टर्न-ओवर) में श्रेणी के अनुसार हिस्सेदारी</t>
    </r>
    <r>
      <rPr>
        <sz val="12"/>
        <color indexed="8"/>
        <rFont val="Garamond"/>
        <family val="1"/>
      </rPr>
      <t xml:space="preserve">
Table 21: Category-wise Share of Turnover in Cash Segment of BSE</t>
    </r>
  </si>
  <si>
    <r>
      <rPr>
        <sz val="14"/>
        <color indexed="8"/>
        <rFont val="Garamond"/>
        <family val="1"/>
      </rPr>
      <t>सारणी 30: नकदी खंड के व्यापारावर्त (टर्नओवर) में शीर्ष प्रतिभूतियों/सदस्यों की हिस्सेदारी</t>
    </r>
    <r>
      <rPr>
        <sz val="12"/>
        <color indexed="8"/>
        <rFont val="Garamond"/>
        <family val="1"/>
      </rPr>
      <t xml:space="preserve">
Table 30: Percentage Share of Top ‘N’ Securities/Members in Turnover of Cash Segment</t>
    </r>
  </si>
  <si>
    <r>
      <rPr>
        <sz val="14"/>
        <color indexed="8"/>
        <rFont val="Garamond"/>
        <family val="1"/>
      </rPr>
      <t xml:space="preserve">सारणी 38: एनएसई के इक्विटी डेरिवेटिव खंड में व्यापारावर्त एवं ओपन इंटरेस्ट का श्रेणी के अनुसार हिस्सा </t>
    </r>
    <r>
      <rPr>
        <sz val="12"/>
        <color indexed="8"/>
        <rFont val="Garamond"/>
        <family val="1"/>
      </rPr>
      <t xml:space="preserve">
Table 38: Category-wise Share of Turnover &amp; Open Interest in Equity Derivative Segment of NSE</t>
    </r>
  </si>
  <si>
    <t>सारणी 46: एनएसई के करेंसी फ्यूचर्स खंड में व्यापारावर्त (टर्नओवर) [लिखत (इंस्ट्रूमेंट) के अनुसार] 
Table 46: Instrument-wise Turnover in Currency Derivatives Segment  of NSE</t>
  </si>
  <si>
    <t>सारणी 47:  एमएसईआई के करेंसी डेरिवेटिव खंड में व्यापारावर्त (टर्नओवर) [लिखत (इंस्ट्रूमेंट) के अनुसार] 
Table 47: Instrument-wise Turnover in Currency Derivative Segment of MSEI</t>
  </si>
  <si>
    <r>
      <rPr>
        <sz val="14"/>
        <color indexed="8"/>
        <rFont val="Garamond"/>
        <family val="1"/>
      </rPr>
      <t>सारणी 48: बीएसई के करेंसी डेरिवेटिव खंड में व्यापारावर्त (टर्नओवर) [परिपक्वता अवधि के अनुसार]</t>
    </r>
    <r>
      <rPr>
        <sz val="12"/>
        <color indexed="8"/>
        <rFont val="Garamond"/>
        <family val="1"/>
      </rPr>
      <t xml:space="preserve">
Table 48: Maturity-wise Turnover in Currency Derivative Segment of BSE</t>
    </r>
  </si>
  <si>
    <r>
      <rPr>
        <sz val="14"/>
        <color indexed="8"/>
        <rFont val="Garamond"/>
        <family val="1"/>
      </rPr>
      <t>सारणी 49: एनएसई के करेंसी डेरिवेटिव खंड में व्यापारावर्त (टर्नओवर) [परिपक्वता अवधि के अनुसार]</t>
    </r>
    <r>
      <rPr>
        <sz val="12"/>
        <color indexed="8"/>
        <rFont val="Garamond"/>
        <family val="1"/>
      </rPr>
      <t xml:space="preserve">
Table 49: Maturity-wise Turnover in Currency Derivative Segment of NSE</t>
    </r>
  </si>
  <si>
    <r>
      <rPr>
        <sz val="14"/>
        <color indexed="8"/>
        <rFont val="Garamond"/>
        <family val="1"/>
      </rPr>
      <t>सारणी 50: एमएसईआई के करेंसी डेरिवेटिव खंड में व्यापारावर्त (टर्नओवर) [परिपक्वता अवधि के अनुसार]</t>
    </r>
    <r>
      <rPr>
        <sz val="12"/>
        <color indexed="8"/>
        <rFont val="Garamond"/>
        <family val="1"/>
      </rPr>
      <t xml:space="preserve">
Table 50: Maturity-wise Turnover in Currency Derivative Segment of MSEI </t>
    </r>
  </si>
  <si>
    <r>
      <rPr>
        <sz val="14"/>
        <color indexed="8"/>
        <rFont val="Garamond"/>
        <family val="1"/>
      </rPr>
      <t xml:space="preserve">सारणी 69: एनएसई के कमोडिटी डेरिवेटिव के रूख </t>
    </r>
    <r>
      <rPr>
        <sz val="12"/>
        <color indexed="8"/>
        <rFont val="Garamond"/>
        <family val="1"/>
      </rPr>
      <t xml:space="preserve">
Table 69: Trends in Commodity Derivatives at NSE</t>
    </r>
  </si>
  <si>
    <r>
      <rPr>
        <b/>
        <sz val="14"/>
        <color indexed="8"/>
        <rFont val="Garamond"/>
        <family val="1"/>
      </rPr>
      <t xml:space="preserve">सारणी </t>
    </r>
    <r>
      <rPr>
        <b/>
        <sz val="12"/>
        <color indexed="8"/>
        <rFont val="Garamond"/>
        <family val="1"/>
      </rPr>
      <t>1</t>
    </r>
    <r>
      <rPr>
        <b/>
        <sz val="14"/>
        <color indexed="8"/>
        <rFont val="Garamond"/>
        <family val="1"/>
      </rPr>
      <t xml:space="preserve">: भारतीय प्रतिभूति और विनिमय बोर्ड (सेबी) से रजिस्ट्रीकृत बाजार मध्यवर्ती (मार्केट इंटरमीडियरी)/संस्थाएँ </t>
    </r>
    <r>
      <rPr>
        <b/>
        <sz val="10"/>
        <color indexed="8"/>
        <rFont val="Mangal"/>
        <family val="1"/>
      </rPr>
      <t xml:space="preserve">
</t>
    </r>
    <r>
      <rPr>
        <b/>
        <sz val="11"/>
        <color indexed="8"/>
        <rFont val="Garamond"/>
        <family val="1"/>
      </rPr>
      <t>Table 1: SEBI Registered Market Intermediaries/Institutions</t>
    </r>
  </si>
  <si>
    <r>
      <rPr>
        <b/>
        <sz val="14"/>
        <color indexed="8"/>
        <rFont val="Garamond"/>
        <family val="1"/>
      </rPr>
      <t>सारणी 4: भारतीय प्रतिभूति और विनिमय बोर्ड (शेयरों का पर्याप्त अर्जन और अधिग्रहण) विनियम, 2011 के तहत बंद हुए प्रस्तावों के रूख</t>
    </r>
    <r>
      <rPr>
        <b/>
        <sz val="11"/>
        <color indexed="8"/>
        <rFont val="Garamond"/>
        <family val="1"/>
      </rPr>
      <t xml:space="preserve">
Table 4: Trends in Closed Offers under SEBI (Substantial Acquisition of Shares and Takeover) Regulations, 2011</t>
    </r>
  </si>
  <si>
    <t>ञ. क्यूआईपी / आईपीपी
J. QIPs/IPPs</t>
  </si>
  <si>
    <t>ठ. आईजीपी खंड के माध्यम से जुटाया गया कुल पैसा
L. Total Fund raised in IGP Segment</t>
  </si>
  <si>
    <t xml:space="preserve">ड. जुटाई गई कुल इक्विटी
M. Total Equity raised </t>
  </si>
  <si>
    <t>टिप्पणी/Notes - अप्रैल 2020 के बाद से, आईपीओ के निर्गम से संबंधित ऑकड़ों को सूचीबद्ध होने की तारीख के आधार पर वर्गीकृत किया गया है / 
From April 2020 onwards, data on IPO issues are categorised based on the listing date.</t>
  </si>
  <si>
    <t>किन्हीं दो या तीनों में# 
Common#</t>
  </si>
  <si>
    <t># किन्हीं दो या तीन एक्सचेंजों में सूचीबद्ध
# Listed at any two or three exchanges.</t>
  </si>
  <si>
    <t>सारणी 21: बीएसई के नकदी खंड (कैश सेगमेंट) के व्यापारावर्त (टर्नओवर) में श्रेणी के अनुसार हिस्सेदारी 
Table 21: Category-wise Share of Turnover in Cash Segment of BSE</t>
  </si>
  <si>
    <t>4.इम्पैक्ट कॉस्ट निकालने के लिए वास्तविक खरीद कीमत और उचित खरीद कीमत के बीच के अंतर को उचित खरीद कीमत से भाग दिया जाता है और फिर उसे 100 से गुणा किया जाता है । उचित कीमत इस प्रकार निकाली जाती है: सबसे कम कीमत पर की गई खरीद + सबसे अधिक कीमत पर की गई बिक्री / 2 
Impact cost is calculated as the difference between actual buy price and ideal buy price, divided by ideal buy price, multiplied by 100. Hence ideal price is calculated as (best buy + best sell)/2.</t>
  </si>
  <si>
    <t>सूचीबद्ध कंपनियों की संख्या 
No. of Companies Listed</t>
  </si>
  <si>
    <r>
      <rPr>
        <b/>
        <sz val="12"/>
        <color indexed="8"/>
        <rFont val="Garamond"/>
        <family val="1"/>
      </rPr>
      <t xml:space="preserve">महीना 
</t>
    </r>
    <r>
      <rPr>
        <b/>
        <sz val="11"/>
        <color indexed="8"/>
        <rFont val="Garamond"/>
        <family val="1"/>
      </rPr>
      <t xml:space="preserve"> Month</t>
    </r>
  </si>
  <si>
    <r>
      <rPr>
        <b/>
        <sz val="14"/>
        <color indexed="8"/>
        <rFont val="Garamond"/>
        <family val="1"/>
      </rPr>
      <t>सारणी 32: एनएसई के नकदी खंड के निपटान संबंधी आँकड़े</t>
    </r>
    <r>
      <rPr>
        <b/>
        <sz val="11"/>
        <color indexed="8"/>
        <rFont val="Garamond"/>
        <family val="1"/>
      </rPr>
      <t xml:space="preserve">
Table 32: Settlement Statistics for Cash Segment of NSE</t>
    </r>
  </si>
  <si>
    <t>सारणी 33: एमएसईआई के नकदी खंड के निपटान संबंधी आँकड़े 
Table 33: Settlement Statistics for Cash Segment of MSEI</t>
  </si>
  <si>
    <t>महीने के अंत तक की स्थिति के अनुसार में ओपन इंटरेस्ट 
Open Interest at the end of  the Month</t>
  </si>
  <si>
    <t>सारणी 47:  एमएसईआई के करेंसी डेरिवेटिव खंड में व्यापारावर्त [लिखत (इंस्ट्रूमेंट) के अनुसार] 
Table 47:  Instrument-wise Turnover in Currency Derivative Segment of MSEI</t>
  </si>
  <si>
    <t>सारणी 48:बीएसई के करेंसी डेरिवेटिव खंड में व्यापारावर्त (करोड़ ₹ में) [परिपक्वता अवधि के अनुसार]
Table 48: Maturity-wise Turnover in Currency Derivative Segment of BSE (₹ crore)</t>
  </si>
  <si>
    <t>सारणी 49:एनएसई के करेंसी डेरिवेटिव खंड में व्यापारावर्त  (करोड़ ₹ में) [परिपक्वता अवधि के अनुसार]
Table 49: Maturity-wise Turnover in Currency Derivative Segment of NSE  (₹ crore)</t>
  </si>
  <si>
    <r>
      <rPr>
        <b/>
        <sz val="12"/>
        <color indexed="8"/>
        <rFont val="Garamond"/>
        <family val="1"/>
      </rPr>
      <t>सारणी 50: एमएसईआई के करेंसी डेरिवेटिव खंड में व्यापारावर्त (करोड़ ₹  में) [परिपक्वता अवधि के अनुसार]</t>
    </r>
    <r>
      <rPr>
        <b/>
        <sz val="11"/>
        <color indexed="8"/>
        <rFont val="Garamond"/>
        <family val="1"/>
      </rPr>
      <t xml:space="preserve">
Table 50: Maturity-wise Turnover in Currency Derivative Segment of MSEI (₹ crore)</t>
    </r>
  </si>
  <si>
    <t>कॉण्ट्रैक्ट की संख्या 
No. of Contracts</t>
  </si>
  <si>
    <r>
      <rPr>
        <b/>
        <sz val="14"/>
        <color indexed="8"/>
        <rFont val="Garamond"/>
        <family val="1"/>
      </rPr>
      <t>सारणी 51: बीएसई, एनएसई और एमएसईआई में इंटरेस्ट रेट (ब्याज दर) फ्यूचर्स में हुई ट्रेडिंग से संबंधित आँकड़े</t>
    </r>
    <r>
      <rPr>
        <b/>
        <sz val="11"/>
        <color indexed="8"/>
        <rFont val="Garamond"/>
        <family val="1"/>
      </rPr>
      <t xml:space="preserve">
Table 51: Trading Statistics of Interest Rate Futures at BSE, NSE and MSEI</t>
    </r>
  </si>
  <si>
    <t>सारणी 52: बीएसई, एनएसई और एमएसईआई के इंटरेस्ट रेट (ब्याज दर) फ्यूचर्स में हुए निपटान (सेटलमेंट) संबंधी आँकड़े (करोड़ ₹  में)
Table 52: Settlement Statistics in Interest Rate Futures at BSE, NSE and MSEI (₹ crore)</t>
  </si>
  <si>
    <t xml:space="preserve">1. **उन आस्तियों का मूल्य जिनके लिए सलाहकार सेवाएँ दी जा रही हैं ।
    **Value of Assets for which Advisory Services are being given. </t>
  </si>
  <si>
    <t>4. उपरोक्त आँकड़े 01 फरवरी, 2023 तक एसआई पोर्टल पर पीएमएस (259 पीएमएस) द्वारा प्रस्तुत किए गए आँकड़ों के आधार पर तैयार किए गए हैं ।
    The above data is as per submissions made by 259 Nos. of PMS on the SI Portal till February 01, 2023.</t>
  </si>
  <si>
    <t>2. #दिसम्बर 2021 तक की प्रबंधनाधीन आस्तियों में से, 16,65,346 करोड़ रुपये कर्मचारी भविष्य निधि संगठन / भविष्य निधियों के हैं । 
    #Of the Dec 2021 AUM, Rs.16,65,346/- Crores are contributed by funds from EPFO/PFs.</t>
  </si>
  <si>
    <t>3.दिसम्बर 2022 तक की प्रबंधनाधीन आस्तियों में से, 19,53,631 करोड़ रुपये कर्मचारी भविष्य निधि संगठन / भविष्य निधियों के हैं । 
   Of the Dec 2022 AUM,  Rs. 19,53,631/- Crores are contributed by funds from EPFO/PFs.</t>
  </si>
  <si>
    <r>
      <rPr>
        <sz val="11"/>
        <color indexed="8"/>
        <rFont val="Garamond"/>
        <family val="1"/>
      </rPr>
      <t xml:space="preserve">टिप्पणी /Notes : </t>
    </r>
    <r>
      <rPr>
        <b/>
        <u/>
        <sz val="11"/>
        <color indexed="8"/>
        <rFont val="Garamond"/>
        <family val="1"/>
      </rPr>
      <t xml:space="preserve">
</t>
    </r>
    <r>
      <rPr>
        <sz val="11"/>
        <color indexed="8"/>
        <rFont val="Garamond"/>
        <family val="1"/>
      </rPr>
      <t xml:space="preserve">1. 'जिन स्थानों से डीपी कार्य कर रहे हैं उनकी संख्या में सेवा केंद्रों की कुल संख्या शामिल है ।
DPs Locations represents the total service centres. </t>
    </r>
    <r>
      <rPr>
        <b/>
        <u/>
        <sz val="11"/>
        <color indexed="8"/>
        <rFont val="Garamond"/>
        <family val="1"/>
      </rPr>
      <t xml:space="preserve">
</t>
    </r>
  </si>
  <si>
    <t>सारणी 63: 31 दिसम्बर, 2022 तक की स्थिति के अनुसार निक्षेपागार संबंधी आँकड़ें 
Table 63: Depository Statistics as on December 31, 2022</t>
  </si>
  <si>
    <t>2.  # ऑपश्न्स में फ्यूचर्स और वस्तुओं दोनों के ऑप्शन्स शामिल हैं । 
     #Options Includes both Options on Futures &amp; on goods.</t>
  </si>
  <si>
    <t xml:space="preserve">टिप्पणी / Note : 
1.  एक ही कमोडिटी के संबंध में किए गए अलग-अलग कॉण्ट्रैक्ट को एक ही कमोडिटी माना गया है । 
     All contract variants are considered as one commodity  </t>
  </si>
  <si>
    <t>कितने कॉण्ट्रैक्ट
No. of contracts</t>
  </si>
  <si>
    <r>
      <rPr>
        <b/>
        <sz val="12"/>
        <color indexed="8"/>
        <rFont val="Garamond"/>
        <family val="1"/>
      </rPr>
      <t xml:space="preserve"> कॉण्ट्रैक्ट की संख्या </t>
    </r>
    <r>
      <rPr>
        <b/>
        <sz val="11"/>
        <color indexed="8"/>
        <rFont val="Garamond"/>
        <family val="1"/>
      </rPr>
      <t xml:space="preserve">
No. of
Contracts</t>
    </r>
  </si>
  <si>
    <r>
      <rPr>
        <b/>
        <sz val="12"/>
        <color indexed="8"/>
        <rFont val="Garamond"/>
        <family val="1"/>
      </rPr>
      <t xml:space="preserve">कॉण्ट्रैक्ट की संख्या </t>
    </r>
    <r>
      <rPr>
        <b/>
        <sz val="11"/>
        <color indexed="8"/>
        <rFont val="Garamond"/>
        <family val="1"/>
      </rPr>
      <t xml:space="preserve">
No. of
Contracts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</si>
</sst>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43" formatCode="_ * #,##0.00_ ;_ * \-#,##0.00_ ;_ * &quot;-&quot;??_ ;_ @_ "/>
    <numFmt numFmtId="164" formatCode="_(* #,##0.00_);_(* \(#,##0.00\);_(* &quot;-&quot;??_);_(@_)"/>
    <numFmt numFmtId="165" formatCode="0.0"/>
    <numFmt numFmtId="166" formatCode="[$-409]d\-mmm\-yyyy;@"/>
    <numFmt numFmtId="167" formatCode="_ * #,##0_ ;_ * \-#,##0_ ;_ * &quot;-&quot;??_ ;_ @_ "/>
    <numFmt numFmtId="168" formatCode="#,##0;\-#,##0;0"/>
    <numFmt numFmtId="169" formatCode="#,##0;\-#,##0;0.0"/>
    <numFmt numFmtId="170" formatCode="0.0000"/>
    <numFmt numFmtId="171" formatCode="[$-409]mmm\-yy;@"/>
    <numFmt numFmtId="172" formatCode="#,##0_ ;\-#,##0\ "/>
    <numFmt numFmtId="173" formatCode="[$-409]d\-mmm\-yy;@"/>
    <numFmt numFmtId="174" formatCode="[&gt;=10000000]#.###\,##\,##0;[&gt;=100000]#.###\,##0;##,##0.0"/>
    <numFmt numFmtId="175" formatCode="[&gt;=10000000]#\,##\,##\,##0;[&gt;=100000]#\,##\,##0;##,##0"/>
    <numFmt numFmtId="176" formatCode="0.0%"/>
    <numFmt numFmtId="177" formatCode="_(* #,##0_);_(* \(#,##0\);_(* &quot;-&quot;??_);_(@_)"/>
    <numFmt numFmtId="178" formatCode="[&gt;=10000000]#.0\,##\,##\,##0;[&gt;=100000]#.0\,##\,##0;##,##0.0"/>
    <numFmt numFmtId="179" formatCode="[&gt;=10000000]#.##\,##\,##0;[&gt;=100000]#.##\,##0;##,##0"/>
    <numFmt numFmtId="180" formatCode="#,##0.0"/>
    <numFmt numFmtId="181" formatCode="_(* #,##0.0_);_(* \(#,##0.0\);_(* &quot;-&quot;??_);_(@_)"/>
    <numFmt numFmtId="182" formatCode="0\,00\,000;\-0\,00\,000;0"/>
    <numFmt numFmtId="183" formatCode="0\,00\,00\,000;\-0\,00\,00\,000;0"/>
    <numFmt numFmtId="184" formatCode="[&gt;=10000000]#.#\,##0;[&gt;=100000]#.##;##,##0"/>
    <numFmt numFmtId="185" formatCode="0;\(0\)"/>
    <numFmt numFmtId="186" formatCode="0.0;\(0.0\)"/>
    <numFmt numFmtId="187" formatCode="#,##0.00;\-#,##0.00;0.00"/>
    <numFmt numFmtId="188" formatCode="#,##0.0;\-#,##0.0;0.0"/>
    <numFmt numFmtId="189" formatCode="0.0;\-0.0;0.0"/>
    <numFmt numFmtId="190" formatCode="0.00_);\(0.00\)"/>
    <numFmt numFmtId="191" formatCode="0.0;0.0;0"/>
    <numFmt numFmtId="192" formatCode="0.0;\-0.0;0"/>
    <numFmt numFmtId="193" formatCode="0.00;\-0.00;0.0"/>
    <numFmt numFmtId="194" formatCode="0.0;\(0\);0.0"/>
    <numFmt numFmtId="195" formatCode="0;\-0;0"/>
    <numFmt numFmtId="196" formatCode="0\,00\,00\,00\,000;\-0\,00\,00\,00\,000;0"/>
    <numFmt numFmtId="197" formatCode="0.00;\-0.00;0.00"/>
    <numFmt numFmtId="198" formatCode="#,##0.00;\-#,##0.00;0.0"/>
    <numFmt numFmtId="199" formatCode="0.00_ ;\-0.00\ "/>
    <numFmt numFmtId="200" formatCode="[$-F800]dddd\,\ mmmm\ dd\,\ yyyy"/>
  </numFmts>
  <fonts count="111">
    <font>
      <sz val="11"/>
      <color theme="1"/>
      <name val="Calibri"/>
      <family val="2"/>
      <scheme val="minor"/>
    </font>
    <font>
      <sz val="11"/>
      <color theme="1"/>
      <name val="Calibri"/>
      <family val="2"/>
      <scheme val="minor"/>
    </font>
    <font>
      <sz val="10"/>
      <name val="Arial"/>
      <family val="2"/>
    </font>
    <font>
      <sz val="11"/>
      <name val="Calibri"/>
      <family val="2"/>
      <scheme val="minor"/>
    </font>
    <font>
      <b/>
      <sz val="10"/>
      <name val="Arial"/>
      <family val="2"/>
    </font>
    <font>
      <sz val="10"/>
      <color rgb="FF000000"/>
      <name val="Arial"/>
      <family val="2"/>
    </font>
    <font>
      <sz val="11"/>
      <name val="Garamond"/>
      <family val="1"/>
    </font>
    <font>
      <sz val="12"/>
      <color theme="1"/>
      <name val="Calibri"/>
      <family val="2"/>
      <scheme val="minor"/>
    </font>
    <font>
      <sz val="12"/>
      <name val="Calibri"/>
      <family val="2"/>
      <scheme val="minor"/>
    </font>
    <font>
      <sz val="11"/>
      <color theme="1"/>
      <name val="Garamond"/>
      <family val="1"/>
    </font>
    <font>
      <sz val="12"/>
      <color theme="1"/>
      <name val="Garamond"/>
      <family val="1"/>
    </font>
    <font>
      <sz val="12"/>
      <color rgb="FF000000"/>
      <name val="Garamond"/>
      <family val="1"/>
    </font>
    <font>
      <b/>
      <sz val="11"/>
      <name val="Garamond"/>
      <family val="1"/>
    </font>
    <font>
      <b/>
      <sz val="11"/>
      <color rgb="FF000000"/>
      <name val="Garamond"/>
      <family val="1"/>
    </font>
    <font>
      <sz val="11"/>
      <color rgb="FF000000"/>
      <name val="Garamond"/>
      <family val="1"/>
    </font>
    <font>
      <b/>
      <sz val="11"/>
      <color indexed="8"/>
      <name val="Garamond"/>
      <family val="1"/>
    </font>
    <font>
      <sz val="11"/>
      <color indexed="8"/>
      <name val="Garamond"/>
      <family val="1"/>
    </font>
    <font>
      <b/>
      <sz val="11"/>
      <color theme="1"/>
      <name val="Garamond"/>
      <family val="1"/>
    </font>
    <font>
      <sz val="11"/>
      <name val="Arial"/>
      <family val="2"/>
    </font>
    <font>
      <sz val="12"/>
      <name val="Garamond"/>
      <family val="1"/>
    </font>
    <font>
      <sz val="11"/>
      <color indexed="8"/>
      <name val="Calibri"/>
      <family val="2"/>
    </font>
    <font>
      <b/>
      <sz val="11"/>
      <color theme="1"/>
      <name val="Calibri"/>
      <family val="2"/>
      <scheme val="minor"/>
    </font>
    <font>
      <sz val="10"/>
      <color theme="1"/>
      <name val="Garamond"/>
      <family val="1"/>
    </font>
    <font>
      <b/>
      <sz val="10"/>
      <color theme="1"/>
      <name val="Garamond"/>
      <family val="1"/>
    </font>
    <font>
      <sz val="10"/>
      <name val="Garamond"/>
      <family val="1"/>
    </font>
    <font>
      <b/>
      <sz val="9"/>
      <color theme="1"/>
      <name val="Garamond"/>
      <family val="1"/>
    </font>
    <font>
      <b/>
      <sz val="10"/>
      <name val="Garamond"/>
      <family val="1"/>
    </font>
    <font>
      <sz val="8"/>
      <color theme="1"/>
      <name val="Arial"/>
      <family val="2"/>
    </font>
    <font>
      <sz val="9"/>
      <color theme="1"/>
      <name val="Garamond"/>
      <family val="1"/>
    </font>
    <font>
      <sz val="10"/>
      <color theme="1"/>
      <name val="Calibri"/>
      <family val="2"/>
      <scheme val="minor"/>
    </font>
    <font>
      <b/>
      <sz val="10"/>
      <color rgb="FF000000"/>
      <name val="Garamond"/>
      <family val="1"/>
    </font>
    <font>
      <b/>
      <sz val="12"/>
      <color rgb="FF000000"/>
      <name val="Garamond"/>
      <family val="1"/>
    </font>
    <font>
      <sz val="10"/>
      <color theme="1"/>
      <name val="Rupee Foradian"/>
      <family val="2"/>
    </font>
    <font>
      <b/>
      <sz val="10"/>
      <color theme="1"/>
      <name val="Rupee Foradian"/>
      <family val="2"/>
    </font>
    <font>
      <sz val="10"/>
      <name val="Times New Roman"/>
      <family val="1"/>
    </font>
    <font>
      <b/>
      <sz val="12"/>
      <color theme="1"/>
      <name val="Garamond"/>
      <family val="1"/>
    </font>
    <font>
      <b/>
      <sz val="8"/>
      <name val="Arial"/>
      <family val="2"/>
    </font>
    <font>
      <sz val="8"/>
      <name val="Arial"/>
      <family val="2"/>
    </font>
    <font>
      <sz val="10"/>
      <color rgb="FF000000"/>
      <name val="Garamond"/>
      <family val="1"/>
    </font>
    <font>
      <b/>
      <sz val="14"/>
      <color rgb="FF000000"/>
      <name val="Garamond"/>
      <family val="1"/>
    </font>
    <font>
      <sz val="12"/>
      <color theme="1"/>
      <name val="Rupee Foradian"/>
      <family val="2"/>
    </font>
    <font>
      <b/>
      <sz val="12"/>
      <color theme="1"/>
      <name val="Rupee Foradian"/>
      <family val="2"/>
    </font>
    <font>
      <b/>
      <sz val="12"/>
      <name val="Garamond"/>
      <family val="1"/>
    </font>
    <font>
      <sz val="12"/>
      <color rgb="FFFF0000"/>
      <name val="Calibri"/>
      <family val="2"/>
      <scheme val="minor"/>
    </font>
    <font>
      <b/>
      <sz val="12"/>
      <name val="Calibri"/>
      <family val="2"/>
      <scheme val="minor"/>
    </font>
    <font>
      <b/>
      <sz val="14"/>
      <color theme="1"/>
      <name val="Garamond"/>
      <family val="1"/>
    </font>
    <font>
      <b/>
      <sz val="12"/>
      <color theme="1"/>
      <name val="Calibri"/>
      <family val="2"/>
      <scheme val="minor"/>
    </font>
    <font>
      <b/>
      <i/>
      <sz val="10"/>
      <color theme="1"/>
      <name val="Garamond"/>
      <family val="1"/>
    </font>
    <font>
      <i/>
      <sz val="10"/>
      <color rgb="FF000000"/>
      <name val="Garamond"/>
      <family val="1"/>
    </font>
    <font>
      <sz val="9"/>
      <color rgb="FF000000"/>
      <name val="Garamond"/>
      <family val="1"/>
    </font>
    <font>
      <i/>
      <sz val="9"/>
      <color rgb="FF000000"/>
      <name val="Garamond"/>
      <family val="1"/>
    </font>
    <font>
      <sz val="8"/>
      <color rgb="FF000000"/>
      <name val="Arial"/>
      <family val="2"/>
    </font>
    <font>
      <i/>
      <sz val="10"/>
      <name val="Garamond"/>
      <family val="1"/>
    </font>
    <font>
      <b/>
      <i/>
      <sz val="9"/>
      <color rgb="FF000000"/>
      <name val="Garamond"/>
      <family val="1"/>
    </font>
    <font>
      <b/>
      <i/>
      <sz val="10"/>
      <color rgb="FF000000"/>
      <name val="Garamond"/>
      <family val="1"/>
    </font>
    <font>
      <b/>
      <sz val="9"/>
      <name val="Garamond"/>
      <family val="1"/>
    </font>
    <font>
      <sz val="9"/>
      <name val="Garamond"/>
      <family val="1"/>
    </font>
    <font>
      <b/>
      <i/>
      <sz val="10"/>
      <name val="Garamond"/>
      <family val="1"/>
    </font>
    <font>
      <i/>
      <sz val="10"/>
      <color theme="1"/>
      <name val="Garamond"/>
      <family val="1"/>
    </font>
    <font>
      <i/>
      <sz val="10"/>
      <color theme="1"/>
      <name val="Calibri"/>
      <family val="2"/>
      <scheme val="minor"/>
    </font>
    <font>
      <b/>
      <sz val="8"/>
      <color theme="1"/>
      <name val="Arial"/>
      <family val="2"/>
    </font>
    <font>
      <b/>
      <sz val="8"/>
      <color theme="1"/>
      <name val="Garamond"/>
      <family val="1"/>
    </font>
    <font>
      <b/>
      <sz val="8"/>
      <name val="Garamond"/>
      <family val="1"/>
    </font>
    <font>
      <sz val="8"/>
      <name val="Garamond"/>
      <family val="1"/>
    </font>
    <font>
      <sz val="8"/>
      <color rgb="FF000000"/>
      <name val="Garamond"/>
      <family val="1"/>
    </font>
    <font>
      <b/>
      <sz val="8"/>
      <color rgb="FF000000"/>
      <name val="Garamond"/>
      <family val="1"/>
    </font>
    <font>
      <b/>
      <sz val="10"/>
      <color indexed="8"/>
      <name val="Palatino Linotype"/>
      <family val="1"/>
    </font>
    <font>
      <sz val="10"/>
      <color indexed="8"/>
      <name val="Palatino Linotype"/>
      <family val="1"/>
    </font>
    <font>
      <sz val="11"/>
      <name val="Calibri"/>
      <family val="2"/>
    </font>
    <font>
      <sz val="11"/>
      <color rgb="FF000000"/>
      <name val="Calibri"/>
      <family val="2"/>
      <scheme val="minor"/>
    </font>
    <font>
      <sz val="10"/>
      <color rgb="FF000000"/>
      <name val="Palatino Linotype"/>
      <family val="1"/>
    </font>
    <font>
      <sz val="10"/>
      <name val="Palatino Linotype"/>
      <family val="1"/>
    </font>
    <font>
      <sz val="8"/>
      <color theme="1"/>
      <name val="Calibri"/>
      <family val="2"/>
      <scheme val="minor"/>
    </font>
    <font>
      <sz val="11"/>
      <color indexed="10"/>
      <name val="Garamond"/>
      <family val="1"/>
    </font>
    <font>
      <b/>
      <sz val="10"/>
      <color indexed="8"/>
      <name val="Garamond"/>
      <family val="1"/>
    </font>
    <font>
      <sz val="11"/>
      <color rgb="FFFF0000"/>
      <name val="Garamond"/>
      <family val="1"/>
    </font>
    <font>
      <b/>
      <sz val="12"/>
      <color indexed="8"/>
      <name val="Garamond"/>
      <family val="1"/>
    </font>
    <font>
      <b/>
      <sz val="14"/>
      <color theme="4" tint="-0.499984740745262"/>
      <name val="Garamond"/>
      <family val="1"/>
    </font>
    <font>
      <sz val="6"/>
      <color indexed="8"/>
      <name val="Arial"/>
      <family val="2"/>
    </font>
    <font>
      <sz val="12"/>
      <color indexed="8"/>
      <name val="Garamond"/>
      <family val="1"/>
    </font>
    <font>
      <b/>
      <sz val="10"/>
      <name val="Palatino Linotype"/>
      <family val="1"/>
    </font>
    <font>
      <b/>
      <sz val="11"/>
      <color indexed="8"/>
      <name val="Rupee Foradian"/>
      <family val="2"/>
    </font>
    <font>
      <i/>
      <sz val="11"/>
      <color indexed="8"/>
      <name val="Garamond"/>
      <family val="1"/>
    </font>
    <font>
      <sz val="9"/>
      <color indexed="8"/>
      <name val="Garamond"/>
      <family val="1"/>
    </font>
    <font>
      <sz val="9"/>
      <color indexed="8"/>
      <name val="Arial"/>
      <family val="2"/>
    </font>
    <font>
      <sz val="10"/>
      <color theme="1"/>
      <name val="Garamond"/>
      <family val="2"/>
    </font>
    <font>
      <sz val="12"/>
      <color rgb="FF212529"/>
      <name val="Segoe UI"/>
      <family val="2"/>
    </font>
    <font>
      <b/>
      <sz val="11"/>
      <color indexed="8"/>
      <name val="Mangal"/>
      <family val="1"/>
    </font>
    <font>
      <b/>
      <sz val="16"/>
      <color theme="4" tint="-0.499984740745262"/>
      <name val="Garamond"/>
      <family val="1"/>
    </font>
    <font>
      <b/>
      <sz val="10"/>
      <color indexed="8"/>
      <name val="Mangal"/>
      <family val="1"/>
    </font>
    <font>
      <b/>
      <u/>
      <sz val="11"/>
      <name val="Garamond"/>
      <family val="1"/>
    </font>
    <font>
      <b/>
      <sz val="8"/>
      <color indexed="8"/>
      <name val="Mangal"/>
      <family val="1"/>
    </font>
    <font>
      <b/>
      <sz val="14"/>
      <color indexed="8"/>
      <name val="Garamond"/>
      <family val="1"/>
    </font>
    <font>
      <b/>
      <sz val="14"/>
      <name val="Garamond"/>
      <family val="1"/>
    </font>
    <font>
      <sz val="14"/>
      <color theme="1"/>
      <name val="Calibri"/>
      <family val="2"/>
      <scheme val="minor"/>
    </font>
    <font>
      <sz val="14"/>
      <color theme="1"/>
      <name val="Garamond"/>
      <family val="1"/>
    </font>
    <font>
      <sz val="14"/>
      <name val="Garamond"/>
      <family val="1"/>
    </font>
    <font>
      <sz val="12"/>
      <color rgb="FF000000"/>
      <name val="Arial"/>
      <family val="2"/>
    </font>
    <font>
      <sz val="14"/>
      <color indexed="8"/>
      <name val="Garamond"/>
      <family val="1"/>
    </font>
    <font>
      <sz val="14"/>
      <name val="Arial"/>
      <family val="2"/>
    </font>
    <font>
      <b/>
      <sz val="16"/>
      <color indexed="8"/>
      <name val="Garamond"/>
      <family val="1"/>
    </font>
    <font>
      <b/>
      <sz val="12"/>
      <color indexed="8"/>
      <name val="Palatino Linotype"/>
      <family val="1"/>
    </font>
    <font>
      <b/>
      <sz val="14"/>
      <color indexed="8"/>
      <name val="Mangal"/>
      <family val="1"/>
    </font>
    <font>
      <sz val="14"/>
      <color rgb="FF000000"/>
      <name val="Garamond"/>
      <family val="1"/>
    </font>
    <font>
      <b/>
      <u/>
      <sz val="14"/>
      <name val="Garamond"/>
      <family val="1"/>
    </font>
    <font>
      <b/>
      <u/>
      <sz val="11"/>
      <color indexed="8"/>
      <name val="Garamond"/>
      <family val="1"/>
    </font>
    <font>
      <b/>
      <u val="singleAccounting"/>
      <sz val="11"/>
      <color theme="1"/>
      <name val="Garamond"/>
      <family val="1"/>
    </font>
    <font>
      <b/>
      <u val="singleAccounting"/>
      <sz val="10"/>
      <name val="Garamond"/>
      <family val="1"/>
    </font>
    <font>
      <b/>
      <sz val="11"/>
      <color indexed="8"/>
      <name val="Palatino Linotype"/>
      <family val="1"/>
    </font>
    <font>
      <b/>
      <u/>
      <sz val="10"/>
      <name val="Arial"/>
      <family val="2"/>
    </font>
    <font>
      <b/>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FF"/>
        <bgColor indexed="64"/>
      </patternFill>
    </fill>
    <fill>
      <patternFill patternType="solid">
        <fgColor indexed="9"/>
        <bgColor indexed="9"/>
      </patternFill>
    </fill>
    <fill>
      <patternFill patternType="solid">
        <fgColor rgb="FF00B05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indexed="8"/>
      </right>
      <top style="thin">
        <color auto="1"/>
      </top>
      <bottom style="thin">
        <color indexed="8"/>
      </bottom>
      <diagonal/>
    </border>
    <border>
      <left style="thin">
        <color indexed="8"/>
      </left>
      <right/>
      <top style="thin">
        <color auto="1"/>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top style="thin">
        <color indexed="8"/>
      </top>
      <bottom style="thin">
        <color indexed="8"/>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indexed="31"/>
      </left>
      <right/>
      <top/>
      <bottom style="thin">
        <color indexed="31"/>
      </bottom>
      <diagonal/>
    </border>
    <border>
      <left/>
      <right/>
      <top/>
      <bottom style="thin">
        <color indexed="31"/>
      </bottom>
      <diagonal/>
    </border>
    <border>
      <left/>
      <right style="thin">
        <color indexed="31"/>
      </right>
      <top/>
      <bottom style="thin">
        <color indexed="3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auto="1"/>
      </left>
      <right/>
      <top/>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auto="1"/>
      </top>
      <bottom style="thin">
        <color indexed="8"/>
      </bottom>
      <diagonal/>
    </border>
    <border>
      <left/>
      <right style="thin">
        <color auto="1"/>
      </right>
      <top style="thin">
        <color auto="1"/>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right/>
      <top style="thin">
        <color indexed="8"/>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right style="thin">
        <color indexed="8"/>
      </right>
      <top style="thin">
        <color indexed="8"/>
      </top>
      <bottom/>
      <diagonal/>
    </border>
    <border>
      <left/>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5">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ont="0" applyFill="0" applyBorder="0" applyAlignment="0" applyProtection="0"/>
    <xf numFmtId="0" fontId="1" fillId="0" borderId="0"/>
    <xf numFmtId="164" fontId="20" fillId="0" borderId="0" applyFont="0" applyFill="0" applyBorder="0" applyAlignment="0" applyProtection="0"/>
    <xf numFmtId="9" fontId="1" fillId="0" borderId="0" applyFont="0" applyFill="0" applyBorder="0" applyAlignment="0" applyProtection="0"/>
    <xf numFmtId="173" fontId="1" fillId="0" borderId="0"/>
    <xf numFmtId="173" fontId="2" fillId="0" borderId="0" applyNumberFormat="0" applyFill="0" applyBorder="0" applyAlignment="0" applyProtection="0"/>
    <xf numFmtId="173" fontId="2" fillId="0" borderId="0" applyNumberFormat="0" applyFill="0" applyBorder="0" applyAlignment="0" applyProtection="0"/>
    <xf numFmtId="173" fontId="2" fillId="0" borderId="0"/>
    <xf numFmtId="174" fontId="34" fillId="0" borderId="0">
      <alignment horizontal="right"/>
    </xf>
    <xf numFmtId="0" fontId="2" fillId="0" borderId="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3" fontId="1" fillId="0" borderId="0" applyNumberFormat="0" applyFill="0" applyBorder="0" applyAlignment="0" applyProtection="0"/>
    <xf numFmtId="164" fontId="2" fillId="0" borderId="0" applyNumberFormat="0" applyFont="0" applyFill="0" applyBorder="0" applyAlignment="0" applyProtection="0"/>
    <xf numFmtId="0" fontId="85" fillId="0" borderId="0"/>
    <xf numFmtId="173" fontId="2" fillId="0" borderId="0"/>
    <xf numFmtId="173" fontId="1" fillId="0" borderId="0"/>
  </cellStyleXfs>
  <cellXfs count="1624">
    <xf numFmtId="0" fontId="0" fillId="0" borderId="0" xfId="0"/>
    <xf numFmtId="2"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wrapText="1"/>
    </xf>
    <xf numFmtId="0" fontId="0" fillId="0" borderId="0" xfId="0" applyFont="1" applyBorder="1" applyAlignment="1">
      <alignment horizontal="center" vertical="center"/>
    </xf>
    <xf numFmtId="3" fontId="0" fillId="0" borderId="0" xfId="0" applyNumberFormat="1" applyBorder="1" applyAlignment="1">
      <alignment horizontal="center"/>
    </xf>
    <xf numFmtId="0" fontId="2" fillId="0" borderId="0" xfId="0" applyFont="1" applyAlignment="1">
      <alignment wrapText="1"/>
    </xf>
    <xf numFmtId="0" fontId="0" fillId="0" borderId="0" xfId="0" applyAlignment="1">
      <alignment wrapText="1"/>
    </xf>
    <xf numFmtId="0" fontId="3" fillId="0" borderId="0" xfId="0" applyFont="1" applyFill="1" applyBorder="1" applyAlignment="1">
      <alignment horizontal="center" wrapText="1"/>
    </xf>
    <xf numFmtId="0" fontId="4" fillId="0" borderId="0" xfId="0" applyFont="1" applyAlignment="1">
      <alignment wrapText="1"/>
    </xf>
    <xf numFmtId="0" fontId="5" fillId="0" borderId="0" xfId="0" applyFont="1" applyBorder="1" applyAlignment="1">
      <alignment horizontal="center" wrapText="1"/>
    </xf>
    <xf numFmtId="0" fontId="0" fillId="0" borderId="0" xfId="0" applyBorder="1" applyAlignment="1">
      <alignment horizontal="center" vertical="center"/>
    </xf>
    <xf numFmtId="164" fontId="5" fillId="0" borderId="0" xfId="0" applyNumberFormat="1" applyFont="1" applyFill="1" applyBorder="1" applyAlignment="1">
      <alignment horizontal="center" wrapText="1"/>
    </xf>
    <xf numFmtId="2" fontId="5" fillId="0" borderId="0" xfId="0" applyNumberFormat="1" applyFont="1" applyFill="1" applyBorder="1" applyAlignment="1">
      <alignment horizontal="center" wrapText="1"/>
    </xf>
    <xf numFmtId="2" fontId="5" fillId="0" borderId="0" xfId="0" applyNumberFormat="1" applyFont="1" applyBorder="1" applyAlignment="1">
      <alignment horizontal="center" wrapText="1"/>
    </xf>
    <xf numFmtId="43" fontId="2" fillId="0" borderId="0" xfId="1" applyFont="1" applyFill="1" applyBorder="1" applyAlignment="1">
      <alignment horizontal="center" wrapText="1"/>
    </xf>
    <xf numFmtId="0" fontId="5" fillId="0" borderId="0" xfId="0" applyFont="1" applyFill="1" applyBorder="1" applyAlignment="1">
      <alignment horizontal="center" wrapText="1"/>
    </xf>
    <xf numFmtId="0" fontId="2" fillId="0" borderId="0" xfId="0" applyFont="1" applyFill="1" applyBorder="1" applyAlignment="1">
      <alignment horizontal="center" wrapText="1"/>
    </xf>
    <xf numFmtId="165"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xf>
    <xf numFmtId="0" fontId="0"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166" fontId="0" fillId="0" borderId="0" xfId="0" applyNumberFormat="1" applyFont="1" applyFill="1" applyBorder="1" applyAlignment="1">
      <alignment horizontal="center" vertical="center"/>
    </xf>
    <xf numFmtId="0" fontId="0" fillId="0" borderId="0" xfId="0" applyBorder="1"/>
    <xf numFmtId="0" fontId="6" fillId="0" borderId="0" xfId="0" applyNumberFormat="1" applyFont="1" applyFill="1" applyBorder="1" applyAlignment="1">
      <alignment horizontal="center" vertical="top"/>
    </xf>
    <xf numFmtId="165" fontId="7" fillId="0" borderId="0" xfId="0" applyNumberFormat="1" applyFont="1" applyBorder="1" applyAlignment="1">
      <alignment horizontal="center" vertical="center" wrapText="1"/>
    </xf>
    <xf numFmtId="2" fontId="7" fillId="0" borderId="0" xfId="0" applyNumberFormat="1" applyFont="1" applyBorder="1" applyAlignment="1">
      <alignment horizontal="center" vertical="center" wrapText="1"/>
    </xf>
    <xf numFmtId="2" fontId="7"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xf>
    <xf numFmtId="0" fontId="7" fillId="0" borderId="0" xfId="0" applyFont="1" applyBorder="1" applyAlignment="1">
      <alignment horizontal="center"/>
    </xf>
    <xf numFmtId="0" fontId="7" fillId="0" borderId="0" xfId="0" applyFont="1" applyBorder="1" applyAlignment="1" applyProtection="1">
      <alignment horizontal="center"/>
      <protection locked="0"/>
    </xf>
    <xf numFmtId="0" fontId="7" fillId="0" borderId="0" xfId="0" applyFont="1" applyFill="1" applyBorder="1" applyAlignment="1" applyProtection="1">
      <alignment horizontal="center"/>
      <protection locked="0"/>
    </xf>
    <xf numFmtId="0" fontId="8" fillId="0" borderId="0" xfId="0" applyFont="1" applyFill="1" applyBorder="1" applyAlignment="1">
      <alignment horizontal="center" wrapText="1"/>
    </xf>
    <xf numFmtId="166" fontId="7" fillId="0" borderId="0" xfId="0" applyNumberFormat="1" applyFont="1" applyFill="1" applyBorder="1" applyAlignment="1">
      <alignment horizontal="center" vertical="center"/>
    </xf>
    <xf numFmtId="0" fontId="7" fillId="0" borderId="0" xfId="0" applyFont="1" applyFill="1" applyBorder="1" applyAlignment="1" applyProtection="1">
      <alignment horizontal="left"/>
      <protection locked="0"/>
    </xf>
    <xf numFmtId="2" fontId="7" fillId="2" borderId="0" xfId="0" applyNumberFormat="1" applyFont="1" applyFill="1" applyBorder="1" applyAlignment="1">
      <alignment horizontal="center" vertical="center" wrapText="1"/>
    </xf>
    <xf numFmtId="2"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0" borderId="0" xfId="0" applyFont="1" applyFill="1" applyBorder="1" applyAlignment="1">
      <alignment horizontal="center" vertical="center" wrapText="1"/>
    </xf>
    <xf numFmtId="3" fontId="9" fillId="0" borderId="0" xfId="0" applyNumberFormat="1" applyFont="1" applyFill="1"/>
    <xf numFmtId="3" fontId="0" fillId="0" borderId="0" xfId="0" applyNumberFormat="1" applyFill="1"/>
    <xf numFmtId="0" fontId="0" fillId="0" borderId="0" xfId="0" applyFill="1"/>
    <xf numFmtId="0" fontId="10" fillId="0" borderId="0" xfId="0" applyFont="1" applyFill="1" applyBorder="1" applyAlignment="1">
      <alignment horizontal="center"/>
    </xf>
    <xf numFmtId="3"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0" fontId="10" fillId="0" borderId="0" xfId="0" applyFont="1" applyFill="1" applyBorder="1" applyAlignment="1">
      <alignment horizontal="center" vertical="center"/>
    </xf>
    <xf numFmtId="14" fontId="10" fillId="0" borderId="0" xfId="0" applyNumberFormat="1" applyFont="1" applyFill="1" applyBorder="1" applyAlignment="1">
      <alignment horizontal="center"/>
    </xf>
    <xf numFmtId="0" fontId="11" fillId="0" borderId="0" xfId="0" applyFont="1" applyFill="1" applyBorder="1"/>
    <xf numFmtId="0" fontId="6" fillId="0" borderId="1" xfId="0" applyNumberFormat="1" applyFont="1" applyFill="1" applyBorder="1" applyAlignment="1">
      <alignment horizontal="center" vertical="top"/>
    </xf>
    <xf numFmtId="2"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xf>
    <xf numFmtId="0" fontId="9" fillId="0" borderId="0" xfId="0" applyFont="1" applyFill="1" applyBorder="1" applyAlignment="1" applyProtection="1">
      <alignment horizontal="center"/>
      <protection locked="0"/>
    </xf>
    <xf numFmtId="0" fontId="9" fillId="0" borderId="0" xfId="0" applyNumberFormat="1" applyFont="1" applyFill="1" applyBorder="1" applyAlignment="1">
      <alignment horizontal="center" vertical="center" wrapText="1"/>
    </xf>
    <xf numFmtId="0" fontId="9" fillId="0" borderId="0" xfId="0" applyFont="1" applyFill="1"/>
    <xf numFmtId="0" fontId="9" fillId="0" borderId="1" xfId="0" applyFont="1" applyFill="1" applyBorder="1" applyAlignment="1">
      <alignment horizontal="center"/>
    </xf>
    <xf numFmtId="3" fontId="0" fillId="0" borderId="0" xfId="0" applyNumberFormat="1" applyFont="1" applyFill="1"/>
    <xf numFmtId="0" fontId="9" fillId="0" borderId="0" xfId="0" applyFont="1" applyFill="1" applyBorder="1"/>
    <xf numFmtId="0" fontId="12" fillId="0" borderId="0" xfId="0" applyFont="1" applyFill="1" applyBorder="1" applyAlignment="1">
      <alignment wrapText="1"/>
    </xf>
    <xf numFmtId="0" fontId="12" fillId="0" borderId="5" xfId="0" applyFont="1" applyFill="1" applyBorder="1" applyAlignment="1">
      <alignment wrapText="1"/>
    </xf>
    <xf numFmtId="49" fontId="15" fillId="0" borderId="0" xfId="0" applyNumberFormat="1" applyFont="1" applyFill="1" applyBorder="1" applyAlignment="1">
      <alignment vertical="top" wrapText="1"/>
    </xf>
    <xf numFmtId="0" fontId="16" fillId="0" borderId="0" xfId="0" applyFont="1" applyFill="1" applyAlignment="1">
      <alignment vertical="top" wrapText="1"/>
    </xf>
    <xf numFmtId="2" fontId="9" fillId="0" borderId="0" xfId="0" applyNumberFormat="1" applyFont="1"/>
    <xf numFmtId="0" fontId="0" fillId="0" borderId="0" xfId="0" applyAlignment="1">
      <alignment horizontal="center"/>
    </xf>
    <xf numFmtId="0" fontId="0" fillId="0" borderId="0" xfId="0" applyFill="1" applyBorder="1"/>
    <xf numFmtId="0" fontId="6"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right" vertical="top"/>
    </xf>
    <xf numFmtId="49" fontId="15" fillId="0" borderId="0" xfId="0" applyNumberFormat="1" applyFont="1" applyFill="1" applyAlignment="1">
      <alignment vertical="center"/>
    </xf>
    <xf numFmtId="3" fontId="15" fillId="0" borderId="0" xfId="0" applyNumberFormat="1" applyFont="1" applyFill="1" applyBorder="1" applyAlignment="1">
      <alignment horizontal="right"/>
    </xf>
    <xf numFmtId="3" fontId="0" fillId="0" borderId="0" xfId="0" applyNumberFormat="1"/>
    <xf numFmtId="49" fontId="16" fillId="3" borderId="1" xfId="0" applyNumberFormat="1" applyFont="1" applyFill="1" applyBorder="1" applyAlignment="1">
      <alignment horizontal="left"/>
    </xf>
    <xf numFmtId="49" fontId="16" fillId="3" borderId="1" xfId="0" applyNumberFormat="1" applyFont="1" applyFill="1" applyBorder="1" applyAlignment="1">
      <alignment horizontal="left" vertical="center"/>
    </xf>
    <xf numFmtId="0" fontId="16" fillId="3" borderId="1" xfId="0" applyFont="1" applyFill="1" applyBorder="1" applyAlignment="1">
      <alignment horizontal="right"/>
    </xf>
    <xf numFmtId="168" fontId="16" fillId="3" borderId="1" xfId="0" applyNumberFormat="1" applyFont="1" applyFill="1" applyBorder="1" applyAlignment="1">
      <alignment horizontal="right"/>
    </xf>
    <xf numFmtId="169" fontId="16" fillId="3" borderId="1" xfId="0" applyNumberFormat="1" applyFont="1" applyFill="1" applyBorder="1" applyAlignment="1">
      <alignment horizontal="right"/>
    </xf>
    <xf numFmtId="49" fontId="16" fillId="0" borderId="1" xfId="0" applyNumberFormat="1" applyFont="1" applyFill="1" applyBorder="1" applyAlignment="1">
      <alignment horizontal="left" vertical="center"/>
    </xf>
    <xf numFmtId="0" fontId="16" fillId="0" borderId="1" xfId="0" applyFont="1" applyFill="1" applyBorder="1" applyAlignment="1">
      <alignment horizontal="right"/>
    </xf>
    <xf numFmtId="1" fontId="16" fillId="0" borderId="1" xfId="0" applyNumberFormat="1" applyFont="1" applyFill="1" applyBorder="1" applyAlignment="1">
      <alignment horizontal="right"/>
    </xf>
    <xf numFmtId="49" fontId="16" fillId="0" borderId="0" xfId="0" applyNumberFormat="1" applyFont="1" applyFill="1" applyBorder="1" applyAlignment="1"/>
    <xf numFmtId="49" fontId="15" fillId="0" borderId="0" xfId="0" applyNumberFormat="1" applyFont="1" applyFill="1" applyAlignment="1"/>
    <xf numFmtId="1" fontId="9" fillId="0" borderId="0" xfId="0" applyNumberFormat="1" applyFont="1"/>
    <xf numFmtId="3" fontId="9" fillId="0" borderId="0" xfId="0" applyNumberFormat="1" applyFont="1"/>
    <xf numFmtId="1" fontId="0" fillId="0" borderId="0" xfId="0" applyNumberFormat="1"/>
    <xf numFmtId="49" fontId="15" fillId="0" borderId="1" xfId="0" applyNumberFormat="1" applyFont="1" applyFill="1" applyBorder="1" applyAlignment="1">
      <alignment horizontal="left" vertical="top"/>
    </xf>
    <xf numFmtId="168" fontId="0" fillId="0" borderId="0" xfId="0" applyNumberFormat="1"/>
    <xf numFmtId="169" fontId="0" fillId="0" borderId="0" xfId="0" applyNumberFormat="1"/>
    <xf numFmtId="171" fontId="16" fillId="0" borderId="1" xfId="0" applyNumberFormat="1" applyFont="1" applyFill="1" applyBorder="1" applyAlignment="1">
      <alignment horizontal="left" vertical="top"/>
    </xf>
    <xf numFmtId="0" fontId="16" fillId="0" borderId="0" xfId="0" applyFont="1" applyFill="1" applyAlignment="1">
      <alignment vertical="top"/>
    </xf>
    <xf numFmtId="49" fontId="15" fillId="0" borderId="1" xfId="0" applyNumberFormat="1" applyFont="1" applyFill="1" applyBorder="1" applyAlignment="1">
      <alignment horizontal="center" vertical="top" wrapText="1"/>
    </xf>
    <xf numFmtId="2" fontId="7" fillId="0" borderId="0" xfId="0" applyNumberFormat="1" applyFont="1" applyBorder="1" applyAlignment="1">
      <alignment horizontal="center"/>
    </xf>
    <xf numFmtId="49" fontId="15" fillId="0" borderId="0" xfId="0" applyNumberFormat="1" applyFont="1" applyFill="1" applyAlignment="1">
      <alignment vertical="top" wrapText="1"/>
    </xf>
    <xf numFmtId="2" fontId="0" fillId="0" borderId="0" xfId="0" applyNumberFormat="1" applyBorder="1"/>
    <xf numFmtId="49" fontId="15" fillId="0" borderId="1" xfId="0" applyNumberFormat="1" applyFont="1" applyFill="1" applyBorder="1" applyAlignment="1">
      <alignment horizontal="left" vertical="center"/>
    </xf>
    <xf numFmtId="49" fontId="15" fillId="0" borderId="1" xfId="0" applyNumberFormat="1" applyFont="1" applyFill="1" applyBorder="1" applyAlignment="1">
      <alignment horizontal="center"/>
    </xf>
    <xf numFmtId="49" fontId="16" fillId="0" borderId="1" xfId="0" applyNumberFormat="1" applyFont="1" applyFill="1" applyBorder="1" applyAlignment="1">
      <alignment horizontal="left"/>
    </xf>
    <xf numFmtId="168" fontId="16" fillId="0" borderId="1" xfId="0" applyNumberFormat="1" applyFont="1" applyFill="1" applyBorder="1" applyAlignment="1">
      <alignment horizontal="center"/>
    </xf>
    <xf numFmtId="0" fontId="14" fillId="0" borderId="1" xfId="0" applyFont="1" applyFill="1" applyBorder="1" applyAlignment="1">
      <alignment horizontal="left" vertical="center"/>
    </xf>
    <xf numFmtId="0" fontId="0" fillId="0" borderId="0" xfId="0" applyFont="1" applyBorder="1"/>
    <xf numFmtId="0" fontId="0" fillId="0" borderId="0" xfId="0" applyFont="1"/>
    <xf numFmtId="49" fontId="15" fillId="0" borderId="0" xfId="0" applyNumberFormat="1" applyFont="1" applyFill="1" applyBorder="1" applyAlignment="1">
      <alignment horizontal="center"/>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top" wrapText="1"/>
    </xf>
    <xf numFmtId="0" fontId="14" fillId="0" borderId="1" xfId="0" applyFont="1" applyFill="1" applyBorder="1" applyAlignment="1">
      <alignment horizontal="center" vertical="center"/>
    </xf>
    <xf numFmtId="0" fontId="6" fillId="0" borderId="1" xfId="0" applyFont="1" applyFill="1" applyBorder="1" applyAlignment="1">
      <alignment horizontal="center"/>
    </xf>
    <xf numFmtId="0" fontId="22" fillId="0" borderId="0" xfId="7" applyNumberFormat="1" applyFont="1" applyFill="1"/>
    <xf numFmtId="0" fontId="23" fillId="2" borderId="1" xfId="7" applyNumberFormat="1" applyFont="1" applyFill="1" applyBorder="1" applyAlignment="1">
      <alignment horizontal="center" vertical="center" wrapText="1"/>
    </xf>
    <xf numFmtId="1" fontId="22" fillId="0" borderId="0" xfId="7" applyNumberFormat="1" applyFont="1" applyFill="1"/>
    <xf numFmtId="1" fontId="24" fillId="2" borderId="0" xfId="7" applyNumberFormat="1" applyFont="1" applyFill="1" applyBorder="1" applyAlignment="1">
      <alignment horizontal="right" vertical="center"/>
    </xf>
    <xf numFmtId="1" fontId="24" fillId="0" borderId="0" xfId="7" applyNumberFormat="1" applyFont="1" applyFill="1" applyBorder="1" applyAlignment="1">
      <alignment horizontal="right" vertical="center"/>
    </xf>
    <xf numFmtId="0" fontId="22" fillId="0" borderId="0" xfId="7" applyNumberFormat="1" applyFont="1" applyFill="1" applyAlignment="1"/>
    <xf numFmtId="173" fontId="22" fillId="0" borderId="0" xfId="7" applyFont="1" applyFill="1" applyAlignment="1">
      <alignment horizontal="left" vertical="top"/>
    </xf>
    <xf numFmtId="0" fontId="23" fillId="0" borderId="0" xfId="7" applyNumberFormat="1" applyFont="1" applyFill="1"/>
    <xf numFmtId="0" fontId="9" fillId="0" borderId="0" xfId="7" applyNumberFormat="1" applyFont="1" applyAlignment="1">
      <alignment vertical="top"/>
    </xf>
    <xf numFmtId="0" fontId="22" fillId="0" borderId="0" xfId="7" applyNumberFormat="1" applyFont="1" applyAlignment="1">
      <alignment vertical="top"/>
    </xf>
    <xf numFmtId="173" fontId="26" fillId="7" borderId="1" xfId="8" applyNumberFormat="1" applyFont="1" applyFill="1" applyBorder="1" applyAlignment="1">
      <alignment horizontal="center" vertical="top" wrapText="1"/>
    </xf>
    <xf numFmtId="173" fontId="26" fillId="7" borderId="1" xfId="9" applyNumberFormat="1" applyFont="1" applyFill="1" applyBorder="1" applyAlignment="1">
      <alignment horizontal="center" vertical="top" wrapText="1"/>
    </xf>
    <xf numFmtId="171" fontId="26" fillId="0" borderId="1" xfId="7" applyNumberFormat="1" applyFont="1" applyFill="1" applyBorder="1" applyAlignment="1">
      <alignment horizontal="left" vertical="top" wrapText="1"/>
    </xf>
    <xf numFmtId="0" fontId="23" fillId="0" borderId="0" xfId="7" applyNumberFormat="1" applyFont="1" applyAlignment="1">
      <alignment vertical="top"/>
    </xf>
    <xf numFmtId="0" fontId="23" fillId="0" borderId="0" xfId="7" applyNumberFormat="1" applyFont="1" applyFill="1" applyAlignment="1">
      <alignment vertical="top"/>
    </xf>
    <xf numFmtId="0" fontId="22" fillId="0" borderId="0" xfId="7" applyNumberFormat="1" applyFont="1" applyFill="1" applyAlignment="1">
      <alignment vertical="top"/>
    </xf>
    <xf numFmtId="0" fontId="22" fillId="2" borderId="0" xfId="7" applyNumberFormat="1" applyFont="1" applyFill="1" applyAlignment="1">
      <alignment vertical="top"/>
    </xf>
    <xf numFmtId="173" fontId="27" fillId="0" borderId="0" xfId="7" applyFont="1" applyAlignment="1">
      <alignment vertical="top"/>
    </xf>
    <xf numFmtId="2" fontId="27" fillId="0" borderId="0" xfId="7" applyNumberFormat="1" applyFont="1" applyAlignment="1">
      <alignment vertical="top"/>
    </xf>
    <xf numFmtId="0" fontId="28" fillId="0" borderId="0" xfId="7" applyNumberFormat="1" applyFont="1" applyAlignment="1">
      <alignment vertical="top"/>
    </xf>
    <xf numFmtId="3" fontId="24" fillId="0" borderId="0" xfId="10" applyNumberFormat="1" applyFont="1" applyFill="1" applyBorder="1" applyAlignment="1">
      <alignment horizontal="right" vertical="top" wrapText="1"/>
    </xf>
    <xf numFmtId="173" fontId="29" fillId="0" borderId="0" xfId="7" applyFont="1"/>
    <xf numFmtId="173" fontId="29" fillId="0" borderId="0" xfId="7" applyFont="1" applyFill="1"/>
    <xf numFmtId="0" fontId="30" fillId="2" borderId="0" xfId="7" applyNumberFormat="1" applyFont="1" applyFill="1" applyBorder="1" applyAlignment="1">
      <alignment horizontal="left" vertical="center"/>
    </xf>
    <xf numFmtId="0" fontId="9" fillId="0" borderId="0" xfId="7" applyNumberFormat="1" applyFont="1"/>
    <xf numFmtId="0" fontId="22" fillId="0" borderId="0" xfId="7" applyNumberFormat="1" applyFont="1" applyAlignment="1">
      <alignment horizontal="center"/>
    </xf>
    <xf numFmtId="0" fontId="23" fillId="8" borderId="1" xfId="7" applyNumberFormat="1" applyFont="1" applyFill="1" applyBorder="1" applyAlignment="1">
      <alignment horizontal="center" vertical="center" wrapText="1"/>
    </xf>
    <xf numFmtId="171" fontId="26" fillId="0" borderId="1" xfId="7" applyNumberFormat="1" applyFont="1" applyFill="1" applyBorder="1" applyAlignment="1">
      <alignment horizontal="left"/>
    </xf>
    <xf numFmtId="175" fontId="26" fillId="0" borderId="0" xfId="11" applyNumberFormat="1" applyFont="1" applyFill="1" applyBorder="1" applyAlignment="1">
      <alignment horizontal="right" vertical="top"/>
    </xf>
    <xf numFmtId="0" fontId="22" fillId="0" borderId="0" xfId="7" applyNumberFormat="1" applyFont="1"/>
    <xf numFmtId="175" fontId="22" fillId="0" borderId="0" xfId="7" applyNumberFormat="1" applyFont="1"/>
    <xf numFmtId="175" fontId="22" fillId="0" borderId="0" xfId="7" applyNumberFormat="1" applyFont="1" applyFill="1" applyBorder="1"/>
    <xf numFmtId="177" fontId="22" fillId="0" borderId="0" xfId="1" applyNumberFormat="1" applyFont="1"/>
    <xf numFmtId="178" fontId="22" fillId="0" borderId="0" xfId="7" applyNumberFormat="1" applyFont="1"/>
    <xf numFmtId="0" fontId="13" fillId="0" borderId="0" xfId="7" applyNumberFormat="1" applyFont="1" applyFill="1" applyBorder="1" applyAlignment="1">
      <alignment horizontal="left" vertical="center"/>
    </xf>
    <xf numFmtId="0" fontId="26" fillId="8" borderId="2" xfId="12" applyFont="1" applyFill="1" applyBorder="1" applyAlignment="1">
      <alignment horizontal="center" vertical="center" wrapText="1"/>
    </xf>
    <xf numFmtId="0" fontId="22" fillId="0" borderId="0" xfId="7" applyNumberFormat="1" applyFont="1" applyFill="1" applyAlignment="1">
      <alignment horizontal="center"/>
    </xf>
    <xf numFmtId="0" fontId="23" fillId="0" borderId="1" xfId="7" applyNumberFormat="1" applyFont="1" applyFill="1" applyBorder="1" applyAlignment="1">
      <alignment vertical="center" wrapText="1"/>
    </xf>
    <xf numFmtId="0" fontId="22" fillId="2" borderId="0" xfId="7" applyNumberFormat="1" applyFont="1" applyFill="1"/>
    <xf numFmtId="175" fontId="24" fillId="0" borderId="0" xfId="11" applyNumberFormat="1" applyFont="1" applyFill="1" applyBorder="1" applyAlignment="1">
      <alignment horizontal="right" vertical="top"/>
    </xf>
    <xf numFmtId="174" fontId="24" fillId="0" borderId="0" xfId="11" applyNumberFormat="1" applyFont="1" applyFill="1" applyBorder="1" applyAlignment="1">
      <alignment horizontal="right" vertical="top"/>
    </xf>
    <xf numFmtId="174" fontId="38" fillId="0" borderId="0" xfId="1" applyNumberFormat="1" applyFont="1" applyFill="1" applyBorder="1" applyAlignment="1">
      <alignment vertical="center"/>
    </xf>
    <xf numFmtId="179" fontId="24" fillId="0" borderId="0" xfId="11" applyNumberFormat="1" applyFont="1" applyFill="1" applyBorder="1" applyAlignment="1">
      <alignment horizontal="right" vertical="top"/>
    </xf>
    <xf numFmtId="173" fontId="22" fillId="0" borderId="0" xfId="7" applyFont="1" applyFill="1"/>
    <xf numFmtId="173" fontId="1" fillId="0" borderId="0" xfId="7" applyFill="1"/>
    <xf numFmtId="173" fontId="1" fillId="0" borderId="0" xfId="7"/>
    <xf numFmtId="173" fontId="21" fillId="0" borderId="0" xfId="7" applyFont="1" applyFill="1"/>
    <xf numFmtId="173" fontId="0" fillId="0" borderId="0" xfId="7" applyFont="1" applyFill="1"/>
    <xf numFmtId="3" fontId="24" fillId="0" borderId="0" xfId="11" applyNumberFormat="1" applyFont="1" applyFill="1" applyBorder="1" applyAlignment="1">
      <alignment horizontal="right" vertical="top"/>
    </xf>
    <xf numFmtId="0" fontId="23" fillId="0" borderId="0" xfId="7" applyNumberFormat="1" applyFont="1" applyBorder="1" applyAlignment="1">
      <alignment horizontal="center"/>
    </xf>
    <xf numFmtId="165" fontId="23" fillId="0" borderId="0" xfId="7" applyNumberFormat="1" applyFont="1" applyBorder="1" applyAlignment="1">
      <alignment horizontal="center"/>
    </xf>
    <xf numFmtId="171" fontId="26" fillId="0" borderId="23" xfId="7" applyNumberFormat="1" applyFont="1" applyFill="1" applyBorder="1" applyAlignment="1">
      <alignment horizontal="left"/>
    </xf>
    <xf numFmtId="17" fontId="23" fillId="0" borderId="1" xfId="7" applyNumberFormat="1" applyFont="1" applyFill="1" applyBorder="1" applyAlignment="1">
      <alignment horizontal="left" vertical="center"/>
    </xf>
    <xf numFmtId="0" fontId="23" fillId="0" borderId="0" xfId="7" applyNumberFormat="1" applyFont="1" applyFill="1" applyBorder="1" applyAlignment="1">
      <alignment horizontal="center"/>
    </xf>
    <xf numFmtId="0" fontId="22" fillId="0" borderId="0" xfId="7" applyNumberFormat="1" applyFont="1" applyFill="1" applyBorder="1" applyAlignment="1">
      <alignment horizontal="center"/>
    </xf>
    <xf numFmtId="175" fontId="24" fillId="2" borderId="0" xfId="11" applyNumberFormat="1" applyFont="1" applyFill="1" applyBorder="1" applyAlignment="1">
      <alignment horizontal="right" vertical="top"/>
    </xf>
    <xf numFmtId="174" fontId="24" fillId="2" borderId="0" xfId="11" applyNumberFormat="1" applyFont="1" applyFill="1" applyBorder="1" applyAlignment="1">
      <alignment horizontal="right" vertical="top"/>
    </xf>
    <xf numFmtId="9" fontId="22" fillId="0" borderId="0" xfId="6" applyFont="1"/>
    <xf numFmtId="173" fontId="7" fillId="0" borderId="0" xfId="7" applyFont="1"/>
    <xf numFmtId="173" fontId="7" fillId="0" borderId="0" xfId="7" applyFont="1" applyFill="1"/>
    <xf numFmtId="0" fontId="42" fillId="0" borderId="1" xfId="7" applyNumberFormat="1" applyFont="1" applyBorder="1" applyAlignment="1">
      <alignment vertical="center" wrapText="1"/>
    </xf>
    <xf numFmtId="173" fontId="43" fillId="0" borderId="0" xfId="7" applyFont="1"/>
    <xf numFmtId="171" fontId="42" fillId="0" borderId="1" xfId="7" applyNumberFormat="1" applyFont="1" applyFill="1" applyBorder="1" applyAlignment="1">
      <alignment horizontal="left"/>
    </xf>
    <xf numFmtId="173" fontId="44" fillId="0" borderId="0" xfId="7" applyFont="1" applyFill="1"/>
    <xf numFmtId="173" fontId="8" fillId="0" borderId="0" xfId="7" applyFont="1" applyFill="1"/>
    <xf numFmtId="165" fontId="7" fillId="0" borderId="0" xfId="7" applyNumberFormat="1" applyFont="1" applyFill="1"/>
    <xf numFmtId="171" fontId="42" fillId="0" borderId="23" xfId="7" applyNumberFormat="1" applyFont="1" applyFill="1" applyBorder="1" applyAlignment="1">
      <alignment horizontal="left"/>
    </xf>
    <xf numFmtId="3" fontId="42" fillId="0" borderId="23" xfId="1" applyNumberFormat="1" applyFont="1" applyBorder="1" applyAlignment="1"/>
    <xf numFmtId="17" fontId="35" fillId="0" borderId="1" xfId="7" applyNumberFormat="1" applyFont="1" applyFill="1" applyBorder="1" applyAlignment="1">
      <alignment horizontal="left" vertical="center"/>
    </xf>
    <xf numFmtId="3" fontId="10" fillId="0" borderId="0" xfId="1" applyNumberFormat="1" applyFont="1" applyFill="1" applyBorder="1" applyAlignment="1"/>
    <xf numFmtId="3" fontId="19" fillId="2" borderId="0" xfId="11" applyNumberFormat="1" applyFont="1" applyFill="1" applyBorder="1" applyAlignment="1">
      <alignment vertical="top"/>
    </xf>
    <xf numFmtId="3" fontId="10" fillId="0" borderId="0" xfId="1" applyNumberFormat="1" applyFont="1" applyBorder="1" applyAlignment="1"/>
    <xf numFmtId="180" fontId="10" fillId="0" borderId="0" xfId="1" applyNumberFormat="1" applyFont="1" applyBorder="1" applyAlignment="1"/>
    <xf numFmtId="2" fontId="7" fillId="0" borderId="0" xfId="7" applyNumberFormat="1" applyFont="1" applyFill="1"/>
    <xf numFmtId="173" fontId="7" fillId="0" borderId="0" xfId="7" applyFont="1" applyFill="1" applyBorder="1"/>
    <xf numFmtId="173" fontId="31" fillId="0" borderId="1" xfId="7" applyFont="1" applyFill="1" applyBorder="1" applyAlignment="1">
      <alignment vertical="center"/>
    </xf>
    <xf numFmtId="173" fontId="35" fillId="0" borderId="1" xfId="7" applyFont="1" applyFill="1" applyBorder="1" applyAlignment="1">
      <alignment horizontal="center" vertical="center" wrapText="1"/>
    </xf>
    <xf numFmtId="173" fontId="31" fillId="0" borderId="1" xfId="7" applyFont="1" applyFill="1" applyBorder="1"/>
    <xf numFmtId="173" fontId="0" fillId="2" borderId="0" xfId="7" applyFont="1" applyFill="1"/>
    <xf numFmtId="0" fontId="13" fillId="0" borderId="14" xfId="7" applyNumberFormat="1" applyFont="1" applyFill="1" applyBorder="1" applyAlignment="1">
      <alignment vertical="center"/>
    </xf>
    <xf numFmtId="17" fontId="26" fillId="8" borderId="1" xfId="15" applyNumberFormat="1" applyFont="1" applyFill="1" applyBorder="1" applyAlignment="1">
      <alignment horizontal="center" vertical="center" wrapText="1"/>
    </xf>
    <xf numFmtId="181" fontId="38" fillId="2" borderId="1" xfId="7" applyNumberFormat="1" applyFont="1" applyFill="1" applyBorder="1" applyAlignment="1">
      <alignment horizontal="left" vertical="top"/>
    </xf>
    <xf numFmtId="181" fontId="48" fillId="2" borderId="1" xfId="7" quotePrefix="1" applyNumberFormat="1" applyFont="1" applyFill="1" applyBorder="1" applyAlignment="1">
      <alignment horizontal="center" vertical="top"/>
    </xf>
    <xf numFmtId="3" fontId="38" fillId="2" borderId="1" xfId="13" applyNumberFormat="1" applyFont="1" applyFill="1" applyBorder="1" applyAlignment="1">
      <alignment horizontal="right" vertical="top"/>
    </xf>
    <xf numFmtId="2" fontId="29" fillId="0" borderId="0" xfId="7" applyNumberFormat="1" applyFont="1"/>
    <xf numFmtId="3" fontId="48" fillId="8" borderId="1" xfId="13" applyNumberFormat="1" applyFont="1" applyFill="1" applyBorder="1" applyAlignment="1">
      <alignment horizontal="left" vertical="top"/>
    </xf>
    <xf numFmtId="3" fontId="50" fillId="8" borderId="1" xfId="13" applyNumberFormat="1" applyFont="1" applyFill="1" applyBorder="1" applyAlignment="1">
      <alignment horizontal="right" vertical="top"/>
    </xf>
    <xf numFmtId="167" fontId="50" fillId="8" borderId="1" xfId="13" applyNumberFormat="1" applyFont="1" applyFill="1" applyBorder="1" applyAlignment="1">
      <alignment horizontal="right" vertical="top"/>
    </xf>
    <xf numFmtId="177" fontId="50" fillId="8" borderId="1" xfId="13" applyNumberFormat="1" applyFont="1" applyFill="1" applyBorder="1" applyAlignment="1">
      <alignment horizontal="left" vertical="top"/>
    </xf>
    <xf numFmtId="177" fontId="50" fillId="8" borderId="1" xfId="1" applyNumberFormat="1" applyFont="1" applyFill="1" applyBorder="1" applyAlignment="1">
      <alignment horizontal="right" vertical="top"/>
    </xf>
    <xf numFmtId="3" fontId="48" fillId="2" borderId="1" xfId="13" quotePrefix="1" applyNumberFormat="1" applyFont="1" applyFill="1" applyBorder="1" applyAlignment="1">
      <alignment horizontal="center" vertical="top"/>
    </xf>
    <xf numFmtId="3" fontId="48" fillId="8" borderId="1" xfId="13" applyNumberFormat="1" applyFont="1" applyFill="1" applyBorder="1" applyAlignment="1">
      <alignment horizontal="center" vertical="top"/>
    </xf>
    <xf numFmtId="3" fontId="48" fillId="8" borderId="1" xfId="13" applyNumberFormat="1" applyFont="1" applyFill="1" applyBorder="1" applyAlignment="1">
      <alignment horizontal="right" vertical="top"/>
    </xf>
    <xf numFmtId="177" fontId="48" fillId="2" borderId="1" xfId="7" quotePrefix="1" applyNumberFormat="1" applyFont="1" applyFill="1" applyBorder="1" applyAlignment="1">
      <alignment horizontal="left" vertical="top"/>
    </xf>
    <xf numFmtId="177" fontId="24" fillId="8" borderId="1" xfId="7" applyNumberFormat="1" applyFont="1" applyFill="1" applyBorder="1" applyAlignment="1">
      <alignment horizontal="center" vertical="center" wrapText="1"/>
    </xf>
    <xf numFmtId="177" fontId="52" fillId="8" borderId="1" xfId="7" applyNumberFormat="1" applyFont="1" applyFill="1" applyBorder="1" applyAlignment="1">
      <alignment horizontal="center" vertical="center" wrapText="1"/>
    </xf>
    <xf numFmtId="3" fontId="54" fillId="8" borderId="1" xfId="13" applyNumberFormat="1" applyFont="1" applyFill="1" applyBorder="1" applyAlignment="1">
      <alignment horizontal="right" vertical="top"/>
    </xf>
    <xf numFmtId="177" fontId="55" fillId="8" borderId="1" xfId="7" applyNumberFormat="1" applyFont="1" applyFill="1" applyBorder="1" applyAlignment="1">
      <alignment horizontal="center" vertical="center" wrapText="1"/>
    </xf>
    <xf numFmtId="177" fontId="55" fillId="8" borderId="1" xfId="1" applyNumberFormat="1" applyFont="1" applyFill="1" applyBorder="1" applyAlignment="1">
      <alignment horizontal="right" vertical="center" wrapText="1"/>
    </xf>
    <xf numFmtId="181" fontId="24" fillId="0" borderId="1" xfId="7" applyNumberFormat="1" applyFont="1" applyFill="1" applyBorder="1" applyAlignment="1">
      <alignment horizontal="left" vertical="top" wrapText="1"/>
    </xf>
    <xf numFmtId="181" fontId="48" fillId="8" borderId="1" xfId="13" applyNumberFormat="1" applyFont="1" applyFill="1" applyBorder="1" applyAlignment="1">
      <alignment horizontal="left" vertical="top"/>
    </xf>
    <xf numFmtId="181" fontId="26" fillId="8" borderId="1" xfId="7" applyNumberFormat="1" applyFont="1" applyFill="1" applyBorder="1" applyAlignment="1">
      <alignment horizontal="center" vertical="center" wrapText="1"/>
    </xf>
    <xf numFmtId="173" fontId="26" fillId="0" borderId="0" xfId="7" applyFont="1" applyFill="1" applyBorder="1" applyAlignment="1">
      <alignment horizontal="center" vertical="top" wrapText="1"/>
    </xf>
    <xf numFmtId="173" fontId="57" fillId="0" borderId="0" xfId="7" applyFont="1" applyFill="1" applyBorder="1" applyAlignment="1">
      <alignment horizontal="center" vertical="top" wrapText="1"/>
    </xf>
    <xf numFmtId="173" fontId="29" fillId="0" borderId="0" xfId="7" applyFont="1" applyBorder="1"/>
    <xf numFmtId="173" fontId="22" fillId="0" borderId="0" xfId="7" applyFont="1" applyFill="1" applyBorder="1" applyAlignment="1">
      <alignment horizontal="left"/>
    </xf>
    <xf numFmtId="173" fontId="58" fillId="0" borderId="0" xfId="7" applyFont="1" applyFill="1" applyBorder="1" applyAlignment="1">
      <alignment horizontal="center"/>
    </xf>
    <xf numFmtId="176" fontId="22" fillId="0" borderId="0" xfId="6" applyNumberFormat="1" applyFont="1" applyFill="1" applyBorder="1" applyAlignment="1">
      <alignment horizontal="left"/>
    </xf>
    <xf numFmtId="173" fontId="59" fillId="0" borderId="0" xfId="7" applyFont="1" applyBorder="1" applyAlignment="1">
      <alignment horizontal="center"/>
    </xf>
    <xf numFmtId="173" fontId="59" fillId="0" borderId="0" xfId="7" applyFont="1" applyAlignment="1">
      <alignment horizontal="center"/>
    </xf>
    <xf numFmtId="173" fontId="29" fillId="2" borderId="0" xfId="7" applyFont="1" applyFill="1"/>
    <xf numFmtId="173" fontId="60" fillId="0" borderId="0" xfId="7" applyFont="1" applyFill="1" applyBorder="1" applyAlignment="1">
      <alignment horizontal="left" vertical="center"/>
    </xf>
    <xf numFmtId="173" fontId="27" fillId="0" borderId="0" xfId="7" applyFont="1" applyFill="1" applyAlignment="1">
      <alignment vertical="center"/>
    </xf>
    <xf numFmtId="17" fontId="62" fillId="8" borderId="1" xfId="15" applyNumberFormat="1" applyFont="1" applyFill="1" applyBorder="1" applyAlignment="1">
      <alignment horizontal="center" vertical="center" wrapText="1"/>
    </xf>
    <xf numFmtId="181" fontId="64" fillId="2" borderId="1" xfId="7" applyNumberFormat="1" applyFont="1" applyFill="1" applyBorder="1" applyAlignment="1">
      <alignment horizontal="left" vertical="center"/>
    </xf>
    <xf numFmtId="3" fontId="64" fillId="2" borderId="1" xfId="13" applyNumberFormat="1" applyFont="1" applyFill="1" applyBorder="1" applyAlignment="1">
      <alignment vertical="center"/>
    </xf>
    <xf numFmtId="3" fontId="64" fillId="2" borderId="1" xfId="13" quotePrefix="1" applyNumberFormat="1" applyFont="1" applyFill="1" applyBorder="1" applyAlignment="1">
      <alignment horizontal="center" vertical="center"/>
    </xf>
    <xf numFmtId="3" fontId="64" fillId="2" borderId="1" xfId="13" applyNumberFormat="1" applyFont="1" applyFill="1" applyBorder="1" applyAlignment="1">
      <alignment horizontal="right" vertical="center"/>
    </xf>
    <xf numFmtId="181" fontId="64" fillId="2" borderId="1" xfId="7" applyNumberFormat="1" applyFont="1" applyFill="1" applyBorder="1" applyAlignment="1">
      <alignment vertical="center"/>
    </xf>
    <xf numFmtId="3" fontId="65" fillId="8" borderId="1" xfId="13" applyNumberFormat="1" applyFont="1" applyFill="1" applyBorder="1" applyAlignment="1">
      <alignment vertical="center"/>
    </xf>
    <xf numFmtId="3" fontId="65" fillId="8" borderId="1" xfId="13" applyNumberFormat="1" applyFont="1" applyFill="1" applyBorder="1" applyAlignment="1">
      <alignment horizontal="right" vertical="center"/>
    </xf>
    <xf numFmtId="180" fontId="65" fillId="8" borderId="1" xfId="13" applyNumberFormat="1" applyFont="1" applyFill="1" applyBorder="1" applyAlignment="1">
      <alignment horizontal="right" vertical="center"/>
    </xf>
    <xf numFmtId="173" fontId="60" fillId="0" borderId="0" xfId="7" applyFont="1" applyFill="1" applyAlignment="1">
      <alignment vertical="center"/>
    </xf>
    <xf numFmtId="180" fontId="64" fillId="2" borderId="1" xfId="13" applyNumberFormat="1" applyFont="1" applyFill="1" applyBorder="1" applyAlignment="1">
      <alignment horizontal="right" vertical="center"/>
    </xf>
    <xf numFmtId="4" fontId="65" fillId="8" borderId="1" xfId="13" applyNumberFormat="1" applyFont="1" applyFill="1" applyBorder="1" applyAlignment="1">
      <alignment horizontal="right" vertical="center"/>
    </xf>
    <xf numFmtId="3" fontId="64" fillId="2" borderId="1" xfId="16" quotePrefix="1" applyNumberFormat="1" applyFont="1" applyFill="1" applyBorder="1" applyAlignment="1">
      <alignment horizontal="center" vertical="center"/>
    </xf>
    <xf numFmtId="180" fontId="65" fillId="8" borderId="1" xfId="13" applyNumberFormat="1" applyFont="1" applyFill="1" applyBorder="1" applyAlignment="1">
      <alignment horizontal="center" vertical="center"/>
    </xf>
    <xf numFmtId="3" fontId="65" fillId="8" borderId="1" xfId="13" applyNumberFormat="1" applyFont="1" applyFill="1" applyBorder="1" applyAlignment="1">
      <alignment horizontal="center" vertical="center" wrapText="1"/>
    </xf>
    <xf numFmtId="173" fontId="29" fillId="0" borderId="0" xfId="7" applyFont="1" applyFill="1" applyAlignment="1">
      <alignment horizontal="left"/>
    </xf>
    <xf numFmtId="0" fontId="13" fillId="2" borderId="14" xfId="7" applyNumberFormat="1" applyFont="1" applyFill="1" applyBorder="1" applyAlignment="1">
      <alignment vertical="center"/>
    </xf>
    <xf numFmtId="0" fontId="13" fillId="2" borderId="14" xfId="7" applyNumberFormat="1" applyFont="1" applyFill="1" applyBorder="1" applyAlignment="1">
      <alignment horizontal="right" vertical="center"/>
    </xf>
    <xf numFmtId="3" fontId="38" fillId="2" borderId="1" xfId="7" applyNumberFormat="1" applyFont="1" applyFill="1" applyBorder="1" applyAlignment="1">
      <alignment horizontal="right" vertical="top"/>
    </xf>
    <xf numFmtId="173" fontId="29" fillId="8" borderId="0" xfId="7" applyFont="1" applyFill="1"/>
    <xf numFmtId="181" fontId="48" fillId="8" borderId="1" xfId="7" applyNumberFormat="1" applyFont="1" applyFill="1" applyBorder="1" applyAlignment="1">
      <alignment horizontal="left" vertical="top"/>
    </xf>
    <xf numFmtId="3" fontId="48" fillId="8" borderId="1" xfId="7" applyNumberFormat="1" applyFont="1" applyFill="1" applyBorder="1" applyAlignment="1">
      <alignment horizontal="right" vertical="top"/>
    </xf>
    <xf numFmtId="3" fontId="38" fillId="2" borderId="1" xfId="17" applyNumberFormat="1" applyFont="1" applyFill="1" applyBorder="1" applyAlignment="1">
      <alignment horizontal="left" vertical="top"/>
    </xf>
    <xf numFmtId="181" fontId="38" fillId="8" borderId="1" xfId="7" applyNumberFormat="1" applyFont="1" applyFill="1" applyBorder="1" applyAlignment="1">
      <alignment horizontal="left" vertical="top"/>
    </xf>
    <xf numFmtId="3" fontId="38" fillId="8" borderId="1" xfId="7" applyNumberFormat="1" applyFont="1" applyFill="1" applyBorder="1" applyAlignment="1">
      <alignment horizontal="right" vertical="top"/>
    </xf>
    <xf numFmtId="3" fontId="38" fillId="2" borderId="1" xfId="17" applyNumberFormat="1" applyFont="1" applyFill="1" applyBorder="1" applyAlignment="1">
      <alignment horizontal="right" vertical="top"/>
    </xf>
    <xf numFmtId="181" fontId="38" fillId="2" borderId="1" xfId="7" applyNumberFormat="1" applyFont="1" applyFill="1" applyBorder="1" applyAlignment="1">
      <alignment horizontal="left" vertical="top" wrapText="1"/>
    </xf>
    <xf numFmtId="173" fontId="38" fillId="2" borderId="1" xfId="7" applyFont="1" applyFill="1" applyBorder="1" applyAlignment="1">
      <alignment horizontal="center" vertical="center"/>
    </xf>
    <xf numFmtId="175" fontId="26" fillId="2" borderId="0" xfId="11" applyNumberFormat="1" applyFont="1" applyFill="1" applyBorder="1" applyAlignment="1">
      <alignment horizontal="right" vertical="top"/>
    </xf>
    <xf numFmtId="181" fontId="38" fillId="2" borderId="0" xfId="7" applyNumberFormat="1" applyFont="1" applyFill="1" applyBorder="1" applyAlignment="1">
      <alignment horizontal="right" vertical="top"/>
    </xf>
    <xf numFmtId="0" fontId="22" fillId="2" borderId="0" xfId="7" applyNumberFormat="1" applyFont="1" applyFill="1" applyAlignment="1">
      <alignment horizontal="left" vertical="top"/>
    </xf>
    <xf numFmtId="173" fontId="29" fillId="0" borderId="0" xfId="7" applyFont="1" applyFill="1" applyAlignment="1">
      <alignment horizontal="right"/>
    </xf>
    <xf numFmtId="0" fontId="22" fillId="2" borderId="0" xfId="7" applyNumberFormat="1" applyFont="1" applyFill="1" applyAlignment="1">
      <alignment horizontal="left" vertical="top" wrapText="1"/>
    </xf>
    <xf numFmtId="173" fontId="29" fillId="0" borderId="0" xfId="7" applyFont="1" applyFill="1" applyAlignment="1">
      <alignment wrapText="1"/>
    </xf>
    <xf numFmtId="173" fontId="29" fillId="5" borderId="0" xfId="7" applyFont="1" applyFill="1"/>
    <xf numFmtId="49" fontId="66" fillId="0" borderId="0" xfId="0" applyNumberFormat="1" applyFont="1" applyFill="1" applyAlignment="1">
      <alignment horizontal="left" vertical="top"/>
    </xf>
    <xf numFmtId="49" fontId="66" fillId="0" borderId="28" xfId="0" applyNumberFormat="1" applyFont="1" applyFill="1" applyBorder="1" applyAlignment="1">
      <alignment horizontal="center" vertical="center" wrapText="1"/>
    </xf>
    <xf numFmtId="49" fontId="66" fillId="0" borderId="30" xfId="0" applyNumberFormat="1" applyFont="1" applyFill="1" applyBorder="1" applyAlignment="1">
      <alignment horizontal="left"/>
    </xf>
    <xf numFmtId="0" fontId="70" fillId="0" borderId="0" xfId="0" applyFont="1" applyFill="1" applyAlignment="1">
      <alignment horizontal="left" wrapText="1"/>
    </xf>
    <xf numFmtId="2" fontId="70" fillId="0" borderId="0" xfId="0" applyNumberFormat="1" applyFont="1" applyFill="1" applyAlignment="1">
      <alignment horizontal="right" wrapText="1"/>
    </xf>
    <xf numFmtId="2" fontId="70" fillId="0" borderId="0" xfId="0" applyNumberFormat="1" applyFont="1" applyFill="1" applyAlignment="1">
      <alignment horizontal="right"/>
    </xf>
    <xf numFmtId="0" fontId="70" fillId="0" borderId="0" xfId="0" applyFont="1" applyFill="1" applyAlignment="1">
      <alignment horizontal="center" wrapText="1"/>
    </xf>
    <xf numFmtId="0" fontId="71" fillId="0" borderId="0" xfId="0" applyFont="1" applyFill="1"/>
    <xf numFmtId="0" fontId="71" fillId="0" borderId="0" xfId="0" applyFont="1" applyFill="1" applyBorder="1" applyAlignment="1">
      <alignment wrapText="1"/>
    </xf>
    <xf numFmtId="0" fontId="67" fillId="0" borderId="0" xfId="0" applyFont="1" applyFill="1" applyAlignment="1">
      <alignment vertical="center"/>
    </xf>
    <xf numFmtId="0" fontId="71" fillId="0" borderId="0" xfId="0" applyNumberFormat="1" applyFont="1" applyFill="1" applyBorder="1" applyAlignment="1"/>
    <xf numFmtId="182" fontId="71" fillId="0" borderId="0" xfId="0" applyNumberFormat="1" applyFont="1" applyFill="1" applyBorder="1" applyAlignment="1"/>
    <xf numFmtId="0" fontId="6" fillId="2" borderId="0" xfId="0" applyNumberFormat="1" applyFont="1" applyFill="1" applyBorder="1" applyAlignment="1"/>
    <xf numFmtId="0" fontId="0" fillId="2" borderId="0" xfId="0" applyFill="1" applyAlignment="1"/>
    <xf numFmtId="49" fontId="15" fillId="3" borderId="31" xfId="0" applyNumberFormat="1" applyFont="1" applyFill="1" applyBorder="1" applyAlignment="1">
      <alignment horizontal="center" vertical="center" wrapText="1"/>
    </xf>
    <xf numFmtId="49" fontId="15" fillId="3" borderId="1" xfId="0" applyNumberFormat="1" applyFont="1" applyFill="1" applyBorder="1" applyAlignment="1">
      <alignment horizontal="left"/>
    </xf>
    <xf numFmtId="182" fontId="0" fillId="0" borderId="0" xfId="0" applyNumberFormat="1"/>
    <xf numFmtId="3" fontId="16" fillId="3" borderId="1" xfId="0" applyNumberFormat="1" applyFont="1" applyFill="1" applyBorder="1" applyAlignment="1">
      <alignment horizontal="right"/>
    </xf>
    <xf numFmtId="1" fontId="72" fillId="0" borderId="0" xfId="0" applyNumberFormat="1" applyFont="1"/>
    <xf numFmtId="0" fontId="72" fillId="0" borderId="0" xfId="0" applyFont="1"/>
    <xf numFmtId="0" fontId="24" fillId="2" borderId="0" xfId="0" applyNumberFormat="1" applyFont="1" applyFill="1" applyBorder="1" applyAlignment="1"/>
    <xf numFmtId="49" fontId="15" fillId="3" borderId="28" xfId="0" applyNumberFormat="1" applyFont="1" applyFill="1" applyBorder="1" applyAlignment="1">
      <alignment horizontal="center" vertical="center" wrapText="1"/>
    </xf>
    <xf numFmtId="49" fontId="15" fillId="3" borderId="28" xfId="0" applyNumberFormat="1" applyFont="1" applyFill="1" applyBorder="1" applyAlignment="1">
      <alignment horizontal="left" vertical="top"/>
    </xf>
    <xf numFmtId="49" fontId="15" fillId="2" borderId="28" xfId="0" applyNumberFormat="1" applyFont="1" applyFill="1" applyBorder="1" applyAlignment="1">
      <alignment horizontal="left" vertical="top"/>
    </xf>
    <xf numFmtId="0" fontId="16" fillId="3" borderId="0" xfId="0" applyFont="1" applyFill="1" applyAlignment="1">
      <alignment vertical="center"/>
    </xf>
    <xf numFmtId="49" fontId="15" fillId="3" borderId="1" xfId="0" applyNumberFormat="1" applyFont="1" applyFill="1" applyBorder="1" applyAlignment="1">
      <alignment horizontal="center" vertical="center" wrapText="1"/>
    </xf>
    <xf numFmtId="0" fontId="15" fillId="3" borderId="28" xfId="0" applyFont="1" applyFill="1" applyBorder="1" applyAlignment="1">
      <alignment horizontal="right"/>
    </xf>
    <xf numFmtId="168" fontId="15" fillId="3" borderId="28" xfId="0" applyNumberFormat="1" applyFont="1" applyFill="1" applyBorder="1" applyAlignment="1">
      <alignment horizontal="right"/>
    </xf>
    <xf numFmtId="0" fontId="15" fillId="3" borderId="0" xfId="0" applyFont="1" applyFill="1" applyAlignment="1">
      <alignment vertical="center"/>
    </xf>
    <xf numFmtId="182" fontId="15" fillId="3" borderId="0" xfId="0" applyNumberFormat="1" applyFont="1" applyFill="1" applyAlignment="1">
      <alignment vertical="center"/>
    </xf>
    <xf numFmtId="49" fontId="15" fillId="2" borderId="1" xfId="0" applyNumberFormat="1" applyFont="1" applyFill="1" applyBorder="1" applyAlignment="1">
      <alignment horizontal="left"/>
    </xf>
    <xf numFmtId="0" fontId="16" fillId="3" borderId="31" xfId="0" applyFont="1" applyFill="1" applyBorder="1" applyAlignment="1">
      <alignment horizontal="right"/>
    </xf>
    <xf numFmtId="168" fontId="16" fillId="3" borderId="31" xfId="0" applyNumberFormat="1" applyFont="1" applyFill="1" applyBorder="1" applyAlignment="1">
      <alignment horizontal="right"/>
    </xf>
    <xf numFmtId="0" fontId="6" fillId="0" borderId="0" xfId="0" applyNumberFormat="1" applyFont="1" applyFill="1" applyBorder="1" applyAlignment="1"/>
    <xf numFmtId="0" fontId="75" fillId="2" borderId="0" xfId="0" applyNumberFormat="1" applyFont="1" applyFill="1" applyBorder="1" applyAlignment="1"/>
    <xf numFmtId="0" fontId="16" fillId="3" borderId="0" xfId="0" applyFont="1" applyFill="1" applyBorder="1" applyAlignment="1">
      <alignment vertical="center"/>
    </xf>
    <xf numFmtId="0" fontId="0" fillId="2" borderId="0" xfId="0" applyFill="1"/>
    <xf numFmtId="0" fontId="0" fillId="0" borderId="0" xfId="0" applyNumberFormat="1" applyFont="1" applyFill="1" applyBorder="1" applyAlignment="1"/>
    <xf numFmtId="49" fontId="76" fillId="3" borderId="0" xfId="18" applyNumberFormat="1" applyFont="1" applyFill="1" applyAlignment="1">
      <alignment horizontal="left" vertical="top"/>
    </xf>
    <xf numFmtId="0" fontId="2" fillId="0" borderId="0" xfId="18" applyNumberFormat="1" applyFont="1" applyFill="1" applyBorder="1" applyAlignment="1"/>
    <xf numFmtId="0" fontId="78" fillId="3" borderId="0" xfId="18" applyFont="1" applyFill="1" applyAlignment="1">
      <alignment vertical="center"/>
    </xf>
    <xf numFmtId="49" fontId="17" fillId="0" borderId="1" xfId="0" applyNumberFormat="1" applyFont="1" applyFill="1" applyBorder="1" applyAlignment="1">
      <alignment horizontal="left" vertical="top"/>
    </xf>
    <xf numFmtId="1" fontId="6" fillId="0" borderId="1" xfId="0" applyNumberFormat="1" applyFont="1" applyFill="1" applyBorder="1" applyAlignment="1">
      <alignment horizontal="right" wrapText="1"/>
    </xf>
    <xf numFmtId="0" fontId="0" fillId="0" borderId="1" xfId="0" applyFill="1" applyBorder="1"/>
    <xf numFmtId="0" fontId="16" fillId="0" borderId="0" xfId="0" applyFont="1" applyFill="1" applyAlignment="1">
      <alignment vertical="center"/>
    </xf>
    <xf numFmtId="3" fontId="15" fillId="0" borderId="1" xfId="0" applyNumberFormat="1" applyFont="1" applyFill="1" applyBorder="1" applyAlignment="1">
      <alignment horizontal="right" vertical="center"/>
    </xf>
    <xf numFmtId="3" fontId="16" fillId="0" borderId="1" xfId="0" applyNumberFormat="1" applyFont="1" applyFill="1" applyBorder="1" applyAlignment="1">
      <alignment horizontal="right" vertical="center"/>
    </xf>
    <xf numFmtId="49" fontId="15" fillId="3" borderId="28" xfId="0" applyNumberFormat="1" applyFont="1" applyFill="1" applyBorder="1" applyAlignment="1">
      <alignment horizontal="left"/>
    </xf>
    <xf numFmtId="3" fontId="15" fillId="3" borderId="28" xfId="0" applyNumberFormat="1" applyFont="1" applyFill="1" applyBorder="1" applyAlignment="1">
      <alignment horizontal="right"/>
    </xf>
    <xf numFmtId="3" fontId="15" fillId="3" borderId="31" xfId="0" applyNumberFormat="1" applyFont="1" applyFill="1" applyBorder="1" applyAlignment="1">
      <alignment horizontal="right"/>
    </xf>
    <xf numFmtId="49" fontId="16" fillId="3" borderId="31" xfId="0" applyNumberFormat="1" applyFont="1" applyFill="1" applyBorder="1" applyAlignment="1">
      <alignment horizontal="left"/>
    </xf>
    <xf numFmtId="3" fontId="16" fillId="3" borderId="31" xfId="0" applyNumberFormat="1" applyFont="1" applyFill="1" applyBorder="1" applyAlignment="1">
      <alignment horizontal="right"/>
    </xf>
    <xf numFmtId="3" fontId="16" fillId="0" borderId="1" xfId="0" applyNumberFormat="1" applyFont="1" applyFill="1" applyBorder="1" applyAlignment="1">
      <alignment horizontal="right"/>
    </xf>
    <xf numFmtId="168" fontId="16" fillId="0" borderId="1" xfId="0" applyNumberFormat="1" applyFont="1" applyFill="1" applyBorder="1" applyAlignment="1">
      <alignment horizontal="right"/>
    </xf>
    <xf numFmtId="0" fontId="0" fillId="0" borderId="1" xfId="0" applyBorder="1"/>
    <xf numFmtId="49" fontId="15" fillId="3" borderId="28" xfId="0" applyNumberFormat="1" applyFont="1" applyFill="1" applyBorder="1" applyAlignment="1">
      <alignment horizontal="left" vertical="center"/>
    </xf>
    <xf numFmtId="169" fontId="15" fillId="3" borderId="28" xfId="0" applyNumberFormat="1" applyFont="1" applyFill="1" applyBorder="1" applyAlignment="1">
      <alignment horizontal="right"/>
    </xf>
    <xf numFmtId="165" fontId="0" fillId="0" borderId="0" xfId="0" applyNumberFormat="1"/>
    <xf numFmtId="172" fontId="0" fillId="0" borderId="0" xfId="0" applyNumberFormat="1"/>
    <xf numFmtId="169" fontId="16" fillId="3" borderId="31" xfId="0" applyNumberFormat="1" applyFont="1" applyFill="1" applyBorder="1" applyAlignment="1">
      <alignment horizontal="right"/>
    </xf>
    <xf numFmtId="1" fontId="9" fillId="0" borderId="1" xfId="0" applyNumberFormat="1" applyFont="1" applyFill="1" applyBorder="1"/>
    <xf numFmtId="0" fontId="78" fillId="0" borderId="0" xfId="0" applyFont="1" applyFill="1" applyAlignment="1">
      <alignment vertical="center"/>
    </xf>
    <xf numFmtId="0" fontId="69" fillId="0" borderId="0" xfId="0" applyFont="1" applyBorder="1"/>
    <xf numFmtId="0" fontId="69" fillId="0" borderId="0" xfId="0" applyFont="1" applyFill="1" applyBorder="1"/>
    <xf numFmtId="2" fontId="69" fillId="0" borderId="0" xfId="0" applyNumberFormat="1" applyFont="1" applyFill="1" applyBorder="1"/>
    <xf numFmtId="43" fontId="9" fillId="0" borderId="0" xfId="1" applyFont="1" applyFill="1" applyBorder="1" applyAlignment="1"/>
    <xf numFmtId="43" fontId="9" fillId="0" borderId="3" xfId="1" applyFont="1" applyFill="1" applyBorder="1" applyAlignment="1">
      <alignment vertical="top" wrapText="1"/>
    </xf>
    <xf numFmtId="43" fontId="6" fillId="0" borderId="3" xfId="1" applyFont="1" applyFill="1" applyBorder="1" applyAlignment="1">
      <alignment vertical="top" wrapText="1"/>
    </xf>
    <xf numFmtId="167" fontId="9" fillId="0" borderId="3" xfId="1" applyNumberFormat="1" applyFont="1" applyFill="1" applyBorder="1" applyAlignment="1">
      <alignment vertical="top" wrapText="1"/>
    </xf>
    <xf numFmtId="43" fontId="9" fillId="0" borderId="23" xfId="1" applyFont="1" applyFill="1" applyBorder="1" applyAlignment="1">
      <alignment vertical="top" wrapText="1"/>
    </xf>
    <xf numFmtId="167" fontId="9" fillId="0" borderId="23" xfId="1" applyNumberFormat="1" applyFont="1" applyFill="1" applyBorder="1" applyAlignment="1">
      <alignment vertical="top" wrapText="1"/>
    </xf>
    <xf numFmtId="43" fontId="9" fillId="0" borderId="3" xfId="1" applyFont="1" applyFill="1" applyBorder="1" applyAlignment="1">
      <alignment horizontal="right" vertical="top"/>
    </xf>
    <xf numFmtId="43" fontId="9" fillId="0" borderId="3" xfId="1" applyFont="1" applyFill="1" applyBorder="1" applyAlignment="1">
      <alignment horizontal="right" vertical="center" wrapText="1"/>
    </xf>
    <xf numFmtId="43" fontId="9" fillId="0" borderId="3" xfId="1" applyFont="1" applyFill="1" applyBorder="1" applyAlignment="1">
      <alignment vertical="top"/>
    </xf>
    <xf numFmtId="43" fontId="9" fillId="0" borderId="23" xfId="1" applyFont="1" applyFill="1" applyBorder="1" applyAlignment="1">
      <alignment horizontal="right" vertical="top"/>
    </xf>
    <xf numFmtId="43" fontId="9" fillId="0" borderId="23" xfId="1" applyFont="1" applyFill="1" applyBorder="1" applyAlignment="1">
      <alignment horizontal="right" vertical="center" wrapText="1"/>
    </xf>
    <xf numFmtId="167" fontId="16" fillId="0" borderId="3" xfId="1" applyNumberFormat="1" applyFont="1" applyFill="1" applyBorder="1" applyAlignment="1"/>
    <xf numFmtId="167" fontId="6" fillId="0" borderId="3" xfId="1" applyNumberFormat="1" applyFont="1" applyFill="1" applyBorder="1" applyAlignment="1"/>
    <xf numFmtId="167" fontId="9" fillId="0" borderId="3" xfId="1" applyNumberFormat="1" applyFont="1" applyFill="1" applyBorder="1" applyAlignment="1">
      <alignment horizontal="right" vertical="center" wrapText="1"/>
    </xf>
    <xf numFmtId="167" fontId="9" fillId="0" borderId="23" xfId="1" applyNumberFormat="1" applyFont="1" applyFill="1" applyBorder="1" applyAlignment="1">
      <alignment horizontal="right" vertical="center" wrapText="1"/>
    </xf>
    <xf numFmtId="43" fontId="9" fillId="0" borderId="24" xfId="1" applyFont="1" applyFill="1" applyBorder="1" applyAlignment="1">
      <alignment vertical="top" wrapText="1"/>
    </xf>
    <xf numFmtId="43" fontId="9" fillId="0" borderId="3" xfId="1" applyFont="1" applyFill="1" applyBorder="1" applyAlignment="1">
      <alignment horizontal="right" vertical="top" wrapText="1"/>
    </xf>
    <xf numFmtId="43" fontId="9" fillId="0" borderId="23" xfId="1" applyFont="1" applyFill="1" applyBorder="1" applyAlignment="1">
      <alignment horizontal="right" vertical="top" wrapText="1"/>
    </xf>
    <xf numFmtId="43" fontId="17" fillId="0" borderId="0" xfId="1" applyFont="1" applyFill="1" applyBorder="1" applyAlignment="1">
      <alignment vertical="top" wrapText="1"/>
    </xf>
    <xf numFmtId="43" fontId="6" fillId="0" borderId="0" xfId="1" applyFont="1" applyFill="1" applyBorder="1" applyAlignment="1">
      <alignment vertical="top" wrapText="1"/>
    </xf>
    <xf numFmtId="43" fontId="9" fillId="0" borderId="0" xfId="1" applyFont="1" applyFill="1" applyBorder="1" applyAlignment="1">
      <alignment vertical="top" wrapText="1"/>
    </xf>
    <xf numFmtId="0" fontId="15" fillId="5" borderId="0" xfId="0" applyFont="1" applyFill="1" applyAlignment="1">
      <alignment vertical="center"/>
    </xf>
    <xf numFmtId="182" fontId="15" fillId="5" borderId="0" xfId="0" applyNumberFormat="1" applyFont="1" applyFill="1" applyAlignment="1">
      <alignment vertical="center"/>
    </xf>
    <xf numFmtId="49" fontId="15" fillId="0" borderId="0" xfId="0" applyNumberFormat="1" applyFont="1" applyFill="1" applyBorder="1" applyAlignment="1">
      <alignment horizontal="left" vertical="top" wrapText="1"/>
    </xf>
    <xf numFmtId="49" fontId="15" fillId="0" borderId="0" xfId="0" applyNumberFormat="1" applyFont="1" applyFill="1" applyAlignment="1">
      <alignment horizontal="left"/>
    </xf>
    <xf numFmtId="49" fontId="15" fillId="0" borderId="0" xfId="0" applyNumberFormat="1" applyFont="1" applyFill="1" applyAlignment="1">
      <alignment horizontal="left" vertical="top"/>
    </xf>
    <xf numFmtId="49" fontId="15" fillId="0" borderId="0" xfId="0" applyNumberFormat="1" applyFont="1" applyFill="1" applyBorder="1" applyAlignment="1">
      <alignment horizontal="left"/>
    </xf>
    <xf numFmtId="49" fontId="15" fillId="0" borderId="0" xfId="0" applyNumberFormat="1" applyFont="1" applyFill="1" applyAlignment="1">
      <alignment horizontal="left" wrapText="1"/>
    </xf>
    <xf numFmtId="0" fontId="6" fillId="0" borderId="0" xfId="19" applyNumberFormat="1" applyFont="1" applyFill="1" applyBorder="1" applyAlignment="1"/>
    <xf numFmtId="0" fontId="16" fillId="3" borderId="0" xfId="19" applyFont="1" applyFill="1" applyAlignment="1">
      <alignment vertical="center"/>
    </xf>
    <xf numFmtId="49" fontId="15" fillId="0" borderId="42" xfId="19" applyNumberFormat="1" applyFont="1" applyFill="1" applyBorder="1" applyAlignment="1">
      <alignment horizontal="center" vertical="center" wrapText="1"/>
    </xf>
    <xf numFmtId="49" fontId="15" fillId="3" borderId="28" xfId="19" applyNumberFormat="1" applyFont="1" applyFill="1" applyBorder="1" applyAlignment="1">
      <alignment horizontal="left"/>
    </xf>
    <xf numFmtId="185" fontId="15" fillId="3" borderId="28" xfId="19" applyNumberFormat="1" applyFont="1" applyFill="1" applyBorder="1" applyAlignment="1">
      <alignment horizontal="right"/>
    </xf>
    <xf numFmtId="168" fontId="15" fillId="3" borderId="28" xfId="19" applyNumberFormat="1" applyFont="1" applyFill="1" applyBorder="1" applyAlignment="1">
      <alignment horizontal="right"/>
    </xf>
    <xf numFmtId="182" fontId="15" fillId="0" borderId="28" xfId="19" applyNumberFormat="1" applyFont="1" applyFill="1" applyBorder="1" applyAlignment="1">
      <alignment horizontal="right"/>
    </xf>
    <xf numFmtId="0" fontId="15" fillId="3" borderId="0" xfId="19" applyFont="1" applyFill="1" applyAlignment="1">
      <alignment vertical="center"/>
    </xf>
    <xf numFmtId="168" fontId="15" fillId="0" borderId="1" xfId="19" applyNumberFormat="1" applyFont="1" applyFill="1" applyBorder="1" applyAlignment="1">
      <alignment horizontal="right"/>
    </xf>
    <xf numFmtId="168" fontId="15" fillId="3" borderId="1" xfId="19" applyNumberFormat="1" applyFont="1" applyFill="1" applyBorder="1" applyAlignment="1">
      <alignment horizontal="right"/>
    </xf>
    <xf numFmtId="168" fontId="15" fillId="3" borderId="0" xfId="19" applyNumberFormat="1" applyFont="1" applyFill="1" applyAlignment="1">
      <alignment vertical="center"/>
    </xf>
    <xf numFmtId="185" fontId="16" fillId="3" borderId="31" xfId="19" applyNumberFormat="1" applyFont="1" applyFill="1" applyBorder="1" applyAlignment="1">
      <alignment horizontal="right"/>
    </xf>
    <xf numFmtId="168" fontId="16" fillId="3" borderId="31" xfId="19" applyNumberFormat="1" applyFont="1" applyFill="1" applyBorder="1" applyAlignment="1">
      <alignment horizontal="right"/>
    </xf>
    <xf numFmtId="168" fontId="16" fillId="0" borderId="31" xfId="19" applyNumberFormat="1" applyFont="1" applyFill="1" applyBorder="1" applyAlignment="1">
      <alignment horizontal="right"/>
    </xf>
    <xf numFmtId="185" fontId="16" fillId="0" borderId="31" xfId="19" applyNumberFormat="1" applyFont="1" applyFill="1" applyBorder="1" applyAlignment="1">
      <alignment horizontal="right"/>
    </xf>
    <xf numFmtId="185" fontId="16" fillId="3" borderId="47" xfId="19" applyNumberFormat="1" applyFont="1" applyFill="1" applyBorder="1" applyAlignment="1">
      <alignment horizontal="right"/>
    </xf>
    <xf numFmtId="168" fontId="16" fillId="3" borderId="47" xfId="19" applyNumberFormat="1" applyFont="1" applyFill="1" applyBorder="1" applyAlignment="1">
      <alignment horizontal="right"/>
    </xf>
    <xf numFmtId="168" fontId="16" fillId="0" borderId="47" xfId="19" applyNumberFormat="1" applyFont="1" applyFill="1" applyBorder="1" applyAlignment="1">
      <alignment horizontal="right"/>
    </xf>
    <xf numFmtId="185" fontId="16" fillId="0" borderId="47" xfId="19" applyNumberFormat="1" applyFont="1" applyFill="1" applyBorder="1" applyAlignment="1">
      <alignment horizontal="right"/>
    </xf>
    <xf numFmtId="185" fontId="16" fillId="3" borderId="0" xfId="19" applyNumberFormat="1" applyFont="1" applyFill="1" applyAlignment="1">
      <alignment vertical="center"/>
    </xf>
    <xf numFmtId="168" fontId="16" fillId="3" borderId="0" xfId="19" applyNumberFormat="1" applyFont="1" applyFill="1" applyAlignment="1">
      <alignment vertical="center"/>
    </xf>
    <xf numFmtId="168" fontId="6" fillId="0" borderId="0" xfId="19" applyNumberFormat="1" applyFont="1" applyFill="1" applyBorder="1" applyAlignment="1"/>
    <xf numFmtId="185" fontId="6" fillId="0" borderId="0" xfId="19" applyNumberFormat="1" applyFont="1" applyFill="1" applyBorder="1" applyAlignment="1"/>
    <xf numFmtId="186" fontId="6" fillId="0" borderId="0" xfId="19" applyNumberFormat="1" applyFont="1" applyFill="1" applyBorder="1" applyAlignment="1"/>
    <xf numFmtId="0" fontId="13" fillId="9" borderId="1" xfId="19" applyNumberFormat="1" applyFont="1" applyFill="1" applyBorder="1" applyAlignment="1">
      <alignment vertical="center"/>
    </xf>
    <xf numFmtId="3" fontId="13" fillId="9" borderId="1" xfId="19" applyNumberFormat="1" applyFont="1" applyFill="1" applyBorder="1" applyAlignment="1">
      <alignment horizontal="right" vertical="center"/>
    </xf>
    <xf numFmtId="0" fontId="13" fillId="9" borderId="1" xfId="19" applyNumberFormat="1" applyFont="1" applyFill="1" applyBorder="1" applyAlignment="1">
      <alignment horizontal="right" vertical="center"/>
    </xf>
    <xf numFmtId="3" fontId="13" fillId="0" borderId="1" xfId="19" applyNumberFormat="1" applyFont="1" applyFill="1" applyBorder="1" applyAlignment="1">
      <alignment horizontal="right" vertical="center"/>
    </xf>
    <xf numFmtId="3" fontId="14" fillId="0" borderId="1" xfId="19" applyNumberFormat="1" applyFont="1" applyFill="1" applyBorder="1" applyAlignment="1">
      <alignment horizontal="right" vertical="center"/>
    </xf>
    <xf numFmtId="0" fontId="14" fillId="0" borderId="1" xfId="19" applyNumberFormat="1" applyFont="1" applyFill="1" applyBorder="1" applyAlignment="1">
      <alignment horizontal="right" vertical="center"/>
    </xf>
    <xf numFmtId="3" fontId="16" fillId="3" borderId="0" xfId="19" applyNumberFormat="1" applyFont="1" applyFill="1" applyAlignment="1">
      <alignment vertical="center"/>
    </xf>
    <xf numFmtId="49" fontId="16" fillId="3" borderId="0" xfId="19" applyNumberFormat="1" applyFont="1" applyFill="1" applyBorder="1" applyAlignment="1">
      <alignment horizontal="left"/>
    </xf>
    <xf numFmtId="168" fontId="16" fillId="3" borderId="0" xfId="19" applyNumberFormat="1" applyFont="1" applyFill="1" applyBorder="1" applyAlignment="1">
      <alignment horizontal="right"/>
    </xf>
    <xf numFmtId="182" fontId="16" fillId="3" borderId="0" xfId="19" applyNumberFormat="1" applyFont="1" applyFill="1" applyBorder="1" applyAlignment="1">
      <alignment horizontal="right"/>
    </xf>
    <xf numFmtId="187" fontId="6" fillId="0" borderId="0" xfId="19" applyNumberFormat="1" applyFont="1" applyFill="1" applyBorder="1" applyAlignment="1"/>
    <xf numFmtId="188" fontId="6" fillId="0" borderId="0" xfId="19" applyNumberFormat="1" applyFont="1" applyFill="1" applyBorder="1" applyAlignment="1"/>
    <xf numFmtId="182" fontId="15" fillId="3" borderId="28" xfId="19" applyNumberFormat="1" applyFont="1" applyFill="1" applyBorder="1" applyAlignment="1">
      <alignment horizontal="right"/>
    </xf>
    <xf numFmtId="168" fontId="15" fillId="0" borderId="28" xfId="19" applyNumberFormat="1" applyFont="1" applyFill="1" applyBorder="1" applyAlignment="1">
      <alignment horizontal="right"/>
    </xf>
    <xf numFmtId="49" fontId="15" fillId="0" borderId="28" xfId="19" applyNumberFormat="1" applyFont="1" applyFill="1" applyBorder="1" applyAlignment="1">
      <alignment horizontal="left"/>
    </xf>
    <xf numFmtId="168" fontId="15" fillId="0" borderId="0" xfId="19" applyNumberFormat="1" applyFont="1" applyFill="1" applyAlignment="1">
      <alignment vertical="center"/>
    </xf>
    <xf numFmtId="0" fontId="15" fillId="0" borderId="0" xfId="19" applyFont="1" applyFill="1" applyAlignment="1">
      <alignment vertical="center"/>
    </xf>
    <xf numFmtId="168" fontId="16" fillId="3" borderId="1" xfId="19" applyNumberFormat="1" applyFont="1" applyFill="1" applyBorder="1" applyAlignment="1">
      <alignment horizontal="right"/>
    </xf>
    <xf numFmtId="168" fontId="16" fillId="0" borderId="1" xfId="19" applyNumberFormat="1" applyFont="1" applyFill="1" applyBorder="1" applyAlignment="1">
      <alignment horizontal="right"/>
    </xf>
    <xf numFmtId="49" fontId="15" fillId="3" borderId="0" xfId="19" applyNumberFormat="1" applyFont="1" applyFill="1" applyAlignment="1">
      <alignment horizontal="left"/>
    </xf>
    <xf numFmtId="3" fontId="6" fillId="0" borderId="0" xfId="19" applyNumberFormat="1" applyFont="1" applyFill="1" applyBorder="1" applyAlignment="1"/>
    <xf numFmtId="0" fontId="15" fillId="3" borderId="28" xfId="19" applyFont="1" applyFill="1" applyBorder="1" applyAlignment="1">
      <alignment horizontal="right"/>
    </xf>
    <xf numFmtId="183" fontId="15" fillId="3" borderId="28" xfId="19" applyNumberFormat="1" applyFont="1" applyFill="1" applyBorder="1" applyAlignment="1">
      <alignment horizontal="right"/>
    </xf>
    <xf numFmtId="168" fontId="16" fillId="10" borderId="31" xfId="20" applyNumberFormat="1" applyFont="1" applyFill="1" applyBorder="1" applyAlignment="1">
      <alignment horizontal="right"/>
    </xf>
    <xf numFmtId="1" fontId="16" fillId="10" borderId="31" xfId="20" applyNumberFormat="1" applyFont="1" applyFill="1" applyBorder="1" applyAlignment="1">
      <alignment horizontal="right"/>
    </xf>
    <xf numFmtId="182" fontId="16" fillId="10" borderId="31" xfId="20" applyNumberFormat="1" applyFont="1" applyFill="1" applyBorder="1" applyAlignment="1">
      <alignment horizontal="right"/>
    </xf>
    <xf numFmtId="168" fontId="16" fillId="10" borderId="1" xfId="20" applyNumberFormat="1" applyFont="1" applyFill="1" applyBorder="1" applyAlignment="1">
      <alignment horizontal="right"/>
    </xf>
    <xf numFmtId="1" fontId="16" fillId="10" borderId="1" xfId="20" applyNumberFormat="1" applyFont="1" applyFill="1" applyBorder="1" applyAlignment="1">
      <alignment horizontal="right"/>
    </xf>
    <xf numFmtId="182" fontId="16" fillId="10" borderId="1" xfId="20" applyNumberFormat="1" applyFont="1" applyFill="1" applyBorder="1" applyAlignment="1">
      <alignment horizontal="right"/>
    </xf>
    <xf numFmtId="49" fontId="15" fillId="3" borderId="28" xfId="19" applyNumberFormat="1" applyFont="1" applyFill="1" applyBorder="1" applyAlignment="1">
      <alignment horizontal="center"/>
    </xf>
    <xf numFmtId="168" fontId="16" fillId="3" borderId="28" xfId="19" applyNumberFormat="1" applyFont="1" applyFill="1" applyBorder="1" applyAlignment="1">
      <alignment horizontal="right"/>
    </xf>
    <xf numFmtId="182" fontId="16" fillId="3" borderId="0" xfId="19" applyNumberFormat="1" applyFont="1" applyFill="1" applyAlignment="1">
      <alignment vertical="center"/>
    </xf>
    <xf numFmtId="168" fontId="16" fillId="3" borderId="13" xfId="19" applyNumberFormat="1" applyFont="1" applyFill="1" applyBorder="1" applyAlignment="1">
      <alignment horizontal="right"/>
    </xf>
    <xf numFmtId="183" fontId="16" fillId="3" borderId="0" xfId="19" applyNumberFormat="1" applyFont="1" applyFill="1" applyBorder="1" applyAlignment="1">
      <alignment horizontal="right"/>
    </xf>
    <xf numFmtId="49" fontId="82" fillId="3" borderId="0" xfId="19" applyNumberFormat="1" applyFont="1" applyFill="1" applyAlignment="1">
      <alignment horizontal="left"/>
    </xf>
    <xf numFmtId="49" fontId="15" fillId="3" borderId="28" xfId="19" applyNumberFormat="1" applyFont="1" applyFill="1" applyBorder="1" applyAlignment="1">
      <alignment horizontal="center" vertical="center" wrapText="1"/>
    </xf>
    <xf numFmtId="183" fontId="16" fillId="3" borderId="0" xfId="19" applyNumberFormat="1" applyFont="1" applyFill="1" applyAlignment="1">
      <alignment vertical="center"/>
    </xf>
    <xf numFmtId="49" fontId="15" fillId="3" borderId="0" xfId="19" applyNumberFormat="1" applyFont="1" applyFill="1" applyAlignment="1">
      <alignment horizontal="left" wrapText="1"/>
    </xf>
    <xf numFmtId="182" fontId="6" fillId="0" borderId="0" xfId="19" applyNumberFormat="1" applyFont="1" applyFill="1" applyBorder="1" applyAlignment="1"/>
    <xf numFmtId="49" fontId="15" fillId="3" borderId="33" xfId="19" applyNumberFormat="1" applyFont="1" applyFill="1" applyBorder="1" applyAlignment="1">
      <alignment horizontal="left"/>
    </xf>
    <xf numFmtId="49" fontId="15" fillId="0" borderId="28" xfId="19" applyNumberFormat="1" applyFont="1" applyFill="1" applyBorder="1" applyAlignment="1">
      <alignment horizontal="center"/>
    </xf>
    <xf numFmtId="0" fontId="16" fillId="3" borderId="28" xfId="19" applyFont="1" applyFill="1" applyBorder="1" applyAlignment="1">
      <alignment horizontal="right"/>
    </xf>
    <xf numFmtId="49" fontId="16" fillId="3" borderId="28" xfId="19" applyNumberFormat="1" applyFont="1" applyFill="1" applyBorder="1" applyAlignment="1">
      <alignment horizontal="left"/>
    </xf>
    <xf numFmtId="0" fontId="16" fillId="0" borderId="0" xfId="19" applyFont="1" applyFill="1" applyAlignment="1">
      <alignment vertical="center"/>
    </xf>
    <xf numFmtId="189" fontId="15" fillId="3" borderId="28" xfId="19" applyNumberFormat="1" applyFont="1" applyFill="1" applyBorder="1" applyAlignment="1">
      <alignment horizontal="right"/>
    </xf>
    <xf numFmtId="49" fontId="15" fillId="3" borderId="31" xfId="19" applyNumberFormat="1" applyFont="1" applyFill="1" applyBorder="1" applyAlignment="1">
      <alignment horizontal="left"/>
    </xf>
    <xf numFmtId="189" fontId="15" fillId="0" borderId="28" xfId="19" applyNumberFormat="1" applyFont="1" applyFill="1" applyBorder="1" applyAlignment="1">
      <alignment horizontal="right"/>
    </xf>
    <xf numFmtId="189" fontId="15" fillId="3" borderId="0" xfId="19" applyNumberFormat="1" applyFont="1" applyFill="1" applyAlignment="1">
      <alignment vertical="center"/>
    </xf>
    <xf numFmtId="189" fontId="16" fillId="3" borderId="31" xfId="19" applyNumberFormat="1" applyFont="1" applyFill="1" applyBorder="1" applyAlignment="1">
      <alignment horizontal="right"/>
    </xf>
    <xf numFmtId="189" fontId="16" fillId="3" borderId="1" xfId="19" applyNumberFormat="1" applyFont="1" applyFill="1" applyBorder="1" applyAlignment="1">
      <alignment horizontal="right"/>
    </xf>
    <xf numFmtId="189" fontId="6" fillId="0" borderId="0" xfId="19" applyNumberFormat="1" applyFont="1" applyFill="1" applyBorder="1" applyAlignment="1"/>
    <xf numFmtId="0" fontId="6" fillId="0" borderId="0" xfId="19" applyNumberFormat="1" applyFont="1" applyFill="1" applyBorder="1" applyAlignment="1">
      <alignment vertical="top"/>
    </xf>
    <xf numFmtId="49" fontId="15" fillId="3" borderId="28" xfId="19" applyNumberFormat="1" applyFont="1" applyFill="1" applyBorder="1" applyAlignment="1">
      <alignment horizontal="center" vertical="top" wrapText="1"/>
    </xf>
    <xf numFmtId="0" fontId="16" fillId="0" borderId="0" xfId="19" applyFont="1" applyFill="1" applyAlignment="1">
      <alignment vertical="top"/>
    </xf>
    <xf numFmtId="0" fontId="16" fillId="3" borderId="0" xfId="19" applyFont="1" applyFill="1" applyAlignment="1">
      <alignment vertical="top"/>
    </xf>
    <xf numFmtId="2" fontId="16" fillId="3" borderId="0" xfId="19" applyNumberFormat="1" applyFont="1" applyFill="1" applyAlignment="1">
      <alignment vertical="top"/>
    </xf>
    <xf numFmtId="0" fontId="56" fillId="0" borderId="0" xfId="19" applyNumberFormat="1" applyFont="1" applyFill="1" applyBorder="1" applyAlignment="1">
      <alignment vertical="top"/>
    </xf>
    <xf numFmtId="0" fontId="83" fillId="3" borderId="0" xfId="19" applyFont="1" applyFill="1" applyAlignment="1">
      <alignment vertical="top"/>
    </xf>
    <xf numFmtId="0" fontId="84" fillId="3" borderId="28" xfId="19" applyFont="1" applyFill="1" applyBorder="1" applyAlignment="1">
      <alignment horizontal="center" vertical="center"/>
    </xf>
    <xf numFmtId="165" fontId="15" fillId="3" borderId="0" xfId="19" applyNumberFormat="1" applyFont="1" applyFill="1" applyAlignment="1">
      <alignment vertical="center"/>
    </xf>
    <xf numFmtId="49" fontId="15" fillId="3" borderId="28" xfId="19" applyNumberFormat="1" applyFont="1" applyFill="1" applyBorder="1" applyAlignment="1">
      <alignment horizontal="center" vertical="center"/>
    </xf>
    <xf numFmtId="49" fontId="15" fillId="0" borderId="31" xfId="19" applyNumberFormat="1" applyFont="1" applyFill="1" applyBorder="1" applyAlignment="1">
      <alignment horizontal="left"/>
    </xf>
    <xf numFmtId="49" fontId="15" fillId="0" borderId="1" xfId="19" applyNumberFormat="1" applyFont="1" applyFill="1" applyBorder="1" applyAlignment="1">
      <alignment horizontal="left"/>
    </xf>
    <xf numFmtId="49" fontId="15" fillId="3" borderId="28" xfId="19" applyNumberFormat="1" applyFont="1" applyFill="1" applyBorder="1" applyAlignment="1">
      <alignment horizontal="left" vertical="center" wrapText="1"/>
    </xf>
    <xf numFmtId="0" fontId="15" fillId="3" borderId="28" xfId="19" applyFont="1" applyFill="1" applyBorder="1" applyAlignment="1">
      <alignment horizontal="center" vertical="center" wrapText="1"/>
    </xf>
    <xf numFmtId="0" fontId="16" fillId="3" borderId="0" xfId="19" applyFont="1" applyFill="1" applyBorder="1" applyAlignment="1">
      <alignment horizontal="right"/>
    </xf>
    <xf numFmtId="188" fontId="16" fillId="3" borderId="0" xfId="19" applyNumberFormat="1" applyFont="1" applyFill="1" applyBorder="1" applyAlignment="1">
      <alignment horizontal="right"/>
    </xf>
    <xf numFmtId="3" fontId="24" fillId="0" borderId="0" xfId="19" applyNumberFormat="1" applyFont="1" applyFill="1" applyBorder="1" applyAlignment="1">
      <alignment horizontal="right" vertical="center"/>
    </xf>
    <xf numFmtId="3" fontId="38" fillId="0" borderId="0" xfId="19" applyNumberFormat="1" applyFont="1" applyFill="1" applyBorder="1" applyAlignment="1">
      <alignment horizontal="right" vertical="center"/>
    </xf>
    <xf numFmtId="0" fontId="15" fillId="3" borderId="28" xfId="19" applyFont="1" applyFill="1" applyBorder="1" applyAlignment="1">
      <alignment horizontal="center" vertical="top" wrapText="1"/>
    </xf>
    <xf numFmtId="49" fontId="15" fillId="3" borderId="28" xfId="19" applyNumberFormat="1" applyFont="1" applyFill="1" applyBorder="1" applyAlignment="1">
      <alignment horizontal="left" vertical="top"/>
    </xf>
    <xf numFmtId="0" fontId="15" fillId="3" borderId="0" xfId="19" applyFont="1" applyFill="1" applyAlignment="1">
      <alignment vertical="top"/>
    </xf>
    <xf numFmtId="183" fontId="6" fillId="0" borderId="0" xfId="19" applyNumberFormat="1" applyFont="1" applyFill="1" applyBorder="1" applyAlignment="1">
      <alignment vertical="top"/>
    </xf>
    <xf numFmtId="49" fontId="15" fillId="3" borderId="28" xfId="19" applyNumberFormat="1" applyFont="1" applyFill="1" applyBorder="1" applyAlignment="1">
      <alignment horizontal="center" wrapText="1"/>
    </xf>
    <xf numFmtId="195" fontId="16" fillId="3" borderId="0" xfId="19" applyNumberFormat="1" applyFont="1" applyFill="1" applyAlignment="1">
      <alignment vertical="center"/>
    </xf>
    <xf numFmtId="195" fontId="6" fillId="0" borderId="0" xfId="19" applyNumberFormat="1" applyFont="1" applyFill="1" applyBorder="1" applyAlignment="1"/>
    <xf numFmtId="183" fontId="6" fillId="0" borderId="0" xfId="19" applyNumberFormat="1" applyFont="1" applyFill="1" applyBorder="1" applyAlignment="1"/>
    <xf numFmtId="182" fontId="15" fillId="3" borderId="13" xfId="19" applyNumberFormat="1" applyFont="1" applyFill="1" applyBorder="1" applyAlignment="1">
      <alignment horizontal="right"/>
    </xf>
    <xf numFmtId="3" fontId="24" fillId="0" borderId="0" xfId="19" applyNumberFormat="1" applyFont="1" applyFill="1" applyBorder="1" applyAlignment="1">
      <alignment horizontal="justify" vertical="center"/>
    </xf>
    <xf numFmtId="3" fontId="15" fillId="3" borderId="0" xfId="19" applyNumberFormat="1" applyFont="1" applyFill="1" applyAlignment="1">
      <alignment vertical="center"/>
    </xf>
    <xf numFmtId="195" fontId="15" fillId="3" borderId="0" xfId="19" applyNumberFormat="1" applyFont="1" applyFill="1" applyAlignment="1">
      <alignment vertical="center"/>
    </xf>
    <xf numFmtId="170" fontId="16" fillId="3" borderId="0" xfId="19" applyNumberFormat="1" applyFont="1" applyFill="1" applyAlignment="1">
      <alignment vertical="center"/>
    </xf>
    <xf numFmtId="0" fontId="78" fillId="3" borderId="0" xfId="19" applyFont="1" applyFill="1" applyAlignment="1">
      <alignment vertical="center"/>
    </xf>
    <xf numFmtId="49" fontId="16" fillId="3" borderId="0" xfId="19" applyNumberFormat="1" applyFont="1" applyFill="1" applyAlignment="1">
      <alignment horizontal="left"/>
    </xf>
    <xf numFmtId="49" fontId="16" fillId="3" borderId="28" xfId="19" applyNumberFormat="1" applyFont="1" applyFill="1" applyBorder="1" applyAlignment="1">
      <alignment horizontal="left" wrapText="1"/>
    </xf>
    <xf numFmtId="49" fontId="16" fillId="3" borderId="28" xfId="19" applyNumberFormat="1" applyFont="1" applyFill="1" applyBorder="1" applyAlignment="1">
      <alignment horizontal="center" vertical="center"/>
    </xf>
    <xf numFmtId="167" fontId="9" fillId="0" borderId="3" xfId="1" applyNumberFormat="1" applyFont="1" applyFill="1" applyBorder="1" applyAlignment="1">
      <alignment horizontal="right" vertical="top" wrapText="1"/>
    </xf>
    <xf numFmtId="167" fontId="5" fillId="0" borderId="0" xfId="1" applyNumberFormat="1" applyFont="1"/>
    <xf numFmtId="2" fontId="86" fillId="0" borderId="0" xfId="0" applyNumberFormat="1" applyFont="1"/>
    <xf numFmtId="43" fontId="9" fillId="0" borderId="3" xfId="1" applyNumberFormat="1" applyFont="1" applyFill="1" applyBorder="1" applyAlignment="1">
      <alignment vertical="top" wrapText="1"/>
    </xf>
    <xf numFmtId="43" fontId="9" fillId="0" borderId="3" xfId="1" applyNumberFormat="1" applyFont="1" applyFill="1" applyBorder="1" applyAlignment="1"/>
    <xf numFmtId="43" fontId="9" fillId="0" borderId="3" xfId="1" applyNumberFormat="1" applyFont="1" applyFill="1" applyBorder="1" applyAlignment="1">
      <alignment horizontal="right" vertical="center" wrapText="1"/>
    </xf>
    <xf numFmtId="43" fontId="9" fillId="0" borderId="23" xfId="1" applyNumberFormat="1" applyFont="1" applyFill="1" applyBorder="1" applyAlignment="1">
      <alignment vertical="top" wrapText="1"/>
    </xf>
    <xf numFmtId="43" fontId="9" fillId="0" borderId="23" xfId="1" applyNumberFormat="1" applyFont="1" applyFill="1" applyBorder="1" applyAlignment="1"/>
    <xf numFmtId="43" fontId="9" fillId="0" borderId="24" xfId="1" applyNumberFormat="1" applyFont="1" applyFill="1" applyBorder="1" applyAlignment="1">
      <alignment vertical="top" wrapText="1"/>
    </xf>
    <xf numFmtId="43" fontId="9" fillId="0" borderId="23" xfId="1" applyNumberFormat="1" applyFont="1" applyFill="1" applyBorder="1" applyAlignment="1">
      <alignment horizontal="right" vertical="top" wrapText="1"/>
    </xf>
    <xf numFmtId="49" fontId="74" fillId="3" borderId="0" xfId="0" applyNumberFormat="1" applyFont="1" applyFill="1" applyAlignment="1">
      <alignment horizontal="left"/>
    </xf>
    <xf numFmtId="2" fontId="16" fillId="3" borderId="0" xfId="0" applyNumberFormat="1" applyFont="1" applyFill="1" applyAlignment="1">
      <alignment vertical="center"/>
    </xf>
    <xf numFmtId="3" fontId="6" fillId="0" borderId="0" xfId="0" applyNumberFormat="1" applyFont="1" applyFill="1" applyBorder="1" applyAlignment="1"/>
    <xf numFmtId="182" fontId="6" fillId="0" borderId="0" xfId="0" applyNumberFormat="1" applyFont="1" applyFill="1" applyBorder="1" applyAlignment="1"/>
    <xf numFmtId="199" fontId="6" fillId="0" borderId="0" xfId="0" applyNumberFormat="1" applyFont="1" applyFill="1" applyBorder="1" applyAlignment="1"/>
    <xf numFmtId="168" fontId="16" fillId="3" borderId="0" xfId="0" applyNumberFormat="1" applyFont="1" applyFill="1" applyBorder="1" applyAlignment="1">
      <alignment horizontal="right"/>
    </xf>
    <xf numFmtId="0" fontId="12" fillId="0" borderId="0" xfId="3" applyFont="1" applyFill="1" applyAlignment="1">
      <alignment vertical="top"/>
    </xf>
    <xf numFmtId="3" fontId="12" fillId="0" borderId="0" xfId="3" applyNumberFormat="1" applyFont="1" applyFill="1" applyAlignment="1">
      <alignment vertical="top"/>
    </xf>
    <xf numFmtId="0" fontId="12" fillId="0" borderId="47" xfId="4" applyFont="1" applyFill="1" applyBorder="1" applyAlignment="1">
      <alignment horizontal="center" vertical="top" wrapText="1"/>
    </xf>
    <xf numFmtId="0" fontId="12" fillId="0" borderId="47" xfId="4" applyFont="1" applyFill="1" applyBorder="1" applyAlignment="1">
      <alignment horizontal="center" vertical="top"/>
    </xf>
    <xf numFmtId="0" fontId="12" fillId="0" borderId="47" xfId="4" applyFont="1" applyFill="1" applyBorder="1" applyAlignment="1">
      <alignment vertical="top"/>
    </xf>
    <xf numFmtId="3" fontId="12" fillId="0" borderId="47" xfId="4" applyNumberFormat="1" applyFont="1" applyFill="1" applyBorder="1" applyAlignment="1">
      <alignment vertical="top"/>
    </xf>
    <xf numFmtId="0" fontId="12" fillId="0" borderId="54" xfId="4" applyFont="1" applyFill="1" applyBorder="1" applyAlignment="1">
      <alignment vertical="top"/>
    </xf>
    <xf numFmtId="0" fontId="12" fillId="0" borderId="47" xfId="0" applyFont="1" applyFill="1" applyBorder="1" applyAlignment="1">
      <alignment horizontal="center" vertical="top"/>
    </xf>
    <xf numFmtId="0" fontId="12" fillId="0" borderId="47" xfId="0" applyFont="1" applyFill="1" applyBorder="1" applyAlignment="1">
      <alignment vertical="top"/>
    </xf>
    <xf numFmtId="0" fontId="6" fillId="0" borderId="47" xfId="0" applyFont="1" applyFill="1" applyBorder="1" applyAlignment="1">
      <alignment vertical="top"/>
    </xf>
    <xf numFmtId="0" fontId="12" fillId="0" borderId="47" xfId="3" applyFont="1" applyFill="1" applyBorder="1" applyAlignment="1">
      <alignment vertical="top"/>
    </xf>
    <xf numFmtId="0" fontId="12" fillId="0" borderId="47" xfId="4" applyFont="1" applyFill="1" applyBorder="1" applyAlignment="1">
      <alignment vertical="top" wrapText="1"/>
    </xf>
    <xf numFmtId="3" fontId="6" fillId="0" borderId="28" xfId="3" applyNumberFormat="1" applyFont="1" applyFill="1" applyBorder="1" applyAlignment="1">
      <alignment horizontal="right" vertical="top"/>
    </xf>
    <xf numFmtId="3" fontId="6" fillId="0" borderId="33" xfId="3" applyNumberFormat="1" applyFont="1" applyFill="1" applyBorder="1" applyAlignment="1">
      <alignment horizontal="right" vertical="top"/>
    </xf>
    <xf numFmtId="0" fontId="6" fillId="0" borderId="47" xfId="3" applyFont="1" applyFill="1" applyBorder="1" applyAlignment="1">
      <alignment vertical="top"/>
    </xf>
    <xf numFmtId="0" fontId="6" fillId="0" borderId="0" xfId="3" applyFont="1" applyFill="1" applyAlignment="1">
      <alignment vertical="top"/>
    </xf>
    <xf numFmtId="0" fontId="6" fillId="0" borderId="47" xfId="4" applyFont="1" applyFill="1" applyBorder="1" applyAlignment="1">
      <alignment horizontal="center" vertical="top"/>
    </xf>
    <xf numFmtId="0" fontId="6" fillId="0" borderId="47" xfId="4" applyFont="1" applyFill="1" applyBorder="1" applyAlignment="1">
      <alignment vertical="top"/>
    </xf>
    <xf numFmtId="1" fontId="6" fillId="0" borderId="47" xfId="4" applyNumberFormat="1" applyFont="1" applyFill="1" applyBorder="1" applyAlignment="1">
      <alignment horizontal="left" vertical="top" wrapText="1"/>
    </xf>
    <xf numFmtId="0" fontId="12" fillId="0" borderId="54" xfId="4" applyFont="1" applyFill="1" applyBorder="1" applyAlignment="1">
      <alignment vertical="top" wrapText="1"/>
    </xf>
    <xf numFmtId="0" fontId="6" fillId="0" borderId="0" xfId="4" applyFont="1" applyFill="1" applyBorder="1" applyAlignment="1">
      <alignment horizontal="left" vertical="top"/>
    </xf>
    <xf numFmtId="0" fontId="6" fillId="0" borderId="0" xfId="4" applyFont="1" applyFill="1" applyBorder="1" applyAlignment="1">
      <alignment vertical="top"/>
    </xf>
    <xf numFmtId="3" fontId="6" fillId="0" borderId="0" xfId="3" applyNumberFormat="1" applyFont="1" applyFill="1" applyBorder="1" applyAlignment="1">
      <alignment horizontal="right" vertical="top"/>
    </xf>
    <xf numFmtId="3" fontId="6" fillId="0" borderId="0" xfId="3" applyNumberFormat="1" applyFont="1" applyFill="1" applyAlignment="1">
      <alignment vertical="top"/>
    </xf>
    <xf numFmtId="49" fontId="15" fillId="3" borderId="56" xfId="0" applyNumberFormat="1" applyFont="1" applyFill="1" applyBorder="1" applyAlignment="1">
      <alignment horizontal="center" vertical="center" wrapText="1"/>
    </xf>
    <xf numFmtId="49" fontId="15" fillId="3" borderId="47" xfId="0" applyNumberFormat="1" applyFont="1" applyFill="1" applyBorder="1" applyAlignment="1">
      <alignment horizontal="left" vertical="center"/>
    </xf>
    <xf numFmtId="0" fontId="9" fillId="2" borderId="1" xfId="0" applyFont="1" applyFill="1" applyBorder="1" applyAlignment="1">
      <alignment horizontal="center"/>
    </xf>
    <xf numFmtId="0" fontId="12" fillId="0" borderId="32" xfId="0" applyFont="1" applyFill="1" applyBorder="1" applyAlignment="1">
      <alignment wrapText="1"/>
    </xf>
    <xf numFmtId="0" fontId="12" fillId="0" borderId="46" xfId="0" applyFont="1" applyFill="1" applyBorder="1" applyAlignment="1">
      <alignment horizontal="center" vertical="center" wrapText="1"/>
    </xf>
    <xf numFmtId="0" fontId="15" fillId="0" borderId="3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200" fontId="0" fillId="0" borderId="0" xfId="0" applyNumberFormat="1" applyFill="1" applyAlignment="1">
      <alignment horizontal="center"/>
    </xf>
    <xf numFmtId="200" fontId="0" fillId="0" borderId="0" xfId="0" applyNumberFormat="1" applyAlignment="1">
      <alignment horizontal="center"/>
    </xf>
    <xf numFmtId="200" fontId="0" fillId="0" borderId="0" xfId="0" applyNumberFormat="1" applyFill="1"/>
    <xf numFmtId="200" fontId="0" fillId="0" borderId="0" xfId="0" applyNumberFormat="1"/>
    <xf numFmtId="200" fontId="0" fillId="0" borderId="0" xfId="0" applyNumberFormat="1" applyFill="1" applyBorder="1"/>
    <xf numFmtId="200" fontId="9" fillId="0" borderId="0" xfId="0" applyNumberFormat="1" applyFont="1" applyFill="1" applyBorder="1" applyAlignment="1">
      <alignment horizontal="center" vertical="center" wrapText="1"/>
    </xf>
    <xf numFmtId="200" fontId="9" fillId="0" borderId="0" xfId="0" applyNumberFormat="1" applyFont="1" applyFill="1" applyBorder="1" applyAlignment="1">
      <alignment horizontal="center" vertical="top"/>
    </xf>
    <xf numFmtId="200" fontId="9" fillId="0" borderId="0" xfId="0" applyNumberFormat="1" applyFont="1" applyFill="1" applyBorder="1" applyAlignment="1">
      <alignment horizontal="center" vertical="center"/>
    </xf>
    <xf numFmtId="0" fontId="16" fillId="3" borderId="28" xfId="0" applyFont="1" applyFill="1" applyBorder="1" applyAlignment="1">
      <alignment horizontal="right"/>
    </xf>
    <xf numFmtId="168" fontId="16" fillId="3" borderId="28" xfId="0" applyNumberFormat="1" applyFont="1" applyFill="1" applyBorder="1" applyAlignment="1">
      <alignment horizontal="right"/>
    </xf>
    <xf numFmtId="169" fontId="16" fillId="3" borderId="28" xfId="0" applyNumberFormat="1" applyFont="1" applyFill="1" applyBorder="1" applyAlignment="1">
      <alignment horizontal="right"/>
    </xf>
    <xf numFmtId="49" fontId="16" fillId="3" borderId="42" xfId="0" applyNumberFormat="1" applyFont="1" applyFill="1" applyBorder="1" applyAlignment="1">
      <alignment horizontal="left" vertical="center"/>
    </xf>
    <xf numFmtId="0" fontId="12" fillId="0" borderId="42" xfId="0" applyFont="1" applyFill="1" applyBorder="1" applyAlignment="1">
      <alignment horizontal="center" vertical="center" wrapText="1"/>
    </xf>
    <xf numFmtId="49" fontId="15" fillId="0" borderId="0" xfId="0" applyNumberFormat="1" applyFont="1" applyFill="1" applyAlignment="1">
      <alignment horizontal="left" vertical="top"/>
    </xf>
    <xf numFmtId="49" fontId="15" fillId="3" borderId="1" xfId="19"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49" fontId="16" fillId="0" borderId="0" xfId="0" applyNumberFormat="1" applyFont="1" applyFill="1" applyBorder="1" applyAlignment="1">
      <alignment horizontal="left" wrapText="1"/>
    </xf>
    <xf numFmtId="49" fontId="15" fillId="0" borderId="0" xfId="0" applyNumberFormat="1" applyFont="1" applyFill="1" applyAlignment="1">
      <alignment wrapText="1"/>
    </xf>
    <xf numFmtId="49" fontId="15" fillId="0" borderId="1" xfId="0" applyNumberFormat="1" applyFont="1" applyFill="1" applyBorder="1" applyAlignment="1">
      <alignment horizontal="center" vertical="top" wrapText="1"/>
    </xf>
    <xf numFmtId="0" fontId="12" fillId="0" borderId="42" xfId="0" applyFont="1" applyFill="1" applyBorder="1" applyAlignment="1">
      <alignment horizontal="center" vertical="center" wrapText="1"/>
    </xf>
    <xf numFmtId="49" fontId="15" fillId="3" borderId="0" xfId="19" applyNumberFormat="1" applyFont="1" applyFill="1" applyAlignment="1">
      <alignment horizontal="left" wrapText="1"/>
    </xf>
    <xf numFmtId="49" fontId="79" fillId="3" borderId="28" xfId="19" applyNumberFormat="1" applyFont="1" applyFill="1" applyBorder="1" applyAlignment="1">
      <alignment horizontal="left" vertical="center" wrapText="1"/>
    </xf>
    <xf numFmtId="49" fontId="15" fillId="3" borderId="28" xfId="19" applyNumberFormat="1" applyFont="1" applyFill="1" applyBorder="1" applyAlignment="1">
      <alignment vertical="center" wrapText="1"/>
    </xf>
    <xf numFmtId="49" fontId="15" fillId="3" borderId="36" xfId="19" applyNumberFormat="1" applyFont="1" applyFill="1" applyBorder="1" applyAlignment="1">
      <alignment horizontal="center" wrapText="1"/>
    </xf>
    <xf numFmtId="0" fontId="6" fillId="0" borderId="1" xfId="0" applyFont="1" applyFill="1" applyBorder="1" applyAlignment="1">
      <alignment wrapText="1"/>
    </xf>
    <xf numFmtId="0" fontId="12" fillId="0" borderId="1" xfId="0" applyFont="1" applyFill="1" applyBorder="1" applyAlignment="1">
      <alignment wrapText="1"/>
    </xf>
    <xf numFmtId="0" fontId="6" fillId="0" borderId="0" xfId="0" applyNumberFormat="1" applyFont="1" applyFill="1" applyBorder="1" applyAlignment="1">
      <alignment wrapText="1"/>
    </xf>
    <xf numFmtId="49" fontId="15" fillId="0" borderId="1" xfId="0" applyNumberFormat="1" applyFont="1" applyFill="1" applyBorder="1" applyAlignment="1">
      <alignment horizontal="center" vertical="top" wrapText="1"/>
    </xf>
    <xf numFmtId="49" fontId="15" fillId="3" borderId="0" xfId="19" applyNumberFormat="1" applyFont="1" applyFill="1" applyAlignment="1">
      <alignment horizontal="left" wrapText="1"/>
    </xf>
    <xf numFmtId="49" fontId="15" fillId="3" borderId="56" xfId="0" applyNumberFormat="1" applyFont="1" applyFill="1" applyBorder="1" applyAlignment="1">
      <alignment horizontal="center" vertical="center" wrapText="1"/>
    </xf>
    <xf numFmtId="0" fontId="78" fillId="3" borderId="0" xfId="18" applyFont="1" applyFill="1" applyAlignment="1">
      <alignment vertical="center" wrapText="1"/>
    </xf>
    <xf numFmtId="0" fontId="16" fillId="3" borderId="0" xfId="19" applyFont="1" applyFill="1" applyAlignment="1">
      <alignment vertical="center" wrapText="1"/>
    </xf>
    <xf numFmtId="0" fontId="6" fillId="0" borderId="0" xfId="19" applyNumberFormat="1" applyFont="1" applyFill="1" applyBorder="1" applyAlignment="1">
      <alignment wrapText="1"/>
    </xf>
    <xf numFmtId="189" fontId="6" fillId="0" borderId="0" xfId="19" applyNumberFormat="1" applyFont="1" applyFill="1" applyBorder="1" applyAlignment="1">
      <alignment wrapText="1"/>
    </xf>
    <xf numFmtId="168" fontId="6" fillId="0" borderId="0" xfId="19" applyNumberFormat="1" applyFont="1" applyFill="1" applyBorder="1" applyAlignment="1">
      <alignment wrapText="1"/>
    </xf>
    <xf numFmtId="185" fontId="6" fillId="0" borderId="0" xfId="19" applyNumberFormat="1" applyFont="1" applyFill="1" applyBorder="1" applyAlignment="1">
      <alignment wrapText="1"/>
    </xf>
    <xf numFmtId="0" fontId="0" fillId="0" borderId="0" xfId="0" applyFill="1" applyAlignment="1">
      <alignment wrapText="1"/>
    </xf>
    <xf numFmtId="3" fontId="0" fillId="0" borderId="0" xfId="0" applyNumberFormat="1" applyAlignment="1">
      <alignment wrapText="1"/>
    </xf>
    <xf numFmtId="168" fontId="16" fillId="3" borderId="0" xfId="19" applyNumberFormat="1" applyFont="1" applyFill="1" applyAlignment="1">
      <alignment vertical="center" wrapText="1"/>
    </xf>
    <xf numFmtId="188" fontId="6" fillId="0" borderId="0" xfId="19" applyNumberFormat="1" applyFont="1" applyFill="1" applyBorder="1" applyAlignment="1">
      <alignment wrapText="1"/>
    </xf>
    <xf numFmtId="169" fontId="0" fillId="0" borderId="0" xfId="0" applyNumberFormat="1" applyAlignment="1">
      <alignment wrapText="1"/>
    </xf>
    <xf numFmtId="1" fontId="0" fillId="0" borderId="0" xfId="0" applyNumberFormat="1" applyAlignment="1">
      <alignment wrapText="1"/>
    </xf>
    <xf numFmtId="168" fontId="0" fillId="0" borderId="0" xfId="0" applyNumberFormat="1" applyAlignment="1">
      <alignment wrapText="1"/>
    </xf>
    <xf numFmtId="0" fontId="0" fillId="0" borderId="0" xfId="0" applyFill="1" applyBorder="1" applyAlignment="1">
      <alignment wrapText="1"/>
    </xf>
    <xf numFmtId="49" fontId="16" fillId="3" borderId="28" xfId="19" applyNumberFormat="1" applyFont="1" applyFill="1" applyBorder="1" applyAlignment="1">
      <alignment horizontal="left" vertical="top" wrapText="1"/>
    </xf>
    <xf numFmtId="0" fontId="78" fillId="3" borderId="0" xfId="18" applyFont="1" applyFill="1" applyAlignment="1">
      <alignment horizontal="left" vertical="top" wrapText="1"/>
    </xf>
    <xf numFmtId="49" fontId="15" fillId="0" borderId="1" xfId="0" applyNumberFormat="1" applyFont="1" applyFill="1" applyBorder="1" applyAlignment="1">
      <alignment horizontal="center" vertical="top" wrapText="1"/>
    </xf>
    <xf numFmtId="49" fontId="15" fillId="0" borderId="0" xfId="0" applyNumberFormat="1" applyFont="1" applyFill="1" applyBorder="1" applyAlignment="1">
      <alignment horizontal="left" vertical="top" wrapText="1"/>
    </xf>
    <xf numFmtId="0" fontId="23" fillId="8" borderId="1" xfId="7" applyNumberFormat="1" applyFont="1" applyFill="1" applyBorder="1" applyAlignment="1">
      <alignment horizontal="center" vertical="center" wrapText="1"/>
    </xf>
    <xf numFmtId="0" fontId="23" fillId="8" borderId="2" xfId="7" applyNumberFormat="1" applyFont="1" applyFill="1" applyBorder="1" applyAlignment="1">
      <alignment horizontal="center" vertical="center" wrapText="1"/>
    </xf>
    <xf numFmtId="0" fontId="35" fillId="8" borderId="1" xfId="7" applyNumberFormat="1" applyFont="1" applyFill="1" applyBorder="1" applyAlignment="1">
      <alignment horizontal="center" vertical="center" wrapText="1"/>
    </xf>
    <xf numFmtId="168" fontId="16" fillId="0" borderId="66" xfId="0" applyNumberFormat="1" applyFont="1" applyFill="1" applyBorder="1" applyAlignment="1">
      <alignment horizontal="center"/>
    </xf>
    <xf numFmtId="0" fontId="14" fillId="0" borderId="66" xfId="0" applyFont="1" applyFill="1" applyBorder="1" applyAlignment="1">
      <alignment horizontal="center" vertical="center"/>
    </xf>
    <xf numFmtId="49" fontId="15" fillId="3" borderId="76" xfId="0" applyNumberFormat="1" applyFont="1" applyFill="1" applyBorder="1" applyAlignment="1">
      <alignment horizontal="center" vertical="center" wrapText="1"/>
    </xf>
    <xf numFmtId="0" fontId="15" fillId="3" borderId="76" xfId="0" applyFont="1" applyFill="1" applyBorder="1" applyAlignment="1">
      <alignment horizontal="right"/>
    </xf>
    <xf numFmtId="3" fontId="15" fillId="3" borderId="76" xfId="0" applyNumberFormat="1" applyFont="1" applyFill="1" applyBorder="1" applyAlignment="1">
      <alignment horizontal="right"/>
    </xf>
    <xf numFmtId="0" fontId="16" fillId="3" borderId="77" xfId="0" applyFont="1" applyFill="1" applyBorder="1" applyAlignment="1">
      <alignment horizontal="right"/>
    </xf>
    <xf numFmtId="0" fontId="16" fillId="3" borderId="76" xfId="0" applyFont="1" applyFill="1" applyBorder="1" applyAlignment="1">
      <alignment horizontal="right"/>
    </xf>
    <xf numFmtId="0" fontId="16" fillId="3" borderId="66" xfId="0" applyFont="1" applyFill="1" applyBorder="1" applyAlignment="1">
      <alignment horizontal="right"/>
    </xf>
    <xf numFmtId="0" fontId="16" fillId="0" borderId="66" xfId="0" applyFont="1" applyFill="1" applyBorder="1" applyAlignment="1">
      <alignment horizontal="right"/>
    </xf>
    <xf numFmtId="1" fontId="16" fillId="0" borderId="66" xfId="0" applyNumberFormat="1" applyFont="1" applyFill="1" applyBorder="1" applyAlignment="1">
      <alignment horizontal="right"/>
    </xf>
    <xf numFmtId="49" fontId="15" fillId="0" borderId="66" xfId="0" applyNumberFormat="1" applyFont="1" applyFill="1" applyBorder="1" applyAlignment="1">
      <alignment horizontal="center" vertical="top" wrapText="1"/>
    </xf>
    <xf numFmtId="1" fontId="6" fillId="0" borderId="66" xfId="0" applyNumberFormat="1" applyFont="1" applyFill="1" applyBorder="1" applyAlignment="1">
      <alignment horizontal="right" wrapText="1"/>
    </xf>
    <xf numFmtId="3" fontId="15" fillId="0" borderId="66" xfId="0" applyNumberFormat="1" applyFont="1" applyFill="1" applyBorder="1" applyAlignment="1">
      <alignment horizontal="right" vertical="center"/>
    </xf>
    <xf numFmtId="3" fontId="16" fillId="0" borderId="66" xfId="0" applyNumberFormat="1" applyFont="1" applyFill="1" applyBorder="1" applyAlignment="1">
      <alignment horizontal="right" vertical="center"/>
    </xf>
    <xf numFmtId="3" fontId="15" fillId="3" borderId="77" xfId="0" applyNumberFormat="1" applyFont="1" applyFill="1" applyBorder="1" applyAlignment="1">
      <alignment horizontal="right"/>
    </xf>
    <xf numFmtId="3" fontId="16" fillId="3" borderId="77" xfId="0" applyNumberFormat="1" applyFont="1" applyFill="1" applyBorder="1" applyAlignment="1">
      <alignment horizontal="right"/>
    </xf>
    <xf numFmtId="3" fontId="16" fillId="3" borderId="66" xfId="0" applyNumberFormat="1" applyFont="1" applyFill="1" applyBorder="1" applyAlignment="1">
      <alignment horizontal="right"/>
    </xf>
    <xf numFmtId="0" fontId="0" fillId="0" borderId="66" xfId="0" applyFill="1" applyBorder="1"/>
    <xf numFmtId="169" fontId="15" fillId="3" borderId="76" xfId="0" applyNumberFormat="1" applyFont="1" applyFill="1" applyBorder="1" applyAlignment="1">
      <alignment horizontal="right"/>
    </xf>
    <xf numFmtId="169" fontId="16" fillId="3" borderId="77" xfId="0" applyNumberFormat="1" applyFont="1" applyFill="1" applyBorder="1" applyAlignment="1">
      <alignment horizontal="right"/>
    </xf>
    <xf numFmtId="169" fontId="16" fillId="3" borderId="66" xfId="0" applyNumberFormat="1" applyFont="1" applyFill="1" applyBorder="1" applyAlignment="1">
      <alignment horizontal="right"/>
    </xf>
    <xf numFmtId="1" fontId="9" fillId="0" borderId="66" xfId="0" applyNumberFormat="1" applyFont="1" applyFill="1" applyBorder="1"/>
    <xf numFmtId="185" fontId="15" fillId="3" borderId="76" xfId="19" applyNumberFormat="1" applyFont="1" applyFill="1" applyBorder="1" applyAlignment="1">
      <alignment horizontal="right"/>
    </xf>
    <xf numFmtId="185" fontId="16" fillId="3" borderId="77" xfId="19" applyNumberFormat="1" applyFont="1" applyFill="1" applyBorder="1" applyAlignment="1">
      <alignment horizontal="right"/>
    </xf>
    <xf numFmtId="185" fontId="16" fillId="3" borderId="78" xfId="19" applyNumberFormat="1" applyFont="1" applyFill="1" applyBorder="1" applyAlignment="1">
      <alignment horizontal="right"/>
    </xf>
    <xf numFmtId="3" fontId="13" fillId="9" borderId="78" xfId="19" applyNumberFormat="1" applyFont="1" applyFill="1" applyBorder="1" applyAlignment="1">
      <alignment horizontal="right" vertical="center"/>
    </xf>
    <xf numFmtId="3" fontId="13" fillId="0" borderId="78" xfId="19" applyNumberFormat="1" applyFont="1" applyFill="1" applyBorder="1" applyAlignment="1">
      <alignment horizontal="right" vertical="center"/>
    </xf>
    <xf numFmtId="3" fontId="14" fillId="0" borderId="78" xfId="19" applyNumberFormat="1" applyFont="1" applyFill="1" applyBorder="1" applyAlignment="1">
      <alignment horizontal="right" vertical="center"/>
    </xf>
    <xf numFmtId="168" fontId="15" fillId="3" borderId="76" xfId="19" applyNumberFormat="1" applyFont="1" applyFill="1" applyBorder="1" applyAlignment="1">
      <alignment horizontal="right"/>
    </xf>
    <xf numFmtId="168" fontId="16" fillId="3" borderId="77" xfId="19" applyNumberFormat="1" applyFont="1" applyFill="1" applyBorder="1" applyAlignment="1">
      <alignment horizontal="right"/>
    </xf>
    <xf numFmtId="168" fontId="16" fillId="3" borderId="66" xfId="19" applyNumberFormat="1" applyFont="1" applyFill="1" applyBorder="1" applyAlignment="1">
      <alignment horizontal="right"/>
    </xf>
    <xf numFmtId="168" fontId="16" fillId="10" borderId="77" xfId="20" applyNumberFormat="1" applyFont="1" applyFill="1" applyBorder="1" applyAlignment="1">
      <alignment horizontal="right"/>
    </xf>
    <xf numFmtId="168" fontId="16" fillId="10" borderId="66" xfId="20" applyNumberFormat="1" applyFont="1" applyFill="1" applyBorder="1" applyAlignment="1">
      <alignment horizontal="right"/>
    </xf>
    <xf numFmtId="168" fontId="16" fillId="3" borderId="76" xfId="19" applyNumberFormat="1" applyFont="1" applyFill="1" applyBorder="1" applyAlignment="1">
      <alignment horizontal="right"/>
    </xf>
    <xf numFmtId="168" fontId="16" fillId="3" borderId="78" xfId="19" applyNumberFormat="1" applyFont="1" applyFill="1" applyBorder="1" applyAlignment="1">
      <alignment horizontal="right"/>
    </xf>
    <xf numFmtId="49" fontId="15" fillId="3" borderId="76" xfId="19" applyNumberFormat="1" applyFont="1" applyFill="1" applyBorder="1" applyAlignment="1">
      <alignment horizontal="center" vertical="center" wrapText="1"/>
    </xf>
    <xf numFmtId="168" fontId="15" fillId="3" borderId="77" xfId="19" applyNumberFormat="1" applyFont="1" applyFill="1" applyBorder="1" applyAlignment="1">
      <alignment horizontal="right"/>
    </xf>
    <xf numFmtId="49" fontId="16" fillId="3" borderId="76" xfId="19" applyNumberFormat="1" applyFont="1" applyFill="1" applyBorder="1" applyAlignment="1">
      <alignment horizontal="left" wrapText="1"/>
    </xf>
    <xf numFmtId="189" fontId="15" fillId="3" borderId="76" xfId="19" applyNumberFormat="1" applyFont="1" applyFill="1" applyBorder="1" applyAlignment="1">
      <alignment horizontal="right"/>
    </xf>
    <xf numFmtId="189" fontId="16" fillId="3" borderId="77" xfId="19" applyNumberFormat="1" applyFont="1" applyFill="1" applyBorder="1" applyAlignment="1">
      <alignment horizontal="right"/>
    </xf>
    <xf numFmtId="189" fontId="16" fillId="3" borderId="66" xfId="19" applyNumberFormat="1" applyFont="1" applyFill="1" applyBorder="1" applyAlignment="1">
      <alignment horizontal="right"/>
    </xf>
    <xf numFmtId="49" fontId="76" fillId="3" borderId="28" xfId="19" applyNumberFormat="1" applyFont="1" applyFill="1" applyBorder="1" applyAlignment="1">
      <alignment horizontal="center" vertical="top" wrapText="1"/>
    </xf>
    <xf numFmtId="0" fontId="76" fillId="3" borderId="31" xfId="19" applyFont="1" applyFill="1" applyBorder="1" applyAlignment="1">
      <alignment horizontal="center" vertical="top" wrapText="1"/>
    </xf>
    <xf numFmtId="49" fontId="76" fillId="3" borderId="31" xfId="19" applyNumberFormat="1" applyFont="1" applyFill="1" applyBorder="1" applyAlignment="1">
      <alignment horizontal="center" vertical="top" wrapText="1"/>
    </xf>
    <xf numFmtId="0" fontId="76" fillId="0" borderId="31" xfId="19" applyFont="1" applyFill="1" applyBorder="1" applyAlignment="1">
      <alignment horizontal="center" vertical="top" wrapText="1"/>
    </xf>
    <xf numFmtId="0" fontId="79" fillId="0" borderId="0" xfId="19" applyFont="1" applyFill="1" applyAlignment="1">
      <alignment vertical="top"/>
    </xf>
    <xf numFmtId="0" fontId="10" fillId="0" borderId="1" xfId="19" applyNumberFormat="1" applyFont="1" applyFill="1" applyBorder="1" applyAlignment="1">
      <alignment horizontal="center" vertical="top"/>
    </xf>
    <xf numFmtId="3" fontId="79" fillId="3" borderId="0" xfId="19" applyNumberFormat="1" applyFont="1" applyFill="1" applyAlignment="1">
      <alignment vertical="top"/>
    </xf>
    <xf numFmtId="0" fontId="10" fillId="0" borderId="32" xfId="19" applyNumberFormat="1" applyFont="1" applyFill="1" applyBorder="1" applyAlignment="1">
      <alignment horizontal="center" vertical="top"/>
    </xf>
    <xf numFmtId="2" fontId="97" fillId="0" borderId="32" xfId="19" applyNumberFormat="1" applyFont="1" applyBorder="1" applyAlignment="1">
      <alignment vertical="top"/>
    </xf>
    <xf numFmtId="3" fontId="10" fillId="0" borderId="32" xfId="19" applyNumberFormat="1" applyFont="1" applyFill="1" applyBorder="1" applyAlignment="1">
      <alignment horizontal="right" vertical="top"/>
    </xf>
    <xf numFmtId="4" fontId="10" fillId="0" borderId="32" xfId="19" applyNumberFormat="1" applyFont="1" applyFill="1" applyBorder="1" applyAlignment="1">
      <alignment horizontal="center" vertical="top"/>
    </xf>
    <xf numFmtId="4" fontId="10" fillId="0" borderId="32" xfId="19" applyNumberFormat="1" applyFont="1" applyFill="1" applyBorder="1" applyAlignment="1">
      <alignment horizontal="right" vertical="top"/>
    </xf>
    <xf numFmtId="190" fontId="10" fillId="0" borderId="32" xfId="19" applyNumberFormat="1" applyFont="1" applyFill="1" applyBorder="1" applyAlignment="1">
      <alignment horizontal="right" vertical="top"/>
    </xf>
    <xf numFmtId="2" fontId="10" fillId="0" borderId="32" xfId="19" applyNumberFormat="1" applyFont="1" applyFill="1" applyBorder="1" applyAlignment="1">
      <alignment horizontal="right" vertical="top"/>
    </xf>
    <xf numFmtId="0" fontId="79" fillId="3" borderId="0" xfId="19" applyFont="1" applyFill="1" applyAlignment="1">
      <alignment vertical="top"/>
    </xf>
    <xf numFmtId="3" fontId="95" fillId="0" borderId="1" xfId="0" applyNumberFormat="1" applyFont="1" applyFill="1" applyBorder="1" applyAlignment="1">
      <alignment vertical="center" wrapText="1"/>
    </xf>
    <xf numFmtId="3" fontId="95" fillId="0" borderId="1" xfId="0" applyNumberFormat="1" applyFont="1" applyFill="1" applyBorder="1" applyAlignment="1">
      <alignment horizontal="right" vertical="center"/>
    </xf>
    <xf numFmtId="168" fontId="96" fillId="0" borderId="46" xfId="0" applyNumberFormat="1" applyFont="1" applyFill="1" applyBorder="1" applyAlignment="1">
      <alignment horizontal="right" vertical="center" wrapText="1"/>
    </xf>
    <xf numFmtId="168" fontId="96" fillId="0" borderId="42" xfId="2" applyNumberFormat="1" applyFont="1" applyFill="1" applyBorder="1" applyAlignment="1">
      <alignment horizontal="right" vertical="center" wrapText="1"/>
    </xf>
    <xf numFmtId="0" fontId="96" fillId="0" borderId="1" xfId="0" applyFont="1" applyFill="1" applyBorder="1" applyAlignment="1">
      <alignment horizontal="right" vertical="center" wrapText="1"/>
    </xf>
    <xf numFmtId="167" fontId="96" fillId="0" borderId="1" xfId="2" applyNumberFormat="1" applyFont="1" applyFill="1" applyBorder="1" applyAlignment="1">
      <alignment horizontal="right" vertical="center" wrapText="1"/>
    </xf>
    <xf numFmtId="0" fontId="99" fillId="0" borderId="0" xfId="0" applyFont="1" applyFill="1" applyBorder="1" applyAlignment="1">
      <alignment vertical="center" wrapText="1"/>
    </xf>
    <xf numFmtId="0" fontId="99" fillId="0" borderId="0" xfId="0" applyFont="1" applyFill="1" applyBorder="1" applyAlignment="1">
      <alignment horizontal="center" vertical="center" wrapText="1"/>
    </xf>
    <xf numFmtId="0" fontId="6" fillId="0" borderId="47" xfId="4" applyFont="1" applyFill="1" applyBorder="1" applyAlignment="1">
      <alignment horizontal="left" vertical="top" wrapText="1"/>
    </xf>
    <xf numFmtId="0" fontId="6" fillId="0" borderId="47" xfId="4" applyFont="1" applyFill="1" applyBorder="1" applyAlignment="1">
      <alignment vertical="top" wrapText="1"/>
    </xf>
    <xf numFmtId="49" fontId="66" fillId="0" borderId="25" xfId="0" applyNumberFormat="1" applyFont="1" applyFill="1" applyBorder="1" applyAlignment="1">
      <alignment horizontal="left" wrapText="1"/>
    </xf>
    <xf numFmtId="49" fontId="66" fillId="0" borderId="27" xfId="0" applyNumberFormat="1" applyFont="1" applyFill="1" applyBorder="1" applyAlignment="1">
      <alignment horizontal="left" vertical="center" wrapText="1"/>
    </xf>
    <xf numFmtId="49" fontId="67" fillId="0" borderId="27" xfId="0" applyNumberFormat="1" applyFont="1" applyFill="1" applyBorder="1" applyAlignment="1">
      <alignment horizontal="left" wrapText="1"/>
    </xf>
    <xf numFmtId="49" fontId="67" fillId="0" borderId="29" xfId="0" applyNumberFormat="1" applyFont="1" applyFill="1" applyBorder="1" applyAlignment="1">
      <alignment horizontal="left" wrapText="1"/>
    </xf>
    <xf numFmtId="17" fontId="12" fillId="0" borderId="1" xfId="0" applyNumberFormat="1" applyFont="1" applyFill="1" applyBorder="1" applyAlignment="1">
      <alignment horizontal="center" vertical="center" wrapText="1"/>
    </xf>
    <xf numFmtId="49" fontId="79" fillId="0" borderId="76" xfId="18" applyNumberFormat="1" applyFont="1" applyFill="1" applyBorder="1" applyAlignment="1">
      <alignment horizontal="left" vertical="top" wrapText="1"/>
    </xf>
    <xf numFmtId="0" fontId="19" fillId="0" borderId="0" xfId="18" applyNumberFormat="1" applyFont="1" applyFill="1" applyBorder="1" applyAlignment="1">
      <alignment vertical="top"/>
    </xf>
    <xf numFmtId="0" fontId="22" fillId="2" borderId="1" xfId="7" applyNumberFormat="1" applyFont="1" applyFill="1" applyBorder="1" applyAlignment="1">
      <alignment wrapText="1"/>
    </xf>
    <xf numFmtId="0" fontId="25" fillId="0" borderId="0" xfId="7" applyNumberFormat="1" applyFont="1" applyAlignment="1">
      <alignment vertical="top" wrapText="1"/>
    </xf>
    <xf numFmtId="0" fontId="23" fillId="0" borderId="0" xfId="7" applyNumberFormat="1" applyFont="1" applyBorder="1" applyAlignment="1">
      <alignment vertical="top" wrapText="1"/>
    </xf>
    <xf numFmtId="0" fontId="25" fillId="0" borderId="0" xfId="7" applyNumberFormat="1" applyFont="1" applyAlignment="1">
      <alignment wrapText="1"/>
    </xf>
    <xf numFmtId="3" fontId="48" fillId="8" borderId="1" xfId="13" applyNumberFormat="1" applyFont="1" applyFill="1" applyBorder="1" applyAlignment="1">
      <alignment horizontal="left" vertical="top" wrapText="1"/>
    </xf>
    <xf numFmtId="181" fontId="48" fillId="2" borderId="1" xfId="7" quotePrefix="1" applyNumberFormat="1" applyFont="1" applyFill="1" applyBorder="1" applyAlignment="1">
      <alignment horizontal="center" vertical="top" wrapText="1"/>
    </xf>
    <xf numFmtId="181" fontId="64" fillId="2" borderId="1" xfId="7" applyNumberFormat="1" applyFont="1" applyFill="1" applyBorder="1" applyAlignment="1">
      <alignment vertical="center" wrapText="1"/>
    </xf>
    <xf numFmtId="3" fontId="65" fillId="8" borderId="1" xfId="13" applyNumberFormat="1" applyFont="1" applyFill="1" applyBorder="1" applyAlignment="1">
      <alignment vertical="center" wrapText="1"/>
    </xf>
    <xf numFmtId="173" fontId="38" fillId="8" borderId="1" xfId="7" applyFont="1" applyFill="1" applyBorder="1" applyAlignment="1">
      <alignment horizontal="left" vertical="top" wrapText="1"/>
    </xf>
    <xf numFmtId="181" fontId="48" fillId="8" borderId="1" xfId="7" applyNumberFormat="1" applyFont="1" applyFill="1" applyBorder="1" applyAlignment="1">
      <alignment horizontal="left" vertical="top" wrapText="1"/>
    </xf>
    <xf numFmtId="49" fontId="82" fillId="3" borderId="28" xfId="19" applyNumberFormat="1" applyFont="1" applyFill="1" applyBorder="1" applyAlignment="1">
      <alignment horizontal="center" wrapText="1"/>
    </xf>
    <xf numFmtId="43" fontId="17" fillId="0" borderId="78" xfId="1" applyFont="1" applyFill="1" applyBorder="1" applyAlignment="1">
      <alignment vertical="top" wrapText="1"/>
    </xf>
    <xf numFmtId="43" fontId="9" fillId="0" borderId="78" xfId="1" applyFont="1" applyFill="1" applyBorder="1" applyAlignment="1">
      <alignment vertical="top" wrapText="1"/>
    </xf>
    <xf numFmtId="43" fontId="6" fillId="0" borderId="78" xfId="1" applyFont="1" applyFill="1" applyBorder="1" applyAlignment="1">
      <alignment vertical="top" wrapText="1"/>
    </xf>
    <xf numFmtId="0" fontId="12" fillId="0" borderId="42" xfId="0" applyFont="1" applyFill="1" applyBorder="1" applyAlignment="1">
      <alignment horizontal="center" vertical="center" wrapText="1"/>
    </xf>
    <xf numFmtId="49" fontId="15" fillId="0" borderId="0" xfId="0" applyNumberFormat="1" applyFont="1" applyFill="1" applyBorder="1" applyAlignment="1">
      <alignment horizontal="left" vertical="top" wrapText="1"/>
    </xf>
    <xf numFmtId="49" fontId="15" fillId="0" borderId="1" xfId="0" applyNumberFormat="1" applyFont="1" applyFill="1" applyBorder="1" applyAlignment="1">
      <alignment horizontal="center" vertical="top" wrapText="1"/>
    </xf>
    <xf numFmtId="0" fontId="23" fillId="2" borderId="1" xfId="7" applyNumberFormat="1" applyFont="1" applyFill="1" applyBorder="1" applyAlignment="1">
      <alignment horizontal="center" vertical="center" wrapText="1"/>
    </xf>
    <xf numFmtId="0" fontId="23" fillId="8" borderId="1" xfId="7" applyNumberFormat="1" applyFont="1" applyFill="1" applyBorder="1" applyAlignment="1">
      <alignment horizontal="center" vertical="center" wrapText="1"/>
    </xf>
    <xf numFmtId="0" fontId="23" fillId="8" borderId="2" xfId="7" applyNumberFormat="1" applyFont="1" applyFill="1" applyBorder="1" applyAlignment="1">
      <alignment horizontal="center" vertical="center" wrapText="1"/>
    </xf>
    <xf numFmtId="0" fontId="35" fillId="8" borderId="1" xfId="7" applyNumberFormat="1" applyFont="1" applyFill="1" applyBorder="1" applyAlignment="1">
      <alignment horizontal="center" vertical="center" wrapText="1"/>
    </xf>
    <xf numFmtId="49" fontId="15" fillId="0" borderId="1" xfId="0" applyNumberFormat="1" applyFont="1" applyFill="1" applyBorder="1" applyAlignment="1">
      <alignment horizontal="center" vertical="top" wrapText="1"/>
    </xf>
    <xf numFmtId="49" fontId="15" fillId="0" borderId="28" xfId="19" applyNumberFormat="1" applyFont="1" applyFill="1" applyBorder="1" applyAlignment="1">
      <alignment horizontal="center" vertical="center" wrapText="1"/>
    </xf>
    <xf numFmtId="3" fontId="26" fillId="2" borderId="1" xfId="11" applyNumberFormat="1" applyFont="1" applyFill="1" applyBorder="1" applyAlignment="1">
      <alignment horizontal="left" vertical="top"/>
    </xf>
    <xf numFmtId="3" fontId="26" fillId="2" borderId="78" xfId="11" applyNumberFormat="1" applyFont="1" applyFill="1" applyBorder="1" applyAlignment="1">
      <alignment horizontal="right" vertical="top"/>
    </xf>
    <xf numFmtId="177" fontId="107" fillId="8" borderId="1" xfId="7" applyNumberFormat="1" applyFont="1" applyFill="1" applyBorder="1" applyAlignment="1">
      <alignment horizontal="center" vertical="center" wrapText="1"/>
    </xf>
    <xf numFmtId="17" fontId="23" fillId="0" borderId="1" xfId="19" applyNumberFormat="1" applyFont="1" applyFill="1" applyBorder="1" applyAlignment="1">
      <alignment horizontal="center" vertical="center" wrapText="1"/>
    </xf>
    <xf numFmtId="49" fontId="16" fillId="3" borderId="28" xfId="19" applyNumberFormat="1"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49" fontId="77" fillId="3" borderId="76" xfId="18" applyNumberFormat="1" applyFont="1" applyFill="1" applyBorder="1" applyAlignment="1">
      <alignment horizontal="center" vertical="top"/>
    </xf>
    <xf numFmtId="0" fontId="14" fillId="0" borderId="78" xfId="0" applyFont="1" applyFill="1" applyBorder="1" applyAlignment="1">
      <alignment horizontal="center" vertical="center"/>
    </xf>
    <xf numFmtId="0" fontId="9" fillId="0" borderId="78" xfId="0" applyFont="1" applyFill="1" applyBorder="1" applyAlignment="1">
      <alignment horizontal="center"/>
    </xf>
    <xf numFmtId="0" fontId="94" fillId="0" borderId="0" xfId="0" applyFont="1" applyAlignment="1">
      <alignment vertical="center"/>
    </xf>
    <xf numFmtId="0" fontId="0" fillId="0" borderId="0" xfId="0" applyAlignment="1">
      <alignment vertical="center"/>
    </xf>
    <xf numFmtId="0" fontId="96" fillId="0" borderId="0" xfId="0" applyNumberFormat="1" applyFont="1" applyFill="1" applyBorder="1" applyAlignment="1">
      <alignment vertical="center"/>
    </xf>
    <xf numFmtId="0" fontId="94" fillId="0" borderId="0" xfId="0" applyFont="1" applyAlignment="1">
      <alignment vertical="center" wrapText="1"/>
    </xf>
    <xf numFmtId="0" fontId="45" fillId="0" borderId="1" xfId="0" applyFont="1" applyFill="1" applyBorder="1" applyAlignment="1">
      <alignment horizontal="center" vertical="center" wrapText="1"/>
    </xf>
    <xf numFmtId="167" fontId="45" fillId="0" borderId="6" xfId="1" applyNumberFormat="1" applyFont="1" applyBorder="1" applyAlignment="1">
      <alignment horizontal="left" vertical="center" wrapText="1"/>
    </xf>
    <xf numFmtId="3" fontId="93" fillId="0" borderId="66" xfId="0" applyNumberFormat="1" applyFont="1" applyFill="1" applyBorder="1" applyAlignment="1">
      <alignment vertical="center"/>
    </xf>
    <xf numFmtId="3" fontId="45" fillId="0" borderId="1" xfId="0" applyNumberFormat="1" applyFont="1" applyFill="1" applyBorder="1" applyAlignment="1">
      <alignment vertical="center"/>
    </xf>
    <xf numFmtId="1" fontId="94" fillId="0" borderId="0" xfId="0" applyNumberFormat="1" applyFont="1" applyAlignment="1">
      <alignment vertical="center"/>
    </xf>
    <xf numFmtId="1" fontId="94" fillId="0" borderId="0" xfId="0" applyNumberFormat="1" applyFont="1" applyFill="1" applyAlignment="1">
      <alignment vertical="center"/>
    </xf>
    <xf numFmtId="1" fontId="94" fillId="0" borderId="0" xfId="0" applyNumberFormat="1" applyFont="1" applyFill="1" applyBorder="1" applyAlignment="1">
      <alignment vertical="center"/>
    </xf>
    <xf numFmtId="0" fontId="94" fillId="0" borderId="0" xfId="0" applyFont="1" applyFill="1" applyBorder="1" applyAlignment="1">
      <alignment vertical="center"/>
    </xf>
    <xf numFmtId="167" fontId="96" fillId="0" borderId="6" xfId="1" applyNumberFormat="1" applyFont="1" applyBorder="1" applyAlignment="1">
      <alignment horizontal="left" vertical="center" wrapText="1"/>
    </xf>
    <xf numFmtId="3" fontId="95" fillId="0" borderId="66" xfId="0" applyNumberFormat="1" applyFont="1" applyFill="1" applyBorder="1" applyAlignment="1">
      <alignment vertical="center"/>
    </xf>
    <xf numFmtId="3" fontId="95" fillId="0" borderId="1" xfId="0" applyNumberFormat="1" applyFont="1" applyFill="1" applyBorder="1" applyAlignment="1">
      <alignment vertical="center"/>
    </xf>
    <xf numFmtId="167" fontId="45" fillId="0" borderId="6" xfId="1" applyNumberFormat="1" applyFont="1" applyBorder="1" applyAlignment="1">
      <alignment vertical="center" wrapText="1"/>
    </xf>
    <xf numFmtId="3" fontId="93" fillId="0" borderId="1" xfId="0" applyNumberFormat="1" applyFont="1" applyFill="1" applyBorder="1" applyAlignment="1">
      <alignment vertical="center"/>
    </xf>
    <xf numFmtId="3" fontId="45" fillId="0" borderId="66" xfId="0" applyNumberFormat="1" applyFont="1" applyFill="1" applyBorder="1" applyAlignment="1">
      <alignment vertical="center"/>
    </xf>
    <xf numFmtId="0" fontId="94" fillId="0" borderId="0" xfId="0" applyFont="1" applyFill="1" applyAlignment="1">
      <alignment vertical="center"/>
    </xf>
    <xf numFmtId="167" fontId="45" fillId="0" borderId="6" xfId="1" applyNumberFormat="1" applyFont="1" applyFill="1" applyBorder="1" applyAlignment="1">
      <alignment horizontal="left" vertical="center" wrapText="1"/>
    </xf>
    <xf numFmtId="167" fontId="96" fillId="0" borderId="6" xfId="1" applyNumberFormat="1" applyFont="1" applyFill="1" applyBorder="1" applyAlignment="1">
      <alignment horizontal="left" vertical="center" wrapText="1"/>
    </xf>
    <xf numFmtId="3" fontId="45" fillId="0" borderId="1" xfId="0" applyNumberFormat="1" applyFont="1" applyFill="1" applyBorder="1" applyAlignment="1">
      <alignment horizontal="right" vertical="center"/>
    </xf>
    <xf numFmtId="167" fontId="19" fillId="0" borderId="87" xfId="1" applyNumberFormat="1" applyFont="1" applyBorder="1" applyAlignment="1">
      <alignment horizontal="left" vertical="center" wrapText="1"/>
    </xf>
    <xf numFmtId="3" fontId="94" fillId="0" borderId="0" xfId="0" applyNumberFormat="1" applyFont="1" applyAlignment="1">
      <alignment vertical="center"/>
    </xf>
    <xf numFmtId="1" fontId="95" fillId="0" borderId="0" xfId="0" applyNumberFormat="1" applyFont="1" applyBorder="1" applyAlignment="1">
      <alignment vertical="center"/>
    </xf>
    <xf numFmtId="167" fontId="96" fillId="0" borderId="6" xfId="1" applyNumberFormat="1" applyFont="1" applyBorder="1" applyAlignment="1">
      <alignment horizontal="center" vertical="center" wrapText="1"/>
    </xf>
    <xf numFmtId="170" fontId="94" fillId="0" borderId="0" xfId="0" applyNumberFormat="1" applyFont="1" applyAlignment="1">
      <alignment vertical="center"/>
    </xf>
    <xf numFmtId="167" fontId="45" fillId="0" borderId="1" xfId="1" applyNumberFormat="1" applyFont="1" applyFill="1" applyBorder="1" applyAlignment="1">
      <alignment horizontal="left" vertical="center" wrapText="1"/>
    </xf>
    <xf numFmtId="3" fontId="96" fillId="0" borderId="1" xfId="0" applyNumberFormat="1" applyFont="1" applyFill="1" applyBorder="1" applyAlignment="1">
      <alignment vertical="center"/>
    </xf>
    <xf numFmtId="2" fontId="94" fillId="0" borderId="0" xfId="0" applyNumberFormat="1" applyFont="1" applyFill="1" applyBorder="1" applyAlignment="1">
      <alignment vertical="center"/>
    </xf>
    <xf numFmtId="167" fontId="96" fillId="0" borderId="1" xfId="1" applyNumberFormat="1" applyFont="1" applyFill="1" applyBorder="1" applyAlignment="1">
      <alignment horizontal="left" vertical="center" wrapText="1"/>
    </xf>
    <xf numFmtId="167" fontId="96" fillId="0" borderId="1" xfId="1" applyNumberFormat="1" applyFont="1" applyFill="1" applyBorder="1" applyAlignment="1">
      <alignment horizontal="center" vertical="center" wrapText="1"/>
    </xf>
    <xf numFmtId="165" fontId="94" fillId="0" borderId="0" xfId="0" applyNumberFormat="1" applyFont="1" applyFill="1" applyBorder="1" applyAlignment="1">
      <alignment vertical="center"/>
    </xf>
    <xf numFmtId="49" fontId="92" fillId="0" borderId="1" xfId="0" applyNumberFormat="1" applyFont="1" applyFill="1" applyBorder="1" applyAlignment="1">
      <alignment horizontal="center" vertical="center" wrapText="1"/>
    </xf>
    <xf numFmtId="49" fontId="92" fillId="0" borderId="1" xfId="0" applyNumberFormat="1" applyFont="1" applyFill="1" applyBorder="1" applyAlignment="1">
      <alignment horizontal="left" vertical="center"/>
    </xf>
    <xf numFmtId="168" fontId="92" fillId="0" borderId="1" xfId="0" applyNumberFormat="1" applyFont="1" applyFill="1" applyBorder="1" applyAlignment="1">
      <alignment horizontal="right" vertical="center"/>
    </xf>
    <xf numFmtId="0" fontId="92" fillId="0" borderId="1" xfId="0" applyFont="1" applyFill="1" applyBorder="1" applyAlignment="1">
      <alignment horizontal="right" vertical="center"/>
    </xf>
    <xf numFmtId="169" fontId="92" fillId="0" borderId="1" xfId="0" applyNumberFormat="1" applyFont="1" applyFill="1" applyBorder="1" applyAlignment="1">
      <alignment horizontal="right" vertical="center"/>
    </xf>
    <xf numFmtId="169" fontId="92" fillId="0" borderId="6" xfId="0" applyNumberFormat="1" applyFont="1" applyFill="1" applyBorder="1" applyAlignment="1">
      <alignment horizontal="right" vertical="center"/>
    </xf>
    <xf numFmtId="168" fontId="0" fillId="0" borderId="0" xfId="0" applyNumberFormat="1" applyAlignment="1">
      <alignment vertical="center"/>
    </xf>
    <xf numFmtId="169" fontId="0" fillId="0" borderId="0" xfId="0" applyNumberFormat="1" applyAlignment="1">
      <alignment vertical="center"/>
    </xf>
    <xf numFmtId="49" fontId="16" fillId="3" borderId="31" xfId="0" applyNumberFormat="1" applyFont="1" applyFill="1" applyBorder="1" applyAlignment="1">
      <alignment horizontal="left" vertical="center"/>
    </xf>
    <xf numFmtId="168" fontId="98" fillId="0" borderId="1" xfId="0" applyNumberFormat="1" applyFont="1" applyFill="1" applyBorder="1" applyAlignment="1">
      <alignment horizontal="right" vertical="center"/>
    </xf>
    <xf numFmtId="0" fontId="98" fillId="0" borderId="1" xfId="0" applyFont="1" applyFill="1" applyBorder="1" applyAlignment="1">
      <alignment vertical="center"/>
    </xf>
    <xf numFmtId="168" fontId="98" fillId="0" borderId="6" xfId="0" applyNumberFormat="1" applyFont="1" applyFill="1" applyBorder="1" applyAlignment="1">
      <alignment horizontal="right" vertical="center"/>
    </xf>
    <xf numFmtId="0" fontId="98" fillId="2" borderId="1" xfId="0" applyFont="1" applyFill="1" applyBorder="1" applyAlignment="1">
      <alignment vertical="center"/>
    </xf>
    <xf numFmtId="172" fontId="98" fillId="2" borderId="1" xfId="0" applyNumberFormat="1" applyFont="1" applyFill="1" applyBorder="1" applyAlignment="1">
      <alignment horizontal="right" vertical="center"/>
    </xf>
    <xf numFmtId="168" fontId="96" fillId="0" borderId="1" xfId="0" applyNumberFormat="1" applyFont="1" applyFill="1" applyBorder="1" applyAlignment="1">
      <alignment vertical="center"/>
    </xf>
    <xf numFmtId="0" fontId="98" fillId="0" borderId="6" xfId="0" applyFont="1" applyFill="1" applyBorder="1" applyAlignment="1">
      <alignment vertical="center"/>
    </xf>
    <xf numFmtId="168" fontId="98" fillId="0" borderId="42" xfId="0" applyNumberFormat="1" applyFont="1" applyFill="1" applyBorder="1" applyAlignment="1">
      <alignment horizontal="right" vertical="center"/>
    </xf>
    <xf numFmtId="0" fontId="98" fillId="0" borderId="42" xfId="0" applyFont="1" applyFill="1" applyBorder="1" applyAlignment="1">
      <alignment vertical="center"/>
    </xf>
    <xf numFmtId="168" fontId="96" fillId="0" borderId="42" xfId="0" applyNumberFormat="1" applyFont="1" applyFill="1" applyBorder="1" applyAlignment="1">
      <alignment vertical="center"/>
    </xf>
    <xf numFmtId="0" fontId="98" fillId="0" borderId="46" xfId="0" applyFont="1" applyFill="1" applyBorder="1" applyAlignment="1">
      <alignment vertical="center"/>
    </xf>
    <xf numFmtId="0" fontId="98" fillId="2" borderId="42" xfId="0" applyFont="1" applyFill="1" applyBorder="1" applyAlignment="1">
      <alignment vertical="center"/>
    </xf>
    <xf numFmtId="172" fontId="98" fillId="2" borderId="42" xfId="0" applyNumberFormat="1" applyFont="1" applyFill="1" applyBorder="1" applyAlignment="1">
      <alignment horizontal="right" vertical="center"/>
    </xf>
    <xf numFmtId="168" fontId="96" fillId="0" borderId="46" xfId="0" applyNumberFormat="1" applyFont="1" applyFill="1" applyBorder="1" applyAlignment="1">
      <alignment vertical="center" wrapText="1"/>
    </xf>
    <xf numFmtId="168" fontId="96" fillId="0" borderId="42" xfId="0" applyNumberFormat="1" applyFont="1" applyFill="1" applyBorder="1" applyAlignment="1">
      <alignment vertical="center" wrapText="1"/>
    </xf>
    <xf numFmtId="168" fontId="95" fillId="2" borderId="42" xfId="0" applyNumberFormat="1" applyFont="1" applyFill="1" applyBorder="1" applyAlignment="1">
      <alignment horizontal="right" vertical="center"/>
    </xf>
    <xf numFmtId="0" fontId="9" fillId="0" borderId="0" xfId="0" applyFont="1" applyAlignment="1">
      <alignment vertical="center"/>
    </xf>
    <xf numFmtId="172" fontId="98" fillId="0" borderId="1" xfId="0" applyNumberFormat="1" applyFont="1" applyFill="1" applyBorder="1" applyAlignment="1">
      <alignment horizontal="right" vertical="center"/>
    </xf>
    <xf numFmtId="0" fontId="98" fillId="0" borderId="0" xfId="0" applyFont="1" applyFill="1" applyAlignment="1">
      <alignment vertical="center"/>
    </xf>
    <xf numFmtId="0" fontId="94" fillId="0" borderId="0" xfId="0" applyFont="1" applyFill="1" applyBorder="1" applyAlignment="1">
      <alignment horizontal="center" vertical="center"/>
    </xf>
    <xf numFmtId="0" fontId="98" fillId="0" borderId="0" xfId="0" applyFont="1" applyFill="1" applyAlignment="1">
      <alignment horizontal="left" vertical="center"/>
    </xf>
    <xf numFmtId="168" fontId="98" fillId="0" borderId="0" xfId="0" applyNumberFormat="1" applyFont="1" applyFill="1" applyAlignment="1">
      <alignment horizontal="left" vertical="center"/>
    </xf>
    <xf numFmtId="49" fontId="92" fillId="0" borderId="0" xfId="0" applyNumberFormat="1" applyFont="1" applyFill="1" applyAlignment="1">
      <alignment horizontal="left" vertical="center"/>
    </xf>
    <xf numFmtId="49" fontId="92" fillId="0" borderId="0" xfId="0" applyNumberFormat="1" applyFont="1" applyFill="1" applyAlignment="1">
      <alignment vertical="center" wrapText="1"/>
    </xf>
    <xf numFmtId="49" fontId="92" fillId="0" borderId="0" xfId="0" applyNumberFormat="1" applyFont="1" applyFill="1" applyAlignment="1">
      <alignment vertical="center"/>
    </xf>
    <xf numFmtId="0" fontId="2" fillId="0" borderId="0" xfId="0" applyFont="1" applyFill="1" applyBorder="1" applyAlignment="1">
      <alignment vertical="center" wrapText="1"/>
    </xf>
    <xf numFmtId="2" fontId="2" fillId="0" borderId="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Alignment="1">
      <alignment vertical="center" wrapText="1"/>
    </xf>
    <xf numFmtId="0" fontId="6" fillId="0" borderId="38" xfId="0" applyFont="1" applyFill="1" applyBorder="1" applyAlignment="1">
      <alignment horizontal="left" vertical="center" wrapText="1"/>
    </xf>
    <xf numFmtId="0" fontId="70" fillId="0" borderId="66" xfId="0" applyNumberFormat="1" applyFont="1" applyFill="1" applyBorder="1" applyAlignment="1">
      <alignment horizontal="right" vertical="center" wrapText="1"/>
    </xf>
    <xf numFmtId="168" fontId="67" fillId="0" borderId="1" xfId="0" applyNumberFormat="1" applyFont="1" applyFill="1" applyBorder="1" applyAlignment="1">
      <alignment horizontal="right" vertical="center"/>
    </xf>
    <xf numFmtId="1" fontId="9" fillId="0" borderId="39" xfId="0" applyNumberFormat="1" applyFont="1" applyFill="1" applyBorder="1" applyAlignment="1">
      <alignment vertical="center" wrapText="1"/>
    </xf>
    <xf numFmtId="0" fontId="2" fillId="0" borderId="0" xfId="0" applyFont="1" applyFill="1" applyBorder="1" applyAlignment="1">
      <alignment horizontal="left" vertical="center" wrapText="1"/>
    </xf>
    <xf numFmtId="0" fontId="9" fillId="0" borderId="40" xfId="0" applyFont="1" applyFill="1" applyBorder="1" applyAlignment="1">
      <alignment vertical="center" wrapText="1"/>
    </xf>
    <xf numFmtId="1" fontId="9" fillId="0" borderId="40" xfId="0" applyNumberFormat="1" applyFont="1" applyFill="1" applyBorder="1" applyAlignment="1">
      <alignment vertical="center" wrapText="1"/>
    </xf>
    <xf numFmtId="0" fontId="9" fillId="0" borderId="1" xfId="0" applyFont="1" applyFill="1" applyBorder="1" applyAlignment="1">
      <alignment vertical="center" wrapText="1"/>
    </xf>
    <xf numFmtId="1" fontId="9" fillId="0" borderId="1" xfId="0" applyNumberFormat="1" applyFont="1" applyFill="1" applyBorder="1" applyAlignment="1">
      <alignment vertical="center"/>
    </xf>
    <xf numFmtId="1" fontId="9" fillId="0" borderId="1" xfId="0" applyNumberFormat="1" applyFont="1" applyFill="1" applyBorder="1" applyAlignment="1">
      <alignment vertical="center" wrapText="1"/>
    </xf>
    <xf numFmtId="1" fontId="9" fillId="0" borderId="41" xfId="0" applyNumberFormat="1" applyFont="1" applyFill="1" applyBorder="1" applyAlignment="1">
      <alignment vertical="center" wrapText="1"/>
    </xf>
    <xf numFmtId="0" fontId="9" fillId="0" borderId="42" xfId="0" applyFont="1" applyFill="1" applyBorder="1" applyAlignment="1">
      <alignment vertical="center" wrapText="1"/>
    </xf>
    <xf numFmtId="1" fontId="9" fillId="0" borderId="0" xfId="0" applyNumberFormat="1" applyFont="1" applyFill="1" applyAlignment="1">
      <alignment vertical="center"/>
    </xf>
    <xf numFmtId="0" fontId="9" fillId="0" borderId="39" xfId="0" applyFont="1" applyFill="1" applyBorder="1" applyAlignment="1">
      <alignment vertical="center" wrapText="1"/>
    </xf>
    <xf numFmtId="0" fontId="6" fillId="0" borderId="43" xfId="0" applyFont="1" applyFill="1" applyBorder="1" applyAlignment="1">
      <alignment horizontal="left" vertical="center" wrapText="1"/>
    </xf>
    <xf numFmtId="0" fontId="9" fillId="0" borderId="41" xfId="0" applyFont="1" applyFill="1" applyBorder="1" applyAlignment="1">
      <alignment vertical="center" wrapText="1"/>
    </xf>
    <xf numFmtId="0" fontId="80" fillId="0" borderId="1" xfId="0" applyFont="1" applyFill="1" applyBorder="1" applyAlignment="1">
      <alignment horizontal="left" vertical="center" wrapText="1"/>
    </xf>
    <xf numFmtId="168" fontId="66" fillId="0" borderId="66" xfId="0" applyNumberFormat="1" applyFont="1" applyFill="1" applyBorder="1" applyAlignment="1">
      <alignment horizontal="right" vertical="center"/>
    </xf>
    <xf numFmtId="168" fontId="66" fillId="0" borderId="1" xfId="0" applyNumberFormat="1" applyFont="1" applyFill="1" applyBorder="1" applyAlignment="1">
      <alignment horizontal="right" vertical="center"/>
    </xf>
    <xf numFmtId="0" fontId="17" fillId="0" borderId="39" xfId="0" applyFont="1" applyFill="1" applyBorder="1" applyAlignment="1">
      <alignment vertical="center" wrapText="1"/>
    </xf>
    <xf numFmtId="1" fontId="17" fillId="0" borderId="39" xfId="1" applyNumberFormat="1" applyFont="1" applyFill="1" applyBorder="1" applyAlignment="1">
      <alignment vertical="center" wrapText="1"/>
    </xf>
    <xf numFmtId="1" fontId="17" fillId="0" borderId="39" xfId="0" applyNumberFormat="1" applyFont="1" applyFill="1" applyBorder="1" applyAlignment="1">
      <alignment vertical="center" wrapText="1"/>
    </xf>
    <xf numFmtId="49" fontId="15" fillId="0" borderId="0" xfId="0" applyNumberFormat="1" applyFont="1" applyFill="1" applyBorder="1" applyAlignment="1">
      <alignment horizontal="left" vertical="center" wrapText="1"/>
    </xf>
    <xf numFmtId="49" fontId="15" fillId="0" borderId="0" xfId="0" applyNumberFormat="1" applyFont="1" applyFill="1" applyAlignment="1">
      <alignment vertical="center" wrapText="1"/>
    </xf>
    <xf numFmtId="49" fontId="15" fillId="0" borderId="0" xfId="0" applyNumberFormat="1" applyFont="1" applyFill="1" applyAlignment="1">
      <alignment horizontal="left" vertical="center"/>
    </xf>
    <xf numFmtId="1" fontId="15" fillId="0" borderId="66" xfId="0" applyNumberFormat="1" applyFont="1" applyFill="1" applyBorder="1" applyAlignment="1">
      <alignment horizontal="right" vertical="center"/>
    </xf>
    <xf numFmtId="168" fontId="15" fillId="0" borderId="1" xfId="0" applyNumberFormat="1" applyFont="1" applyFill="1" applyBorder="1" applyAlignment="1">
      <alignment horizontal="right" vertical="center"/>
    </xf>
    <xf numFmtId="1" fontId="15" fillId="0" borderId="1" xfId="0" applyNumberFormat="1" applyFont="1" applyFill="1" applyBorder="1" applyAlignment="1">
      <alignment horizontal="right" vertical="center"/>
    </xf>
    <xf numFmtId="0" fontId="15" fillId="0" borderId="1" xfId="0" applyFont="1" applyFill="1" applyBorder="1" applyAlignment="1">
      <alignment horizontal="right" vertical="center"/>
    </xf>
    <xf numFmtId="0" fontId="16" fillId="3" borderId="1" xfId="0" applyFont="1" applyFill="1" applyBorder="1" applyAlignment="1">
      <alignment horizontal="right" vertical="center"/>
    </xf>
    <xf numFmtId="1" fontId="17" fillId="0" borderId="66" xfId="0" applyNumberFormat="1" applyFont="1" applyFill="1" applyBorder="1" applyAlignment="1">
      <alignment horizontal="right" vertical="center"/>
    </xf>
    <xf numFmtId="1" fontId="17" fillId="0" borderId="1" xfId="0" applyNumberFormat="1" applyFont="1" applyFill="1" applyBorder="1" applyAlignment="1">
      <alignment horizontal="right" vertical="center"/>
    </xf>
    <xf numFmtId="1" fontId="9" fillId="0" borderId="66" xfId="0" applyNumberFormat="1" applyFont="1" applyFill="1" applyBorder="1" applyAlignment="1">
      <alignment horizontal="right" vertical="center"/>
    </xf>
    <xf numFmtId="168" fontId="9" fillId="0" borderId="1" xfId="0" applyNumberFormat="1" applyFont="1" applyFill="1" applyBorder="1" applyAlignment="1">
      <alignment horizontal="right" vertical="center"/>
    </xf>
    <xf numFmtId="1" fontId="9" fillId="0" borderId="1" xfId="0" applyNumberFormat="1" applyFont="1" applyFill="1" applyBorder="1" applyAlignment="1">
      <alignment horizontal="right" vertical="center"/>
    </xf>
    <xf numFmtId="1" fontId="6" fillId="0" borderId="66" xfId="0" applyNumberFormat="1" applyFont="1" applyFill="1" applyBorder="1" applyAlignment="1">
      <alignment horizontal="right" vertical="center" wrapText="1"/>
    </xf>
    <xf numFmtId="1" fontId="6" fillId="0" borderId="1" xfId="0" applyNumberFormat="1" applyFont="1" applyFill="1" applyBorder="1" applyAlignment="1">
      <alignment horizontal="right" vertical="center" wrapText="1"/>
    </xf>
    <xf numFmtId="1" fontId="0" fillId="0" borderId="1" xfId="0" applyNumberFormat="1" applyFont="1" applyFill="1" applyBorder="1" applyAlignment="1">
      <alignment vertical="center"/>
    </xf>
    <xf numFmtId="1" fontId="6" fillId="0" borderId="1" xfId="0" applyNumberFormat="1" applyFont="1" applyFill="1" applyBorder="1" applyAlignment="1">
      <alignment vertical="center"/>
    </xf>
    <xf numFmtId="0" fontId="0" fillId="0" borderId="1" xfId="0" applyFill="1" applyBorder="1" applyAlignment="1">
      <alignment vertical="center"/>
    </xf>
    <xf numFmtId="0" fontId="6" fillId="0" borderId="1" xfId="0" applyFont="1" applyFill="1" applyBorder="1" applyAlignment="1">
      <alignment horizontal="right" vertical="center" wrapText="1"/>
    </xf>
    <xf numFmtId="49" fontId="76" fillId="3" borderId="28" xfId="19" applyNumberFormat="1" applyFont="1" applyFill="1" applyBorder="1" applyAlignment="1">
      <alignment horizontal="center" vertical="center" wrapText="1"/>
    </xf>
    <xf numFmtId="0" fontId="15" fillId="3" borderId="76" xfId="19" applyFont="1" applyFill="1" applyBorder="1" applyAlignment="1">
      <alignment horizontal="right"/>
    </xf>
    <xf numFmtId="182" fontId="15" fillId="3" borderId="76" xfId="19" applyNumberFormat="1" applyFont="1" applyFill="1" applyBorder="1" applyAlignment="1">
      <alignment horizontal="right"/>
    </xf>
    <xf numFmtId="183" fontId="15" fillId="3" borderId="76" xfId="19" applyNumberFormat="1" applyFont="1" applyFill="1" applyBorder="1" applyAlignment="1">
      <alignment horizontal="right"/>
    </xf>
    <xf numFmtId="168" fontId="15" fillId="0" borderId="76" xfId="19" applyNumberFormat="1" applyFont="1" applyFill="1" applyBorder="1" applyAlignment="1">
      <alignment horizontal="right"/>
    </xf>
    <xf numFmtId="0" fontId="16" fillId="3" borderId="77" xfId="19" applyFont="1" applyFill="1" applyBorder="1" applyAlignment="1">
      <alignment horizontal="right"/>
    </xf>
    <xf numFmtId="183" fontId="16" fillId="3" borderId="77" xfId="19" applyNumberFormat="1" applyFont="1" applyFill="1" applyBorder="1" applyAlignment="1">
      <alignment horizontal="right"/>
    </xf>
    <xf numFmtId="0" fontId="16" fillId="3" borderId="78" xfId="19" applyFont="1" applyFill="1" applyBorder="1" applyAlignment="1">
      <alignment horizontal="right"/>
    </xf>
    <xf numFmtId="183" fontId="16" fillId="3" borderId="78" xfId="19" applyNumberFormat="1" applyFont="1" applyFill="1" applyBorder="1" applyAlignment="1">
      <alignment horizontal="right"/>
    </xf>
    <xf numFmtId="182" fontId="16" fillId="3" borderId="77" xfId="19" applyNumberFormat="1" applyFont="1" applyFill="1" applyBorder="1" applyAlignment="1">
      <alignment horizontal="right"/>
    </xf>
    <xf numFmtId="0" fontId="16" fillId="3" borderId="66" xfId="19" applyFont="1" applyFill="1" applyBorder="1" applyAlignment="1">
      <alignment horizontal="right"/>
    </xf>
    <xf numFmtId="182" fontId="16" fillId="3" borderId="66" xfId="19" applyNumberFormat="1" applyFont="1" applyFill="1" applyBorder="1" applyAlignment="1">
      <alignment horizontal="right"/>
    </xf>
    <xf numFmtId="183" fontId="16" fillId="3" borderId="66" xfId="19" applyNumberFormat="1" applyFont="1" applyFill="1" applyBorder="1" applyAlignment="1">
      <alignment horizontal="right"/>
    </xf>
    <xf numFmtId="168" fontId="16" fillId="3" borderId="88" xfId="19" applyNumberFormat="1" applyFont="1" applyFill="1" applyBorder="1" applyAlignment="1">
      <alignment horizontal="right"/>
    </xf>
    <xf numFmtId="171" fontId="16" fillId="0" borderId="66" xfId="0" applyNumberFormat="1" applyFont="1" applyFill="1" applyBorder="1" applyAlignment="1">
      <alignment horizontal="left" vertical="top"/>
    </xf>
    <xf numFmtId="183" fontId="15" fillId="3" borderId="77" xfId="19" applyNumberFormat="1" applyFont="1" applyFill="1" applyBorder="1" applyAlignment="1">
      <alignment horizontal="right"/>
    </xf>
    <xf numFmtId="168" fontId="15" fillId="0" borderId="77" xfId="19" applyNumberFormat="1" applyFont="1" applyFill="1" applyBorder="1" applyAlignment="1">
      <alignment horizontal="right"/>
    </xf>
    <xf numFmtId="183" fontId="16" fillId="3" borderId="88" xfId="19" applyNumberFormat="1" applyFont="1" applyFill="1" applyBorder="1" applyAlignment="1">
      <alignment horizontal="right"/>
    </xf>
    <xf numFmtId="168" fontId="16" fillId="0" borderId="66" xfId="19" applyNumberFormat="1" applyFont="1" applyFill="1" applyBorder="1" applyAlignment="1">
      <alignment horizontal="right"/>
    </xf>
    <xf numFmtId="189" fontId="16" fillId="3" borderId="76" xfId="19" applyNumberFormat="1" applyFont="1" applyFill="1" applyBorder="1" applyAlignment="1">
      <alignment horizontal="right"/>
    </xf>
    <xf numFmtId="165" fontId="15" fillId="3" borderId="76" xfId="19" applyNumberFormat="1" applyFont="1" applyFill="1" applyBorder="1" applyAlignment="1">
      <alignment horizontal="right"/>
    </xf>
    <xf numFmtId="165" fontId="16" fillId="3" borderId="77" xfId="19" applyNumberFormat="1" applyFont="1" applyFill="1" applyBorder="1" applyAlignment="1">
      <alignment horizontal="right"/>
    </xf>
    <xf numFmtId="165" fontId="16" fillId="3" borderId="66" xfId="19" applyNumberFormat="1" applyFont="1" applyFill="1" applyBorder="1" applyAlignment="1">
      <alignment horizontal="right"/>
    </xf>
    <xf numFmtId="3" fontId="22" fillId="0" borderId="66" xfId="19" applyNumberFormat="1" applyFont="1" applyFill="1" applyBorder="1" applyAlignment="1">
      <alignment horizontal="right" vertical="top"/>
    </xf>
    <xf numFmtId="4" fontId="22" fillId="0" borderId="66" xfId="19" applyNumberFormat="1" applyFont="1" applyFill="1" applyBorder="1" applyAlignment="1">
      <alignment horizontal="right" vertical="top"/>
    </xf>
    <xf numFmtId="190" fontId="22" fillId="0" borderId="66" xfId="19" applyNumberFormat="1" applyFont="1" applyFill="1" applyBorder="1" applyAlignment="1">
      <alignment horizontal="right" vertical="top"/>
    </xf>
    <xf numFmtId="2" fontId="22" fillId="0" borderId="66" xfId="19" applyNumberFormat="1" applyFont="1" applyFill="1" applyBorder="1" applyAlignment="1">
      <alignment horizontal="right" vertical="top"/>
    </xf>
    <xf numFmtId="49" fontId="79" fillId="0" borderId="76" xfId="19" applyNumberFormat="1" applyFont="1" applyFill="1" applyBorder="1" applyAlignment="1">
      <alignment horizontal="left" vertical="center" wrapText="1"/>
    </xf>
    <xf numFmtId="3" fontId="10" fillId="0" borderId="66" xfId="19" applyNumberFormat="1" applyFont="1" applyFill="1" applyBorder="1" applyAlignment="1">
      <alignment horizontal="right" vertical="top"/>
    </xf>
    <xf numFmtId="4" fontId="10" fillId="0" borderId="66" xfId="19" applyNumberFormat="1" applyFont="1" applyFill="1" applyBorder="1" applyAlignment="1">
      <alignment horizontal="right" vertical="top"/>
    </xf>
    <xf numFmtId="190" fontId="10" fillId="0" borderId="66" xfId="19" applyNumberFormat="1" applyFont="1" applyFill="1" applyBorder="1" applyAlignment="1">
      <alignment horizontal="right" vertical="top"/>
    </xf>
    <xf numFmtId="2" fontId="10" fillId="0" borderId="66" xfId="19" applyNumberFormat="1" applyFont="1" applyFill="1" applyBorder="1" applyAlignment="1">
      <alignment horizontal="right" vertical="top"/>
    </xf>
    <xf numFmtId="168" fontId="16" fillId="3" borderId="76" xfId="19" applyNumberFormat="1" applyFont="1" applyFill="1" applyBorder="1" applyAlignment="1">
      <alignment horizontal="left" vertical="center"/>
    </xf>
    <xf numFmtId="0" fontId="16" fillId="3" borderId="76" xfId="19" applyFont="1" applyFill="1" applyBorder="1" applyAlignment="1">
      <alignment horizontal="left" vertical="center"/>
    </xf>
    <xf numFmtId="49" fontId="16" fillId="3" borderId="76" xfId="19" applyNumberFormat="1" applyFont="1" applyFill="1" applyBorder="1" applyAlignment="1">
      <alignment horizontal="left" vertical="center"/>
    </xf>
    <xf numFmtId="191" fontId="15" fillId="3" borderId="76" xfId="19" applyNumberFormat="1" applyFont="1" applyFill="1" applyBorder="1" applyAlignment="1">
      <alignment horizontal="right"/>
    </xf>
    <xf numFmtId="191" fontId="15" fillId="0" borderId="76" xfId="19" applyNumberFormat="1" applyFont="1" applyFill="1" applyBorder="1" applyAlignment="1">
      <alignment horizontal="right"/>
    </xf>
    <xf numFmtId="0" fontId="15" fillId="0" borderId="76" xfId="19" applyFont="1" applyFill="1" applyBorder="1" applyAlignment="1">
      <alignment horizontal="right"/>
    </xf>
    <xf numFmtId="192" fontId="15" fillId="0" borderId="76" xfId="19" applyNumberFormat="1" applyFont="1" applyFill="1" applyBorder="1" applyAlignment="1">
      <alignment horizontal="right"/>
    </xf>
    <xf numFmtId="188" fontId="15" fillId="3" borderId="76" xfId="19" applyNumberFormat="1" applyFont="1" applyFill="1" applyBorder="1" applyAlignment="1">
      <alignment horizontal="right"/>
    </xf>
    <xf numFmtId="188" fontId="15" fillId="0" borderId="76" xfId="19" applyNumberFormat="1" applyFont="1" applyFill="1" applyBorder="1" applyAlignment="1">
      <alignment horizontal="right"/>
    </xf>
    <xf numFmtId="191" fontId="16" fillId="3" borderId="77" xfId="19" applyNumberFormat="1" applyFont="1" applyFill="1" applyBorder="1" applyAlignment="1">
      <alignment horizontal="right"/>
    </xf>
    <xf numFmtId="168" fontId="16" fillId="0" borderId="77" xfId="19" applyNumberFormat="1" applyFont="1" applyFill="1" applyBorder="1" applyAlignment="1">
      <alignment horizontal="right"/>
    </xf>
    <xf numFmtId="191" fontId="16" fillId="0" borderId="77" xfId="19" applyNumberFormat="1" applyFont="1" applyFill="1" applyBorder="1" applyAlignment="1">
      <alignment horizontal="right"/>
    </xf>
    <xf numFmtId="192" fontId="16" fillId="3" borderId="77" xfId="19" applyNumberFormat="1" applyFont="1" applyFill="1" applyBorder="1" applyAlignment="1">
      <alignment horizontal="right"/>
    </xf>
    <xf numFmtId="191" fontId="16" fillId="3" borderId="66" xfId="19" applyNumberFormat="1" applyFont="1" applyFill="1" applyBorder="1" applyAlignment="1">
      <alignment horizontal="right"/>
    </xf>
    <xf numFmtId="191" fontId="16" fillId="0" borderId="66" xfId="19" applyNumberFormat="1" applyFont="1" applyFill="1" applyBorder="1" applyAlignment="1">
      <alignment horizontal="right"/>
    </xf>
    <xf numFmtId="192" fontId="16" fillId="3" borderId="66" xfId="19" applyNumberFormat="1" applyFont="1" applyFill="1" applyBorder="1" applyAlignment="1">
      <alignment horizontal="right"/>
    </xf>
    <xf numFmtId="193" fontId="16" fillId="3" borderId="66" xfId="19" applyNumberFormat="1" applyFont="1" applyFill="1" applyBorder="1" applyAlignment="1">
      <alignment horizontal="right"/>
    </xf>
    <xf numFmtId="188" fontId="16" fillId="3" borderId="66" xfId="19" applyNumberFormat="1" applyFont="1" applyFill="1" applyBorder="1" applyAlignment="1">
      <alignment horizontal="right"/>
    </xf>
    <xf numFmtId="194" fontId="15" fillId="3" borderId="76" xfId="19" applyNumberFormat="1" applyFont="1" applyFill="1" applyBorder="1" applyAlignment="1">
      <alignment horizontal="right"/>
    </xf>
    <xf numFmtId="188" fontId="12" fillId="0" borderId="77" xfId="19" applyNumberFormat="1" applyFont="1" applyFill="1" applyBorder="1" applyAlignment="1">
      <alignment horizontal="right"/>
    </xf>
    <xf numFmtId="168" fontId="12" fillId="0" borderId="77" xfId="19" applyNumberFormat="1" applyFont="1" applyFill="1" applyBorder="1" applyAlignment="1">
      <alignment horizontal="right"/>
    </xf>
    <xf numFmtId="0" fontId="15" fillId="3" borderId="77" xfId="19" applyFont="1" applyFill="1" applyBorder="1" applyAlignment="1">
      <alignment horizontal="right"/>
    </xf>
    <xf numFmtId="194" fontId="16" fillId="3" borderId="78" xfId="19" applyNumberFormat="1" applyFont="1" applyFill="1" applyBorder="1" applyAlignment="1">
      <alignment horizontal="right"/>
    </xf>
    <xf numFmtId="168" fontId="16" fillId="0" borderId="78" xfId="19" applyNumberFormat="1" applyFont="1" applyFill="1" applyBorder="1" applyAlignment="1">
      <alignment horizontal="right"/>
    </xf>
    <xf numFmtId="0" fontId="16" fillId="0" borderId="78" xfId="19" applyFont="1" applyFill="1" applyBorder="1" applyAlignment="1">
      <alignment horizontal="right"/>
    </xf>
    <xf numFmtId="193" fontId="15" fillId="3" borderId="78" xfId="19" applyNumberFormat="1" applyFont="1" applyFill="1" applyBorder="1" applyAlignment="1">
      <alignment horizontal="right"/>
    </xf>
    <xf numFmtId="193" fontId="15" fillId="3" borderId="77" xfId="19" applyNumberFormat="1" applyFont="1" applyFill="1" applyBorder="1" applyAlignment="1">
      <alignment horizontal="right"/>
    </xf>
    <xf numFmtId="193" fontId="15" fillId="3" borderId="66" xfId="19" applyNumberFormat="1" applyFont="1" applyFill="1" applyBorder="1" applyAlignment="1">
      <alignment horizontal="right"/>
    </xf>
    <xf numFmtId="193" fontId="16" fillId="3" borderId="88" xfId="19" applyNumberFormat="1" applyFont="1" applyFill="1" applyBorder="1" applyAlignment="1">
      <alignment horizontal="right"/>
    </xf>
    <xf numFmtId="193" fontId="16" fillId="0" borderId="66" xfId="19" applyNumberFormat="1" applyFont="1" applyFill="1" applyBorder="1" applyAlignment="1">
      <alignment horizontal="right"/>
    </xf>
    <xf numFmtId="189" fontId="15" fillId="0" borderId="77" xfId="19" applyNumberFormat="1" applyFont="1" applyFill="1" applyBorder="1" applyAlignment="1">
      <alignment horizontal="right"/>
    </xf>
    <xf numFmtId="165" fontId="15" fillId="0" borderId="77" xfId="19" applyNumberFormat="1" applyFont="1" applyFill="1" applyBorder="1" applyAlignment="1">
      <alignment horizontal="right"/>
    </xf>
    <xf numFmtId="1" fontId="15" fillId="0" borderId="77" xfId="19" applyNumberFormat="1" applyFont="1" applyFill="1" applyBorder="1" applyAlignment="1">
      <alignment horizontal="right"/>
    </xf>
    <xf numFmtId="189" fontId="16" fillId="0" borderId="66" xfId="19" applyNumberFormat="1" applyFont="1" applyFill="1" applyBorder="1" applyAlignment="1">
      <alignment horizontal="right"/>
    </xf>
    <xf numFmtId="165" fontId="16" fillId="0" borderId="66" xfId="19" applyNumberFormat="1" applyFont="1" applyFill="1" applyBorder="1" applyAlignment="1">
      <alignment horizontal="right"/>
    </xf>
    <xf numFmtId="1" fontId="16" fillId="0" borderId="66" xfId="19" applyNumberFormat="1" applyFont="1" applyFill="1" applyBorder="1" applyAlignment="1">
      <alignment horizontal="right"/>
    </xf>
    <xf numFmtId="189" fontId="15" fillId="0" borderId="76" xfId="19" applyNumberFormat="1" applyFont="1" applyFill="1" applyBorder="1" applyAlignment="1">
      <alignment horizontal="right"/>
    </xf>
    <xf numFmtId="165" fontId="15" fillId="0" borderId="76" xfId="19" applyNumberFormat="1" applyFont="1" applyFill="1" applyBorder="1" applyAlignment="1">
      <alignment horizontal="right"/>
    </xf>
    <xf numFmtId="1" fontId="15" fillId="0" borderId="76" xfId="19" applyNumberFormat="1" applyFont="1" applyFill="1" applyBorder="1" applyAlignment="1">
      <alignment horizontal="right"/>
    </xf>
    <xf numFmtId="189" fontId="16" fillId="0" borderId="77" xfId="19" applyNumberFormat="1" applyFont="1" applyFill="1" applyBorder="1" applyAlignment="1">
      <alignment horizontal="right"/>
    </xf>
    <xf numFmtId="165" fontId="16" fillId="0" borderId="77" xfId="19" applyNumberFormat="1" applyFont="1" applyFill="1" applyBorder="1" applyAlignment="1">
      <alignment horizontal="right"/>
    </xf>
    <xf numFmtId="1" fontId="16" fillId="0" borderId="77" xfId="19" applyNumberFormat="1" applyFont="1" applyFill="1" applyBorder="1" applyAlignment="1">
      <alignment horizontal="right"/>
    </xf>
    <xf numFmtId="3" fontId="15" fillId="3" borderId="76" xfId="19" applyNumberFormat="1" applyFont="1" applyFill="1" applyBorder="1" applyAlignment="1">
      <alignment horizontal="right"/>
    </xf>
    <xf numFmtId="180" fontId="15" fillId="3" borderId="76" xfId="19" applyNumberFormat="1" applyFont="1" applyFill="1" applyBorder="1" applyAlignment="1">
      <alignment horizontal="right"/>
    </xf>
    <xf numFmtId="193" fontId="15" fillId="3" borderId="76" xfId="19" applyNumberFormat="1" applyFont="1" applyFill="1" applyBorder="1" applyAlignment="1">
      <alignment horizontal="right"/>
    </xf>
    <xf numFmtId="168" fontId="15" fillId="3" borderId="66" xfId="19" applyNumberFormat="1" applyFont="1" applyFill="1" applyBorder="1" applyAlignment="1">
      <alignment horizontal="right"/>
    </xf>
    <xf numFmtId="4" fontId="15" fillId="3" borderId="76" xfId="19" applyNumberFormat="1" applyFont="1" applyFill="1" applyBorder="1" applyAlignment="1">
      <alignment horizontal="right"/>
    </xf>
    <xf numFmtId="3" fontId="16" fillId="3" borderId="77" xfId="19" applyNumberFormat="1" applyFont="1" applyFill="1" applyBorder="1" applyAlignment="1">
      <alignment horizontal="right"/>
    </xf>
    <xf numFmtId="188" fontId="16" fillId="3" borderId="77" xfId="19" applyNumberFormat="1" applyFont="1" applyFill="1" applyBorder="1" applyAlignment="1">
      <alignment horizontal="right"/>
    </xf>
    <xf numFmtId="180" fontId="16" fillId="3" borderId="77" xfId="19" applyNumberFormat="1" applyFont="1" applyFill="1" applyBorder="1" applyAlignment="1">
      <alignment horizontal="right"/>
    </xf>
    <xf numFmtId="193" fontId="16" fillId="3" borderId="77" xfId="19" applyNumberFormat="1" applyFont="1" applyFill="1" applyBorder="1" applyAlignment="1">
      <alignment horizontal="right"/>
    </xf>
    <xf numFmtId="1" fontId="16" fillId="3" borderId="66" xfId="19" applyNumberFormat="1" applyFont="1" applyFill="1" applyBorder="1" applyAlignment="1">
      <alignment vertical="center"/>
    </xf>
    <xf numFmtId="180" fontId="16" fillId="3" borderId="66" xfId="19" applyNumberFormat="1" applyFont="1" applyFill="1" applyBorder="1" applyAlignment="1">
      <alignment horizontal="right"/>
    </xf>
    <xf numFmtId="3" fontId="16" fillId="3" borderId="66" xfId="19" applyNumberFormat="1" applyFont="1" applyFill="1" applyBorder="1" applyAlignment="1">
      <alignment horizontal="right"/>
    </xf>
    <xf numFmtId="3" fontId="15" fillId="3" borderId="77" xfId="19" applyNumberFormat="1" applyFont="1" applyFill="1" applyBorder="1" applyAlignment="1">
      <alignment horizontal="right"/>
    </xf>
    <xf numFmtId="180" fontId="15" fillId="3" borderId="77" xfId="19" applyNumberFormat="1" applyFont="1" applyFill="1" applyBorder="1" applyAlignment="1">
      <alignment horizontal="right"/>
    </xf>
    <xf numFmtId="165" fontId="15" fillId="3" borderId="76" xfId="19" applyNumberFormat="1" applyFont="1" applyFill="1" applyBorder="1" applyAlignment="1">
      <alignment horizontal="right" vertical="center" wrapText="1"/>
    </xf>
    <xf numFmtId="195" fontId="15" fillId="3" borderId="76" xfId="19" applyNumberFormat="1" applyFont="1" applyFill="1" applyBorder="1" applyAlignment="1">
      <alignment horizontal="right" vertical="center" wrapText="1"/>
    </xf>
    <xf numFmtId="192" fontId="15" fillId="3" borderId="76" xfId="19" applyNumberFormat="1" applyFont="1" applyFill="1" applyBorder="1" applyAlignment="1">
      <alignment horizontal="right" vertical="center" wrapText="1"/>
    </xf>
    <xf numFmtId="165" fontId="15" fillId="3" borderId="77" xfId="19" applyNumberFormat="1" applyFont="1" applyFill="1" applyBorder="1" applyAlignment="1">
      <alignment horizontal="right" vertical="center" wrapText="1"/>
    </xf>
    <xf numFmtId="195" fontId="15" fillId="3" borderId="77" xfId="19" applyNumberFormat="1" applyFont="1" applyFill="1" applyBorder="1" applyAlignment="1">
      <alignment horizontal="right" vertical="center" wrapText="1"/>
    </xf>
    <xf numFmtId="192" fontId="15" fillId="3" borderId="77" xfId="19" applyNumberFormat="1" applyFont="1" applyFill="1" applyBorder="1" applyAlignment="1">
      <alignment horizontal="right" vertical="center" wrapText="1"/>
    </xf>
    <xf numFmtId="165" fontId="16" fillId="3" borderId="77" xfId="19" applyNumberFormat="1" applyFont="1" applyFill="1" applyBorder="1" applyAlignment="1">
      <alignment horizontal="right" vertical="center" wrapText="1"/>
    </xf>
    <xf numFmtId="195" fontId="16" fillId="3" borderId="77" xfId="19" applyNumberFormat="1" applyFont="1" applyFill="1" applyBorder="1" applyAlignment="1">
      <alignment horizontal="right" vertical="center" wrapText="1"/>
    </xf>
    <xf numFmtId="192" fontId="16" fillId="3" borderId="77" xfId="19" applyNumberFormat="1" applyFont="1" applyFill="1" applyBorder="1" applyAlignment="1">
      <alignment horizontal="right" vertical="center" wrapText="1"/>
    </xf>
    <xf numFmtId="165" fontId="16" fillId="3" borderId="66" xfId="19" applyNumberFormat="1" applyFont="1" applyFill="1" applyBorder="1" applyAlignment="1">
      <alignment horizontal="right" vertical="center" wrapText="1"/>
    </xf>
    <xf numFmtId="195" fontId="16" fillId="3" borderId="66" xfId="19" applyNumberFormat="1" applyFont="1" applyFill="1" applyBorder="1" applyAlignment="1">
      <alignment horizontal="right" vertical="center" wrapText="1"/>
    </xf>
    <xf numFmtId="192" fontId="16" fillId="3" borderId="66" xfId="19" applyNumberFormat="1" applyFont="1" applyFill="1" applyBorder="1" applyAlignment="1">
      <alignment horizontal="right" vertical="center" wrapText="1"/>
    </xf>
    <xf numFmtId="183" fontId="15" fillId="3" borderId="69" xfId="19" applyNumberFormat="1" applyFont="1" applyFill="1" applyBorder="1" applyAlignment="1">
      <alignment horizontal="right"/>
    </xf>
    <xf numFmtId="183" fontId="15" fillId="3" borderId="79" xfId="19" applyNumberFormat="1" applyFont="1" applyFill="1" applyBorder="1" applyAlignment="1">
      <alignment horizontal="right"/>
    </xf>
    <xf numFmtId="168" fontId="15" fillId="3" borderId="88" xfId="19" applyNumberFormat="1" applyFont="1" applyFill="1" applyBorder="1" applyAlignment="1">
      <alignment horizontal="right"/>
    </xf>
    <xf numFmtId="168" fontId="15" fillId="0" borderId="69" xfId="19" applyNumberFormat="1" applyFont="1" applyFill="1" applyBorder="1" applyAlignment="1">
      <alignment horizontal="right"/>
    </xf>
    <xf numFmtId="183" fontId="15" fillId="3" borderId="66" xfId="19" applyNumberFormat="1" applyFont="1" applyFill="1" applyBorder="1" applyAlignment="1">
      <alignment horizontal="right"/>
    </xf>
    <xf numFmtId="1" fontId="15" fillId="3" borderId="66" xfId="19" applyNumberFormat="1" applyFont="1" applyFill="1" applyBorder="1" applyAlignment="1">
      <alignment vertical="center"/>
    </xf>
    <xf numFmtId="182" fontId="16" fillId="3" borderId="79" xfId="19" applyNumberFormat="1" applyFont="1" applyFill="1" applyBorder="1" applyAlignment="1">
      <alignment horizontal="right"/>
    </xf>
    <xf numFmtId="168" fontId="16" fillId="0" borderId="79" xfId="19" applyNumberFormat="1" applyFont="1" applyFill="1" applyBorder="1" applyAlignment="1">
      <alignment horizontal="right"/>
    </xf>
    <xf numFmtId="3" fontId="6" fillId="0" borderId="66" xfId="20" applyNumberFormat="1" applyFont="1" applyBorder="1" applyAlignment="1">
      <alignment vertical="top" wrapText="1"/>
    </xf>
    <xf numFmtId="175" fontId="6" fillId="0" borderId="66" xfId="20" applyNumberFormat="1" applyFont="1" applyBorder="1" applyAlignment="1">
      <alignment horizontal="right" vertical="top"/>
    </xf>
    <xf numFmtId="168" fontId="6" fillId="0" borderId="66" xfId="20" applyNumberFormat="1" applyFont="1" applyBorder="1" applyAlignment="1">
      <alignment vertical="top" wrapText="1"/>
    </xf>
    <xf numFmtId="3" fontId="6" fillId="0" borderId="66" xfId="20" applyNumberFormat="1" applyFont="1" applyBorder="1" applyAlignment="1">
      <alignment horizontal="right" vertical="top"/>
    </xf>
    <xf numFmtId="3" fontId="6" fillId="0" borderId="66" xfId="20" applyNumberFormat="1" applyFont="1" applyBorder="1" applyAlignment="1">
      <alignment vertical="top"/>
    </xf>
    <xf numFmtId="3" fontId="6" fillId="0" borderId="93" xfId="20" applyNumberFormat="1" applyFont="1" applyFill="1" applyBorder="1" applyAlignment="1">
      <alignment vertical="top" wrapText="1"/>
    </xf>
    <xf numFmtId="175" fontId="6" fillId="0" borderId="66" xfId="20" applyNumberFormat="1" applyFont="1" applyFill="1" applyBorder="1" applyAlignment="1">
      <alignment horizontal="right" vertical="top"/>
    </xf>
    <xf numFmtId="179" fontId="6" fillId="0" borderId="66" xfId="20" applyNumberFormat="1" applyFont="1" applyFill="1" applyBorder="1" applyAlignment="1">
      <alignment horizontal="right" vertical="top"/>
    </xf>
    <xf numFmtId="49" fontId="16" fillId="3" borderId="66" xfId="19" applyNumberFormat="1" applyFont="1" applyFill="1" applyBorder="1" applyAlignment="1">
      <alignment horizontal="right"/>
    </xf>
    <xf numFmtId="168" fontId="6" fillId="0" borderId="66" xfId="20" applyNumberFormat="1" applyFont="1" applyBorder="1" applyAlignment="1">
      <alignment horizontal="right" vertical="top" wrapText="1"/>
    </xf>
    <xf numFmtId="3" fontId="6" fillId="0" borderId="66" xfId="20" applyNumberFormat="1" applyFont="1" applyBorder="1" applyAlignment="1">
      <alignment horizontal="right" vertical="top" wrapText="1"/>
    </xf>
    <xf numFmtId="3" fontId="6" fillId="0" borderId="66" xfId="20" applyNumberFormat="1" applyFont="1" applyFill="1" applyBorder="1" applyAlignment="1">
      <alignment horizontal="right" vertical="top" wrapText="1"/>
    </xf>
    <xf numFmtId="1" fontId="16" fillId="3" borderId="66" xfId="19" applyNumberFormat="1" applyFont="1" applyFill="1" applyBorder="1" applyAlignment="1">
      <alignment horizontal="right" vertical="center"/>
    </xf>
    <xf numFmtId="196" fontId="15" fillId="3" borderId="76" xfId="19" applyNumberFormat="1" applyFont="1" applyFill="1" applyBorder="1" applyAlignment="1">
      <alignment horizontal="right"/>
    </xf>
    <xf numFmtId="182" fontId="15" fillId="3" borderId="69" xfId="19" applyNumberFormat="1" applyFont="1" applyFill="1" applyBorder="1" applyAlignment="1">
      <alignment horizontal="right"/>
    </xf>
    <xf numFmtId="196" fontId="15" fillId="3" borderId="66" xfId="19" applyNumberFormat="1" applyFont="1" applyFill="1" applyBorder="1" applyAlignment="1">
      <alignment horizontal="right"/>
    </xf>
    <xf numFmtId="196" fontId="15" fillId="3" borderId="70" xfId="19" applyNumberFormat="1" applyFont="1" applyFill="1" applyBorder="1" applyAlignment="1">
      <alignment horizontal="right"/>
    </xf>
    <xf numFmtId="196" fontId="16" fillId="3" borderId="77" xfId="19" applyNumberFormat="1" applyFont="1" applyFill="1" applyBorder="1" applyAlignment="1">
      <alignment horizontal="right"/>
    </xf>
    <xf numFmtId="196" fontId="16" fillId="3" borderId="66" xfId="19" applyNumberFormat="1" applyFont="1" applyFill="1" applyBorder="1" applyAlignment="1">
      <alignment horizontal="right"/>
    </xf>
    <xf numFmtId="183" fontId="16" fillId="3" borderId="80" xfId="19" applyNumberFormat="1" applyFont="1" applyFill="1" applyBorder="1" applyAlignment="1">
      <alignment horizontal="right"/>
    </xf>
    <xf numFmtId="0" fontId="16" fillId="3" borderId="88" xfId="19" applyFont="1" applyFill="1" applyBorder="1" applyAlignment="1">
      <alignment horizontal="right"/>
    </xf>
    <xf numFmtId="182" fontId="16" fillId="3" borderId="88" xfId="19" applyNumberFormat="1" applyFont="1" applyFill="1" applyBorder="1" applyAlignment="1">
      <alignment horizontal="right"/>
    </xf>
    <xf numFmtId="196" fontId="16" fillId="3" borderId="88" xfId="19" applyNumberFormat="1" applyFont="1" applyFill="1" applyBorder="1" applyAlignment="1">
      <alignment horizontal="right"/>
    </xf>
    <xf numFmtId="182" fontId="16" fillId="3" borderId="96" xfId="19" applyNumberFormat="1" applyFont="1" applyFill="1" applyBorder="1" applyAlignment="1">
      <alignment horizontal="right"/>
    </xf>
    <xf numFmtId="183" fontId="16" fillId="3" borderId="97" xfId="19" applyNumberFormat="1" applyFont="1" applyFill="1" applyBorder="1" applyAlignment="1">
      <alignment horizontal="right"/>
    </xf>
    <xf numFmtId="197" fontId="15" fillId="3" borderId="76" xfId="19" applyNumberFormat="1" applyFont="1" applyFill="1" applyBorder="1" applyAlignment="1">
      <alignment horizontal="right"/>
    </xf>
    <xf numFmtId="197" fontId="15" fillId="3" borderId="66" xfId="19" applyNumberFormat="1" applyFont="1" applyFill="1" applyBorder="1" applyAlignment="1">
      <alignment horizontal="right"/>
    </xf>
    <xf numFmtId="197" fontId="16" fillId="3" borderId="77" xfId="19" applyNumberFormat="1" applyFont="1" applyFill="1" applyBorder="1" applyAlignment="1">
      <alignment horizontal="right"/>
    </xf>
    <xf numFmtId="197" fontId="16" fillId="3" borderId="66" xfId="19" applyNumberFormat="1" applyFont="1" applyFill="1" applyBorder="1" applyAlignment="1">
      <alignment horizontal="right"/>
    </xf>
    <xf numFmtId="189" fontId="16" fillId="3" borderId="78" xfId="19" applyNumberFormat="1" applyFont="1" applyFill="1" applyBorder="1" applyAlignment="1">
      <alignment horizontal="right"/>
    </xf>
    <xf numFmtId="189" fontId="15" fillId="3" borderId="77" xfId="19" applyNumberFormat="1" applyFont="1" applyFill="1" applyBorder="1" applyAlignment="1">
      <alignment horizontal="right"/>
    </xf>
    <xf numFmtId="189" fontId="16" fillId="3" borderId="88" xfId="19" applyNumberFormat="1" applyFont="1" applyFill="1" applyBorder="1" applyAlignment="1">
      <alignment horizontal="right"/>
    </xf>
    <xf numFmtId="0" fontId="15" fillId="3" borderId="76" xfId="19" applyFont="1" applyFill="1" applyBorder="1" applyAlignment="1">
      <alignment horizontal="right" vertical="top"/>
    </xf>
    <xf numFmtId="183" fontId="15" fillId="3" borderId="76" xfId="19" applyNumberFormat="1" applyFont="1" applyFill="1" applyBorder="1" applyAlignment="1">
      <alignment horizontal="right" vertical="top"/>
    </xf>
    <xf numFmtId="182" fontId="15" fillId="3" borderId="76" xfId="19" applyNumberFormat="1" applyFont="1" applyFill="1" applyBorder="1" applyAlignment="1">
      <alignment horizontal="right" vertical="top"/>
    </xf>
    <xf numFmtId="168" fontId="15" fillId="3" borderId="76" xfId="19" applyNumberFormat="1" applyFont="1" applyFill="1" applyBorder="1" applyAlignment="1">
      <alignment horizontal="right" vertical="top"/>
    </xf>
    <xf numFmtId="168" fontId="15" fillId="3" borderId="77" xfId="19" applyNumberFormat="1" applyFont="1" applyFill="1" applyBorder="1" applyAlignment="1">
      <alignment horizontal="right" vertical="top"/>
    </xf>
    <xf numFmtId="182" fontId="15" fillId="3" borderId="77" xfId="19" applyNumberFormat="1" applyFont="1" applyFill="1" applyBorder="1" applyAlignment="1">
      <alignment horizontal="right" vertical="top"/>
    </xf>
    <xf numFmtId="183" fontId="15" fillId="3" borderId="77" xfId="19" applyNumberFormat="1" applyFont="1" applyFill="1" applyBorder="1" applyAlignment="1">
      <alignment horizontal="right" vertical="top"/>
    </xf>
    <xf numFmtId="0" fontId="16" fillId="3" borderId="77" xfId="19" applyFont="1" applyFill="1" applyBorder="1" applyAlignment="1">
      <alignment horizontal="right" vertical="top"/>
    </xf>
    <xf numFmtId="183" fontId="16" fillId="3" borderId="77" xfId="19" applyNumberFormat="1" applyFont="1" applyFill="1" applyBorder="1" applyAlignment="1">
      <alignment horizontal="right" vertical="top"/>
    </xf>
    <xf numFmtId="182" fontId="16" fillId="3" borderId="77" xfId="19" applyNumberFormat="1" applyFont="1" applyFill="1" applyBorder="1" applyAlignment="1">
      <alignment horizontal="right" vertical="top"/>
    </xf>
    <xf numFmtId="168" fontId="16" fillId="3" borderId="77" xfId="19" applyNumberFormat="1" applyFont="1" applyFill="1" applyBorder="1" applyAlignment="1">
      <alignment horizontal="right" vertical="top"/>
    </xf>
    <xf numFmtId="0" fontId="16" fillId="3" borderId="66" xfId="19" applyFont="1" applyFill="1" applyBorder="1" applyAlignment="1">
      <alignment horizontal="right" vertical="top"/>
    </xf>
    <xf numFmtId="183" fontId="16" fillId="3" borderId="66" xfId="19" applyNumberFormat="1" applyFont="1" applyFill="1" applyBorder="1" applyAlignment="1">
      <alignment horizontal="right" vertical="top"/>
    </xf>
    <xf numFmtId="182" fontId="16" fillId="3" borderId="66" xfId="19" applyNumberFormat="1" applyFont="1" applyFill="1" applyBorder="1" applyAlignment="1">
      <alignment horizontal="right" vertical="top"/>
    </xf>
    <xf numFmtId="168" fontId="16" fillId="3" borderId="66" xfId="19" applyNumberFormat="1" applyFont="1" applyFill="1" applyBorder="1" applyAlignment="1">
      <alignment horizontal="right" vertical="top"/>
    </xf>
    <xf numFmtId="195" fontId="15" fillId="3" borderId="76" xfId="19" applyNumberFormat="1" applyFont="1" applyFill="1" applyBorder="1" applyAlignment="1">
      <alignment horizontal="right"/>
    </xf>
    <xf numFmtId="195" fontId="15" fillId="3" borderId="77" xfId="19" applyNumberFormat="1" applyFont="1" applyFill="1" applyBorder="1" applyAlignment="1">
      <alignment horizontal="right"/>
    </xf>
    <xf numFmtId="195" fontId="15" fillId="3" borderId="66" xfId="19" applyNumberFormat="1" applyFont="1" applyFill="1" applyBorder="1" applyAlignment="1">
      <alignment horizontal="right"/>
    </xf>
    <xf numFmtId="195" fontId="16" fillId="3" borderId="77" xfId="19" applyNumberFormat="1" applyFont="1" applyFill="1" applyBorder="1" applyAlignment="1">
      <alignment horizontal="right"/>
    </xf>
    <xf numFmtId="195" fontId="16" fillId="3" borderId="66" xfId="19" applyNumberFormat="1" applyFont="1" applyFill="1" applyBorder="1" applyAlignment="1">
      <alignment horizontal="right"/>
    </xf>
    <xf numFmtId="195" fontId="16" fillId="0" borderId="66" xfId="19" applyNumberFormat="1" applyFont="1" applyFill="1" applyBorder="1" applyAlignment="1">
      <alignment horizontal="right"/>
    </xf>
    <xf numFmtId="182" fontId="15" fillId="3" borderId="66" xfId="19" applyNumberFormat="1" applyFont="1" applyFill="1" applyBorder="1" applyAlignment="1">
      <alignment horizontal="right"/>
    </xf>
    <xf numFmtId="0" fontId="15" fillId="3" borderId="66" xfId="19" applyFont="1" applyFill="1" applyBorder="1" applyAlignment="1">
      <alignment horizontal="right"/>
    </xf>
    <xf numFmtId="0" fontId="16" fillId="3" borderId="66" xfId="19" applyFont="1" applyFill="1" applyBorder="1" applyAlignment="1">
      <alignment vertical="center"/>
    </xf>
    <xf numFmtId="187" fontId="16" fillId="3" borderId="77" xfId="19" applyNumberFormat="1" applyFont="1" applyFill="1" applyBorder="1" applyAlignment="1">
      <alignment horizontal="right"/>
    </xf>
    <xf numFmtId="168" fontId="16" fillId="3" borderId="79" xfId="19" applyNumberFormat="1" applyFont="1" applyFill="1" applyBorder="1" applyAlignment="1">
      <alignment horizontal="right"/>
    </xf>
    <xf numFmtId="187" fontId="16" fillId="3" borderId="66" xfId="19" applyNumberFormat="1" applyFont="1" applyFill="1" applyBorder="1" applyAlignment="1">
      <alignment horizontal="right"/>
    </xf>
    <xf numFmtId="182" fontId="16" fillId="0" borderId="66" xfId="19" applyNumberFormat="1" applyFont="1" applyFill="1" applyBorder="1" applyAlignment="1">
      <alignment horizontal="right"/>
    </xf>
    <xf numFmtId="3" fontId="16" fillId="0" borderId="66" xfId="19" applyNumberFormat="1" applyFont="1" applyFill="1" applyBorder="1" applyAlignment="1">
      <alignment horizontal="right"/>
    </xf>
    <xf numFmtId="3" fontId="15" fillId="0" borderId="68" xfId="21" applyNumberFormat="1" applyFont="1" applyFill="1" applyBorder="1" applyAlignment="1">
      <alignment horizontal="right"/>
    </xf>
    <xf numFmtId="3" fontId="15" fillId="0" borderId="77" xfId="19" applyNumberFormat="1" applyFont="1" applyFill="1" applyBorder="1" applyAlignment="1">
      <alignment horizontal="right"/>
    </xf>
    <xf numFmtId="3" fontId="15" fillId="0" borderId="66" xfId="21" applyNumberFormat="1" applyFont="1" applyFill="1" applyBorder="1" applyAlignment="1">
      <alignment horizontal="right"/>
    </xf>
    <xf numFmtId="3" fontId="15" fillId="0" borderId="66" xfId="19" applyNumberFormat="1" applyFont="1" applyFill="1" applyBorder="1" applyAlignment="1">
      <alignment horizontal="right"/>
    </xf>
    <xf numFmtId="3" fontId="16" fillId="0" borderId="88" xfId="19" applyNumberFormat="1" applyFont="1" applyFill="1" applyBorder="1" applyAlignment="1">
      <alignment horizontal="right"/>
    </xf>
    <xf numFmtId="182" fontId="16" fillId="0" borderId="88" xfId="19" applyNumberFormat="1" applyFont="1" applyFill="1" applyBorder="1" applyAlignment="1">
      <alignment horizontal="right"/>
    </xf>
    <xf numFmtId="168" fontId="16" fillId="0" borderId="88" xfId="19" applyNumberFormat="1" applyFont="1" applyFill="1" applyBorder="1" applyAlignment="1">
      <alignment horizontal="right"/>
    </xf>
    <xf numFmtId="3" fontId="6" fillId="0" borderId="66" xfId="21" applyNumberFormat="1" applyFont="1" applyFill="1" applyBorder="1" applyAlignment="1">
      <alignment horizontal="center"/>
    </xf>
    <xf numFmtId="3" fontId="6" fillId="0" borderId="66" xfId="22" applyNumberFormat="1" applyFont="1" applyFill="1" applyBorder="1" applyAlignment="1">
      <alignment horizontal="center"/>
    </xf>
    <xf numFmtId="168" fontId="16" fillId="0" borderId="66" xfId="19" applyNumberFormat="1" applyFont="1" applyFill="1" applyBorder="1" applyAlignment="1">
      <alignment horizontal="center"/>
    </xf>
    <xf numFmtId="0" fontId="16" fillId="3" borderId="66" xfId="19" applyNumberFormat="1" applyFont="1" applyFill="1" applyBorder="1" applyAlignment="1">
      <alignment horizontal="left"/>
    </xf>
    <xf numFmtId="3" fontId="17" fillId="0" borderId="66" xfId="22" applyNumberFormat="1" applyFont="1" applyFill="1" applyBorder="1" applyAlignment="1">
      <alignment horizontal="center"/>
    </xf>
    <xf numFmtId="168" fontId="15" fillId="3" borderId="76" xfId="19" applyNumberFormat="1" applyFont="1" applyFill="1" applyBorder="1" applyAlignment="1">
      <alignment horizontal="center"/>
    </xf>
    <xf numFmtId="3" fontId="6" fillId="0" borderId="88" xfId="21" applyNumberFormat="1" applyFont="1" applyFill="1" applyBorder="1" applyAlignment="1">
      <alignment horizontal="center"/>
    </xf>
    <xf numFmtId="3" fontId="12" fillId="0" borderId="66" xfId="22" applyNumberFormat="1" applyFont="1" applyFill="1" applyBorder="1" applyAlignment="1">
      <alignment horizontal="center"/>
    </xf>
    <xf numFmtId="3" fontId="6" fillId="0" borderId="88" xfId="22" applyNumberFormat="1" applyFont="1" applyFill="1" applyBorder="1" applyAlignment="1">
      <alignment horizontal="center"/>
    </xf>
    <xf numFmtId="168" fontId="16" fillId="3" borderId="77" xfId="19" applyNumberFormat="1" applyFont="1" applyFill="1" applyBorder="1" applyAlignment="1">
      <alignment horizontal="center"/>
    </xf>
    <xf numFmtId="168" fontId="16" fillId="3" borderId="66" xfId="19" applyNumberFormat="1" applyFont="1" applyFill="1" applyBorder="1" applyAlignment="1">
      <alignment horizontal="center"/>
    </xf>
    <xf numFmtId="3" fontId="16" fillId="3" borderId="66" xfId="19" applyNumberFormat="1" applyFont="1" applyFill="1" applyBorder="1" applyAlignment="1">
      <alignment horizontal="right" vertical="top"/>
    </xf>
    <xf numFmtId="3" fontId="15" fillId="3" borderId="76" xfId="19" applyNumberFormat="1" applyFont="1" applyFill="1" applyBorder="1" applyAlignment="1">
      <alignment horizontal="right" vertical="top"/>
    </xf>
    <xf numFmtId="1" fontId="12" fillId="0" borderId="66" xfId="23" applyNumberFormat="1" applyFont="1" applyFill="1" applyBorder="1" applyAlignment="1">
      <alignment horizontal="right" vertical="top" wrapText="1"/>
    </xf>
    <xf numFmtId="168" fontId="15" fillId="3" borderId="66" xfId="19" applyNumberFormat="1" applyFont="1" applyFill="1" applyBorder="1" applyAlignment="1">
      <alignment horizontal="right" vertical="top"/>
    </xf>
    <xf numFmtId="3" fontId="16" fillId="3" borderId="77" xfId="19" applyNumberFormat="1" applyFont="1" applyFill="1" applyBorder="1" applyAlignment="1">
      <alignment horizontal="right" vertical="top"/>
    </xf>
    <xf numFmtId="198" fontId="15" fillId="3" borderId="76" xfId="19" applyNumberFormat="1" applyFont="1" applyFill="1" applyBorder="1" applyAlignment="1">
      <alignment horizontal="right"/>
    </xf>
    <xf numFmtId="198" fontId="16" fillId="3" borderId="77" xfId="19" applyNumberFormat="1" applyFont="1" applyFill="1" applyBorder="1" applyAlignment="1">
      <alignment horizontal="right"/>
    </xf>
    <xf numFmtId="198" fontId="16" fillId="3" borderId="66" xfId="19" applyNumberFormat="1" applyFont="1" applyFill="1" applyBorder="1" applyAlignment="1">
      <alignment horizontal="right"/>
    </xf>
    <xf numFmtId="182" fontId="15" fillId="3" borderId="66" xfId="0" applyNumberFormat="1" applyFont="1" applyFill="1" applyBorder="1" applyAlignment="1">
      <alignment horizontal="right"/>
    </xf>
    <xf numFmtId="3" fontId="15" fillId="3" borderId="66" xfId="0" applyNumberFormat="1" applyFont="1" applyFill="1" applyBorder="1" applyAlignment="1">
      <alignment horizontal="right"/>
    </xf>
    <xf numFmtId="182" fontId="16" fillId="3" borderId="66" xfId="0" applyNumberFormat="1" applyFont="1" applyFill="1" applyBorder="1" applyAlignment="1">
      <alignment horizontal="right"/>
    </xf>
    <xf numFmtId="168" fontId="16" fillId="3" borderId="66" xfId="0" applyNumberFormat="1" applyFont="1" applyFill="1" applyBorder="1" applyAlignment="1">
      <alignment horizontal="right"/>
    </xf>
    <xf numFmtId="3" fontId="15" fillId="3" borderId="76" xfId="0" applyNumberFormat="1" applyFont="1" applyFill="1" applyBorder="1" applyAlignment="1">
      <alignment horizontal="center" vertical="top"/>
    </xf>
    <xf numFmtId="180" fontId="15" fillId="3" borderId="69" xfId="0" applyNumberFormat="1" applyFont="1" applyFill="1" applyBorder="1" applyAlignment="1">
      <alignment horizontal="center" vertical="top"/>
    </xf>
    <xf numFmtId="180" fontId="15" fillId="3" borderId="66" xfId="0" applyNumberFormat="1" applyFont="1" applyFill="1" applyBorder="1" applyAlignment="1">
      <alignment horizontal="center" vertical="top"/>
    </xf>
    <xf numFmtId="3" fontId="16" fillId="3" borderId="77" xfId="0" applyNumberFormat="1" applyFont="1" applyFill="1" applyBorder="1" applyAlignment="1">
      <alignment horizontal="center" vertical="top"/>
    </xf>
    <xf numFmtId="180" fontId="16" fillId="3" borderId="79" xfId="0" applyNumberFormat="1" applyFont="1" applyFill="1" applyBorder="1" applyAlignment="1">
      <alignment horizontal="center" vertical="top"/>
    </xf>
    <xf numFmtId="180" fontId="16" fillId="3" borderId="66" xfId="0" applyNumberFormat="1" applyFont="1" applyFill="1" applyBorder="1" applyAlignment="1">
      <alignment horizontal="center" vertical="top"/>
    </xf>
    <xf numFmtId="3" fontId="16" fillId="3" borderId="66" xfId="0" applyNumberFormat="1" applyFont="1" applyFill="1" applyBorder="1" applyAlignment="1">
      <alignment horizontal="center" vertical="top"/>
    </xf>
    <xf numFmtId="180" fontId="16" fillId="3" borderId="93" xfId="0" applyNumberFormat="1" applyFont="1" applyFill="1" applyBorder="1" applyAlignment="1">
      <alignment horizontal="center" vertical="top"/>
    </xf>
    <xf numFmtId="3" fontId="6" fillId="2" borderId="66" xfId="0" applyNumberFormat="1" applyFont="1" applyFill="1" applyBorder="1" applyAlignment="1">
      <alignment horizontal="center" vertical="top"/>
    </xf>
    <xf numFmtId="180" fontId="6" fillId="3" borderId="93" xfId="0" applyNumberFormat="1" applyFont="1" applyFill="1" applyBorder="1" applyAlignment="1">
      <alignment horizontal="center" vertical="top"/>
    </xf>
    <xf numFmtId="180" fontId="6" fillId="3" borderId="66" xfId="0" applyNumberFormat="1" applyFont="1" applyFill="1" applyBorder="1" applyAlignment="1">
      <alignment horizontal="center" vertical="top"/>
    </xf>
    <xf numFmtId="3" fontId="16" fillId="2" borderId="66" xfId="0" applyNumberFormat="1" applyFont="1" applyFill="1" applyBorder="1" applyAlignment="1">
      <alignment horizontal="center" vertical="top"/>
    </xf>
    <xf numFmtId="180" fontId="6" fillId="2" borderId="93" xfId="0" applyNumberFormat="1" applyFont="1" applyFill="1" applyBorder="1" applyAlignment="1">
      <alignment horizontal="center" vertical="top"/>
    </xf>
    <xf numFmtId="180" fontId="6" fillId="2" borderId="66" xfId="0" applyNumberFormat="1" applyFont="1" applyFill="1" applyBorder="1" applyAlignment="1">
      <alignment horizontal="center" vertical="top"/>
    </xf>
    <xf numFmtId="168" fontId="15" fillId="3" borderId="66" xfId="0" applyNumberFormat="1" applyFont="1" applyFill="1" applyBorder="1" applyAlignment="1">
      <alignment horizontal="right"/>
    </xf>
    <xf numFmtId="0" fontId="15" fillId="3" borderId="66" xfId="0" applyFont="1" applyFill="1" applyBorder="1" applyAlignment="1">
      <alignment horizontal="right"/>
    </xf>
    <xf numFmtId="0" fontId="15" fillId="3" borderId="70" xfId="0" applyFont="1" applyFill="1" applyBorder="1" applyAlignment="1">
      <alignment horizontal="right"/>
    </xf>
    <xf numFmtId="182" fontId="15" fillId="3" borderId="76" xfId="0" applyNumberFormat="1" applyFont="1" applyFill="1" applyBorder="1" applyAlignment="1">
      <alignment horizontal="right"/>
    </xf>
    <xf numFmtId="168" fontId="15" fillId="3" borderId="76" xfId="0" applyNumberFormat="1" applyFont="1" applyFill="1" applyBorder="1" applyAlignment="1">
      <alignment horizontal="right"/>
    </xf>
    <xf numFmtId="183" fontId="15" fillId="3" borderId="76" xfId="0" applyNumberFormat="1" applyFont="1" applyFill="1" applyBorder="1" applyAlignment="1">
      <alignment horizontal="right"/>
    </xf>
    <xf numFmtId="0" fontId="16" fillId="3" borderId="80" xfId="0" applyFont="1" applyFill="1" applyBorder="1" applyAlignment="1">
      <alignment horizontal="right"/>
    </xf>
    <xf numFmtId="182" fontId="16" fillId="3" borderId="77" xfId="0" applyNumberFormat="1" applyFont="1" applyFill="1" applyBorder="1" applyAlignment="1">
      <alignment horizontal="right"/>
    </xf>
    <xf numFmtId="168" fontId="16" fillId="3" borderId="77" xfId="0" applyNumberFormat="1" applyFont="1" applyFill="1" applyBorder="1" applyAlignment="1">
      <alignment horizontal="right"/>
    </xf>
    <xf numFmtId="183" fontId="16" fillId="3" borderId="77" xfId="0" applyNumberFormat="1" applyFont="1" applyFill="1" applyBorder="1" applyAlignment="1">
      <alignment horizontal="right"/>
    </xf>
    <xf numFmtId="0" fontId="16" fillId="3" borderId="94" xfId="0" applyFont="1" applyFill="1" applyBorder="1" applyAlignment="1">
      <alignment horizontal="right"/>
    </xf>
    <xf numFmtId="183" fontId="16" fillId="3" borderId="66" xfId="0" applyNumberFormat="1" applyFont="1" applyFill="1" applyBorder="1" applyAlignment="1">
      <alignment horizontal="right"/>
    </xf>
    <xf numFmtId="168" fontId="6" fillId="2" borderId="66" xfId="0" applyNumberFormat="1" applyFont="1" applyFill="1" applyBorder="1" applyAlignment="1">
      <alignment horizontal="right"/>
    </xf>
    <xf numFmtId="0" fontId="15" fillId="3" borderId="66" xfId="19" applyNumberFormat="1" applyFont="1" applyFill="1" applyBorder="1" applyAlignment="1">
      <alignment horizontal="center" vertical="center" wrapText="1"/>
    </xf>
    <xf numFmtId="184" fontId="6" fillId="0" borderId="66" xfId="0" applyNumberFormat="1" applyFont="1" applyFill="1" applyBorder="1" applyAlignment="1">
      <alignment horizontal="right"/>
    </xf>
    <xf numFmtId="0" fontId="6" fillId="0" borderId="66" xfId="0" applyFont="1" applyFill="1" applyBorder="1"/>
    <xf numFmtId="0" fontId="9" fillId="0" borderId="66" xfId="0" applyNumberFormat="1" applyFont="1" applyFill="1" applyBorder="1" applyAlignment="1"/>
    <xf numFmtId="184" fontId="12" fillId="0" borderId="66" xfId="0" applyNumberFormat="1" applyFont="1" applyFill="1" applyBorder="1" applyAlignment="1">
      <alignment horizontal="right"/>
    </xf>
    <xf numFmtId="17" fontId="12" fillId="0" borderId="0" xfId="0" applyNumberFormat="1" applyFont="1" applyFill="1" applyBorder="1" applyAlignment="1">
      <alignment horizontal="center" vertical="center" wrapText="1"/>
    </xf>
    <xf numFmtId="0" fontId="6" fillId="0" borderId="0" xfId="0" applyFont="1" applyFill="1" applyBorder="1"/>
    <xf numFmtId="0" fontId="9" fillId="0" borderId="0" xfId="0" applyNumberFormat="1" applyFont="1" applyFill="1" applyBorder="1" applyAlignment="1"/>
    <xf numFmtId="184" fontId="12" fillId="0" borderId="0" xfId="0" applyNumberFormat="1" applyFont="1" applyFill="1" applyBorder="1" applyAlignment="1">
      <alignment horizontal="right"/>
    </xf>
    <xf numFmtId="0" fontId="12" fillId="0" borderId="0" xfId="0" applyNumberFormat="1" applyFont="1" applyFill="1" applyBorder="1" applyAlignment="1"/>
    <xf numFmtId="17" fontId="12" fillId="0" borderId="66" xfId="0" applyNumberFormat="1" applyFont="1" applyFill="1" applyBorder="1" applyAlignment="1">
      <alignment horizontal="center" vertical="center" wrapText="1"/>
    </xf>
    <xf numFmtId="182" fontId="15" fillId="3" borderId="66" xfId="0" applyNumberFormat="1" applyFont="1" applyFill="1" applyBorder="1" applyAlignment="1">
      <alignment horizontal="right" vertical="center"/>
    </xf>
    <xf numFmtId="168" fontId="15" fillId="3" borderId="66" xfId="0" applyNumberFormat="1" applyFont="1" applyFill="1" applyBorder="1" applyAlignment="1">
      <alignment horizontal="right" vertical="center"/>
    </xf>
    <xf numFmtId="3" fontId="12" fillId="0" borderId="66" xfId="0" applyNumberFormat="1" applyFont="1" applyFill="1" applyBorder="1" applyAlignment="1">
      <alignment vertical="top"/>
    </xf>
    <xf numFmtId="3" fontId="6" fillId="0" borderId="66" xfId="0" applyNumberFormat="1" applyFont="1" applyFill="1" applyBorder="1" applyAlignment="1">
      <alignment vertical="top"/>
    </xf>
    <xf numFmtId="177" fontId="68" fillId="0" borderId="66" xfId="5" applyNumberFormat="1" applyFont="1" applyFill="1" applyBorder="1" applyAlignment="1">
      <alignment horizontal="right"/>
    </xf>
    <xf numFmtId="182" fontId="80" fillId="0" borderId="76" xfId="0" applyNumberFormat="1" applyFont="1" applyFill="1" applyBorder="1" applyAlignment="1">
      <alignment horizontal="right"/>
    </xf>
    <xf numFmtId="177" fontId="3" fillId="0" borderId="66" xfId="5" applyNumberFormat="1" applyFont="1" applyFill="1" applyBorder="1"/>
    <xf numFmtId="3" fontId="71" fillId="0" borderId="76" xfId="0" applyNumberFormat="1" applyFont="1" applyFill="1" applyBorder="1" applyAlignment="1">
      <alignment horizontal="right"/>
    </xf>
    <xf numFmtId="177" fontId="80" fillId="0" borderId="66" xfId="1" applyNumberFormat="1" applyFont="1" applyFill="1" applyBorder="1"/>
    <xf numFmtId="3" fontId="3" fillId="0" borderId="66" xfId="0" applyNumberFormat="1" applyFont="1" applyBorder="1" applyAlignment="1">
      <alignment horizontal="right" vertical="top"/>
    </xf>
    <xf numFmtId="177" fontId="71" fillId="0" borderId="66" xfId="1" applyNumberFormat="1" applyFont="1" applyFill="1" applyBorder="1"/>
    <xf numFmtId="177" fontId="110" fillId="0" borderId="66" xfId="5" applyNumberFormat="1" applyFont="1" applyFill="1" applyBorder="1"/>
    <xf numFmtId="49" fontId="66" fillId="0" borderId="77" xfId="0" applyNumberFormat="1" applyFont="1" applyFill="1" applyBorder="1" applyAlignment="1">
      <alignment horizontal="center" vertical="center" wrapText="1"/>
    </xf>
    <xf numFmtId="167" fontId="3" fillId="0" borderId="66" xfId="0" applyNumberFormat="1" applyFont="1" applyBorder="1"/>
    <xf numFmtId="0" fontId="74" fillId="3" borderId="66" xfId="19" applyNumberFormat="1" applyFont="1" applyFill="1" applyBorder="1" applyAlignment="1">
      <alignment horizontal="center" vertical="center"/>
    </xf>
    <xf numFmtId="192" fontId="16" fillId="3" borderId="76" xfId="19" applyNumberFormat="1" applyFont="1" applyFill="1" applyBorder="1" applyAlignment="1">
      <alignment horizontal="right"/>
    </xf>
    <xf numFmtId="192" fontId="16" fillId="3" borderId="69" xfId="19" applyNumberFormat="1" applyFont="1" applyFill="1" applyBorder="1" applyAlignment="1">
      <alignment horizontal="right"/>
    </xf>
    <xf numFmtId="188" fontId="16" fillId="3" borderId="76" xfId="19" applyNumberFormat="1" applyFont="1" applyFill="1" applyBorder="1" applyAlignment="1">
      <alignment horizontal="right"/>
    </xf>
    <xf numFmtId="183" fontId="16" fillId="3" borderId="76" xfId="19" applyNumberFormat="1" applyFont="1" applyFill="1" applyBorder="1" applyAlignment="1">
      <alignment horizontal="right"/>
    </xf>
    <xf numFmtId="182" fontId="16" fillId="3" borderId="76" xfId="19" applyNumberFormat="1" applyFont="1" applyFill="1" applyBorder="1" applyAlignment="1">
      <alignment horizontal="right"/>
    </xf>
    <xf numFmtId="192" fontId="16" fillId="3" borderId="69" xfId="19" quotePrefix="1" applyNumberFormat="1" applyFont="1" applyFill="1" applyBorder="1" applyAlignment="1">
      <alignment horizontal="right"/>
    </xf>
    <xf numFmtId="177" fontId="15" fillId="3" borderId="66" xfId="19" applyNumberFormat="1" applyFont="1" applyFill="1" applyBorder="1" applyAlignment="1"/>
    <xf numFmtId="183" fontId="16" fillId="3" borderId="77" xfId="19" applyNumberFormat="1" applyFont="1" applyFill="1" applyBorder="1" applyAlignment="1"/>
    <xf numFmtId="183" fontId="16" fillId="3" borderId="66" xfId="19" applyNumberFormat="1" applyFont="1" applyFill="1" applyBorder="1" applyAlignment="1"/>
    <xf numFmtId="177" fontId="16" fillId="3" borderId="66" xfId="19" applyNumberFormat="1" applyFont="1" applyFill="1" applyBorder="1" applyAlignment="1"/>
    <xf numFmtId="3" fontId="16" fillId="3" borderId="76" xfId="19" applyNumberFormat="1" applyFont="1" applyFill="1" applyBorder="1" applyAlignment="1">
      <alignment horizontal="right"/>
    </xf>
    <xf numFmtId="1" fontId="22" fillId="0" borderId="78" xfId="24" applyNumberFormat="1" applyFont="1" applyFill="1" applyBorder="1"/>
    <xf numFmtId="1" fontId="22" fillId="0" borderId="78" xfId="24" applyNumberFormat="1" applyFont="1" applyFill="1" applyBorder="1" applyAlignment="1">
      <alignment horizontal="right"/>
    </xf>
    <xf numFmtId="1" fontId="24" fillId="0" borderId="78" xfId="24" applyNumberFormat="1" applyFont="1" applyFill="1" applyBorder="1" applyAlignment="1">
      <alignment horizontal="right" vertical="center"/>
    </xf>
    <xf numFmtId="1" fontId="24" fillId="2" borderId="78" xfId="24" applyNumberFormat="1" applyFont="1" applyFill="1" applyBorder="1" applyAlignment="1">
      <alignment horizontal="right" vertical="center"/>
    </xf>
    <xf numFmtId="3" fontId="26" fillId="0" borderId="78" xfId="23" applyNumberFormat="1" applyFont="1" applyFill="1" applyBorder="1" applyAlignment="1">
      <alignment horizontal="right" vertical="top" wrapText="1"/>
    </xf>
    <xf numFmtId="3" fontId="24" fillId="0" borderId="78" xfId="23" applyNumberFormat="1" applyFont="1" applyFill="1" applyBorder="1" applyAlignment="1">
      <alignment horizontal="right" vertical="top" wrapText="1"/>
    </xf>
    <xf numFmtId="3" fontId="26" fillId="0" borderId="78" xfId="11" applyNumberFormat="1" applyFont="1" applyFill="1" applyBorder="1" applyAlignment="1">
      <alignment horizontal="right" vertical="top"/>
    </xf>
    <xf numFmtId="3" fontId="24" fillId="0" borderId="78" xfId="11" applyNumberFormat="1" applyFont="1" applyFill="1" applyBorder="1" applyAlignment="1">
      <alignment horizontal="right" vertical="top"/>
    </xf>
    <xf numFmtId="3" fontId="26" fillId="0" borderId="78" xfId="1" applyNumberFormat="1" applyFont="1" applyFill="1" applyBorder="1" applyAlignment="1">
      <alignment horizontal="right" vertical="top"/>
    </xf>
    <xf numFmtId="3" fontId="24" fillId="0" borderId="78" xfId="1" applyNumberFormat="1" applyFont="1" applyFill="1" applyBorder="1" applyAlignment="1">
      <alignment horizontal="right" vertical="top"/>
    </xf>
    <xf numFmtId="3" fontId="37" fillId="2" borderId="78" xfId="13" applyNumberFormat="1" applyFont="1" applyFill="1" applyBorder="1" applyAlignment="1">
      <alignment horizontal="right"/>
    </xf>
    <xf numFmtId="3" fontId="37" fillId="2" borderId="78" xfId="11" applyNumberFormat="1" applyFont="1" applyFill="1" applyBorder="1" applyAlignment="1">
      <alignment horizontal="right"/>
    </xf>
    <xf numFmtId="0" fontId="27" fillId="0" borderId="78" xfId="24" applyNumberFormat="1" applyFont="1" applyFill="1" applyBorder="1" applyAlignment="1"/>
    <xf numFmtId="2" fontId="27" fillId="0" borderId="78" xfId="24" applyNumberFormat="1" applyFont="1" applyFill="1" applyBorder="1" applyAlignment="1"/>
    <xf numFmtId="3" fontId="23" fillId="0" borderId="23" xfId="24" applyNumberFormat="1" applyFont="1" applyBorder="1" applyAlignment="1"/>
    <xf numFmtId="3" fontId="26" fillId="0" borderId="78" xfId="11" applyNumberFormat="1" applyFont="1" applyFill="1" applyBorder="1" applyAlignment="1">
      <alignment vertical="top"/>
    </xf>
    <xf numFmtId="3" fontId="24" fillId="0" borderId="78" xfId="11" applyNumberFormat="1" applyFont="1" applyFill="1" applyBorder="1" applyAlignment="1">
      <alignment vertical="top"/>
    </xf>
    <xf numFmtId="3" fontId="22" fillId="0" borderId="78" xfId="1" applyNumberFormat="1" applyFont="1" applyFill="1" applyBorder="1" applyAlignment="1"/>
    <xf numFmtId="3" fontId="26" fillId="0" borderId="0" xfId="11" applyNumberFormat="1" applyFont="1" applyFill="1" applyBorder="1" applyAlignment="1">
      <alignment horizontal="right" vertical="top"/>
    </xf>
    <xf numFmtId="3" fontId="23" fillId="0" borderId="78" xfId="24" applyNumberFormat="1" applyFont="1" applyBorder="1" applyAlignment="1"/>
    <xf numFmtId="3" fontId="42" fillId="2" borderId="78" xfId="11" applyNumberFormat="1" applyFont="1" applyFill="1" applyBorder="1" applyAlignment="1">
      <alignment horizontal="right" vertical="top"/>
    </xf>
    <xf numFmtId="3" fontId="42" fillId="0" borderId="78" xfId="11" applyNumberFormat="1" applyFont="1" applyFill="1" applyBorder="1" applyAlignment="1">
      <alignment horizontal="right" vertical="top"/>
    </xf>
    <xf numFmtId="3" fontId="19" fillId="0" borderId="78" xfId="11" applyNumberFormat="1" applyFont="1" applyFill="1" applyBorder="1" applyAlignment="1">
      <alignment horizontal="right" vertical="top"/>
    </xf>
    <xf numFmtId="3" fontId="42" fillId="0" borderId="23" xfId="24" applyNumberFormat="1" applyFont="1" applyBorder="1" applyAlignment="1"/>
    <xf numFmtId="3" fontId="42" fillId="0" borderId="78" xfId="11" applyNumberFormat="1" applyFont="1" applyFill="1" applyBorder="1" applyAlignment="1">
      <alignment vertical="top"/>
    </xf>
    <xf numFmtId="3" fontId="19" fillId="0" borderId="78" xfId="11" applyNumberFormat="1" applyFont="1" applyFill="1" applyBorder="1" applyAlignment="1">
      <alignment vertical="top"/>
    </xf>
    <xf numFmtId="167" fontId="31" fillId="0" borderId="78" xfId="14" applyNumberFormat="1" applyFont="1" applyFill="1" applyBorder="1"/>
    <xf numFmtId="1" fontId="31" fillId="0" borderId="78" xfId="14" quotePrefix="1" applyNumberFormat="1" applyFont="1" applyFill="1" applyBorder="1" applyAlignment="1">
      <alignment horizontal="right"/>
    </xf>
    <xf numFmtId="167" fontId="31" fillId="0" borderId="78" xfId="14" applyNumberFormat="1" applyFont="1" applyFill="1" applyBorder="1" applyAlignment="1">
      <alignment horizontal="right"/>
    </xf>
    <xf numFmtId="167" fontId="11" fillId="0" borderId="78" xfId="14" applyNumberFormat="1" applyFont="1" applyFill="1" applyBorder="1"/>
    <xf numFmtId="1" fontId="11" fillId="0" borderId="78" xfId="14" quotePrefix="1" applyNumberFormat="1" applyFont="1" applyFill="1" applyBorder="1" applyAlignment="1">
      <alignment horizontal="right"/>
    </xf>
    <xf numFmtId="1" fontId="31" fillId="0" borderId="78" xfId="14" applyNumberFormat="1" applyFont="1" applyFill="1" applyBorder="1" applyAlignment="1">
      <alignment horizontal="right"/>
    </xf>
    <xf numFmtId="1" fontId="11" fillId="0" borderId="78" xfId="14" applyNumberFormat="1" applyFont="1" applyFill="1" applyBorder="1"/>
    <xf numFmtId="1" fontId="11" fillId="0" borderId="78" xfId="14" applyNumberFormat="1" applyFont="1" applyFill="1" applyBorder="1" applyAlignment="1">
      <alignment horizontal="right"/>
    </xf>
    <xf numFmtId="167" fontId="11" fillId="0" borderId="78" xfId="14" applyNumberFormat="1" applyFont="1" applyFill="1" applyBorder="1" applyAlignment="1">
      <alignment horizontal="right"/>
    </xf>
    <xf numFmtId="167" fontId="49" fillId="2" borderId="78" xfId="13" applyNumberFormat="1" applyFont="1" applyFill="1" applyBorder="1" applyAlignment="1">
      <alignment horizontal="right" vertical="top"/>
    </xf>
    <xf numFmtId="167" fontId="50" fillId="8" borderId="78" xfId="13" applyNumberFormat="1" applyFont="1" applyFill="1" applyBorder="1" applyAlignment="1">
      <alignment horizontal="right" vertical="top"/>
    </xf>
    <xf numFmtId="177" fontId="49" fillId="2" borderId="78" xfId="24" applyNumberFormat="1" applyFont="1" applyFill="1" applyBorder="1" applyAlignment="1">
      <alignment horizontal="left" vertical="top"/>
    </xf>
    <xf numFmtId="177" fontId="49" fillId="2" borderId="78" xfId="1" applyNumberFormat="1" applyFont="1" applyFill="1" applyBorder="1" applyAlignment="1">
      <alignment horizontal="right" vertical="top"/>
    </xf>
    <xf numFmtId="1" fontId="49" fillId="0" borderId="78" xfId="13" applyNumberFormat="1" applyFont="1" applyFill="1" applyBorder="1" applyAlignment="1">
      <alignment horizontal="right" vertical="top"/>
    </xf>
    <xf numFmtId="1" fontId="49" fillId="2" borderId="78" xfId="13" applyNumberFormat="1" applyFont="1" applyFill="1" applyBorder="1" applyAlignment="1">
      <alignment horizontal="right" vertical="top"/>
    </xf>
    <xf numFmtId="1" fontId="51" fillId="2" borderId="78" xfId="13" applyNumberFormat="1" applyFont="1" applyFill="1" applyBorder="1" applyAlignment="1">
      <alignment horizontal="right" vertical="center"/>
    </xf>
    <xf numFmtId="177" fontId="49" fillId="2" borderId="78" xfId="24" applyNumberFormat="1" applyFont="1" applyFill="1" applyBorder="1" applyAlignment="1">
      <alignment horizontal="right" vertical="top"/>
    </xf>
    <xf numFmtId="167" fontId="49" fillId="0" borderId="78" xfId="13" applyNumberFormat="1" applyFont="1" applyFill="1" applyBorder="1" applyAlignment="1">
      <alignment horizontal="right" vertical="top"/>
    </xf>
    <xf numFmtId="167" fontId="53" fillId="8" borderId="78" xfId="13" applyNumberFormat="1" applyFont="1" applyFill="1" applyBorder="1" applyAlignment="1">
      <alignment horizontal="right" vertical="top"/>
    </xf>
    <xf numFmtId="167" fontId="56" fillId="0" borderId="78" xfId="13" applyNumberFormat="1" applyFont="1" applyFill="1" applyBorder="1" applyAlignment="1">
      <alignment horizontal="right" vertical="top"/>
    </xf>
    <xf numFmtId="167" fontId="56" fillId="2" borderId="78" xfId="13" applyNumberFormat="1" applyFont="1" applyFill="1" applyBorder="1" applyAlignment="1">
      <alignment horizontal="right" vertical="top"/>
    </xf>
    <xf numFmtId="177" fontId="38" fillId="0" borderId="78" xfId="24" applyNumberFormat="1" applyFont="1" applyFill="1" applyBorder="1" applyAlignment="1">
      <alignment horizontal="right" vertical="top"/>
    </xf>
    <xf numFmtId="177" fontId="56" fillId="0" borderId="78" xfId="1" applyNumberFormat="1" applyFont="1" applyFill="1" applyBorder="1" applyAlignment="1">
      <alignment horizontal="right" vertical="top" wrapText="1"/>
    </xf>
    <xf numFmtId="3" fontId="64" fillId="2" borderId="78" xfId="13" applyNumberFormat="1" applyFont="1" applyFill="1" applyBorder="1" applyAlignment="1">
      <alignment horizontal="right" vertical="center"/>
    </xf>
    <xf numFmtId="3" fontId="65" fillId="8" borderId="78" xfId="13" applyNumberFormat="1" applyFont="1" applyFill="1" applyBorder="1" applyAlignment="1">
      <alignment horizontal="right" vertical="center"/>
    </xf>
    <xf numFmtId="3" fontId="64" fillId="2" borderId="78" xfId="13" applyNumberFormat="1" applyFont="1" applyFill="1" applyBorder="1" applyAlignment="1">
      <alignment vertical="center"/>
    </xf>
    <xf numFmtId="3" fontId="64" fillId="2" borderId="78" xfId="13" quotePrefix="1" applyNumberFormat="1" applyFont="1" applyFill="1" applyBorder="1" applyAlignment="1">
      <alignment horizontal="center" vertical="center"/>
    </xf>
    <xf numFmtId="181" fontId="64" fillId="2" borderId="78" xfId="24" applyNumberFormat="1" applyFont="1" applyFill="1" applyBorder="1" applyAlignment="1">
      <alignment vertical="center"/>
    </xf>
    <xf numFmtId="180" fontId="64" fillId="2" borderId="78" xfId="13" applyNumberFormat="1" applyFont="1" applyFill="1" applyBorder="1" applyAlignment="1">
      <alignment horizontal="right" vertical="center"/>
    </xf>
    <xf numFmtId="3" fontId="64" fillId="2" borderId="78" xfId="24" applyNumberFormat="1" applyFont="1" applyFill="1" applyBorder="1" applyAlignment="1">
      <alignment horizontal="right" vertical="center"/>
    </xf>
    <xf numFmtId="3" fontId="64" fillId="0" borderId="78" xfId="24" applyNumberFormat="1" applyFont="1" applyFill="1" applyBorder="1" applyAlignment="1">
      <alignment horizontal="right" vertical="top"/>
    </xf>
    <xf numFmtId="180" fontId="64" fillId="0" borderId="78" xfId="13" applyNumberFormat="1" applyFont="1" applyFill="1" applyBorder="1" applyAlignment="1">
      <alignment horizontal="right" vertical="center"/>
    </xf>
    <xf numFmtId="3" fontId="65" fillId="8" borderId="78" xfId="13" applyNumberFormat="1" applyFont="1" applyFill="1" applyBorder="1" applyAlignment="1">
      <alignment horizontal="center" vertical="center"/>
    </xf>
    <xf numFmtId="177" fontId="38" fillId="2" borderId="78" xfId="1" applyNumberFormat="1" applyFont="1" applyFill="1" applyBorder="1" applyAlignment="1">
      <alignment vertical="top"/>
    </xf>
    <xf numFmtId="177" fontId="51" fillId="2" borderId="78" xfId="1" applyNumberFormat="1" applyFont="1" applyFill="1" applyBorder="1" applyAlignment="1">
      <alignment vertical="center"/>
    </xf>
    <xf numFmtId="177" fontId="48" fillId="8" borderId="78" xfId="1" applyNumberFormat="1" applyFont="1" applyFill="1" applyBorder="1" applyAlignment="1">
      <alignment vertical="top"/>
    </xf>
    <xf numFmtId="177" fontId="38" fillId="8" borderId="78" xfId="1" applyNumberFormat="1" applyFont="1" applyFill="1" applyBorder="1" applyAlignment="1">
      <alignment vertical="top"/>
    </xf>
    <xf numFmtId="177" fontId="38" fillId="2" borderId="78" xfId="1" applyNumberFormat="1" applyFont="1" applyFill="1" applyBorder="1" applyAlignment="1">
      <alignment horizontal="right" vertical="top"/>
    </xf>
    <xf numFmtId="1" fontId="38" fillId="2" borderId="78" xfId="1" applyNumberFormat="1" applyFont="1" applyFill="1" applyBorder="1" applyAlignment="1">
      <alignment horizontal="right" vertical="top"/>
    </xf>
    <xf numFmtId="177" fontId="38" fillId="0" borderId="78" xfId="1" applyNumberFormat="1" applyFont="1" applyFill="1" applyBorder="1" applyAlignment="1">
      <alignment horizontal="center" vertical="top"/>
    </xf>
    <xf numFmtId="177" fontId="48" fillId="8" borderId="78" xfId="1" applyNumberFormat="1" applyFont="1" applyFill="1" applyBorder="1" applyAlignment="1">
      <alignment horizontal="right" vertical="top"/>
    </xf>
    <xf numFmtId="177" fontId="38" fillId="0" borderId="78" xfId="1" applyNumberFormat="1" applyFont="1" applyFill="1" applyBorder="1" applyAlignment="1">
      <alignment horizontal="right" vertical="top"/>
    </xf>
    <xf numFmtId="177" fontId="38" fillId="8" borderId="78" xfId="1" applyNumberFormat="1" applyFont="1" applyFill="1" applyBorder="1" applyAlignment="1">
      <alignment horizontal="right" vertical="top"/>
    </xf>
    <xf numFmtId="3" fontId="38" fillId="2" borderId="78" xfId="24" applyNumberFormat="1" applyFont="1" applyFill="1" applyBorder="1" applyAlignment="1">
      <alignment horizontal="right" vertical="top"/>
    </xf>
    <xf numFmtId="4" fontId="38" fillId="2" borderId="78" xfId="24" applyNumberFormat="1" applyFont="1" applyFill="1" applyBorder="1" applyAlignment="1">
      <alignment horizontal="right" vertical="top"/>
    </xf>
    <xf numFmtId="43" fontId="9" fillId="0" borderId="99" xfId="1" applyFont="1" applyFill="1" applyBorder="1" applyAlignment="1">
      <alignment vertical="top" wrapText="1"/>
    </xf>
    <xf numFmtId="167" fontId="9" fillId="0" borderId="99" xfId="1" applyNumberFormat="1" applyFont="1" applyFill="1" applyBorder="1" applyAlignment="1">
      <alignment vertical="top" wrapText="1"/>
    </xf>
    <xf numFmtId="167" fontId="9" fillId="0" borderId="24" xfId="1" applyNumberFormat="1" applyFont="1" applyFill="1" applyBorder="1" applyAlignment="1">
      <alignment vertical="top" wrapText="1"/>
    </xf>
    <xf numFmtId="167" fontId="9" fillId="0" borderId="23" xfId="1" applyNumberFormat="1" applyFont="1" applyFill="1" applyBorder="1" applyAlignment="1">
      <alignment horizontal="right" vertical="top" wrapText="1"/>
    </xf>
    <xf numFmtId="43" fontId="9" fillId="0" borderId="99" xfId="1" applyFont="1" applyFill="1" applyBorder="1" applyAlignment="1">
      <alignment horizontal="right" vertical="top" wrapText="1"/>
    </xf>
    <xf numFmtId="43" fontId="9" fillId="0" borderId="4" xfId="1" applyFont="1" applyFill="1" applyBorder="1" applyAlignment="1">
      <alignment horizontal="right" vertical="top" wrapText="1"/>
    </xf>
    <xf numFmtId="43" fontId="9" fillId="0" borderId="24" xfId="1" applyFont="1" applyFill="1" applyBorder="1" applyAlignment="1">
      <alignment horizontal="right" vertical="top" wrapText="1"/>
    </xf>
    <xf numFmtId="43" fontId="9" fillId="0" borderId="15" xfId="1" applyFont="1" applyFill="1" applyBorder="1" applyAlignment="1">
      <alignment horizontal="right" vertical="top" wrapText="1"/>
    </xf>
    <xf numFmtId="43" fontId="9" fillId="0" borderId="99" xfId="1" applyNumberFormat="1" applyFont="1" applyFill="1" applyBorder="1" applyAlignment="1">
      <alignment vertical="top" wrapText="1"/>
    </xf>
    <xf numFmtId="3" fontId="6" fillId="0" borderId="78" xfId="0" applyNumberFormat="1" applyFont="1" applyFill="1" applyBorder="1" applyAlignment="1">
      <alignment vertical="top"/>
    </xf>
    <xf numFmtId="3" fontId="6" fillId="0" borderId="98" xfId="0" applyNumberFormat="1" applyFont="1" applyFill="1" applyBorder="1" applyAlignment="1">
      <alignment vertical="top"/>
    </xf>
    <xf numFmtId="3" fontId="12" fillId="0" borderId="78" xfId="0" applyNumberFormat="1" applyFont="1" applyFill="1" applyBorder="1" applyAlignment="1">
      <alignment vertical="top"/>
    </xf>
    <xf numFmtId="3" fontId="12" fillId="0" borderId="98" xfId="0" applyNumberFormat="1" applyFont="1" applyFill="1" applyBorder="1" applyAlignment="1">
      <alignment vertical="top"/>
    </xf>
    <xf numFmtId="168" fontId="15" fillId="0" borderId="78" xfId="0" applyNumberFormat="1" applyFont="1" applyFill="1" applyBorder="1" applyAlignment="1">
      <alignment horizontal="right" vertical="top"/>
    </xf>
    <xf numFmtId="169" fontId="15" fillId="0" borderId="78" xfId="0" applyNumberFormat="1" applyFont="1" applyFill="1" applyBorder="1" applyAlignment="1">
      <alignment horizontal="right" vertical="top"/>
    </xf>
    <xf numFmtId="0" fontId="15" fillId="0" borderId="78" xfId="0" applyFont="1" applyFill="1" applyBorder="1" applyAlignment="1">
      <alignment vertical="top"/>
    </xf>
    <xf numFmtId="1" fontId="15" fillId="0" borderId="78" xfId="0" applyNumberFormat="1" applyFont="1" applyFill="1" applyBorder="1" applyAlignment="1">
      <alignment vertical="top"/>
    </xf>
    <xf numFmtId="168" fontId="15" fillId="0" borderId="78" xfId="0" applyNumberFormat="1" applyFont="1" applyFill="1" applyBorder="1" applyAlignment="1">
      <alignment vertical="top"/>
    </xf>
    <xf numFmtId="168" fontId="16" fillId="0" borderId="78" xfId="0" applyNumberFormat="1" applyFont="1" applyFill="1" applyBorder="1" applyAlignment="1">
      <alignment horizontal="right" vertical="top"/>
    </xf>
    <xf numFmtId="169" fontId="16" fillId="0" borderId="78" xfId="0" applyNumberFormat="1" applyFont="1" applyFill="1" applyBorder="1" applyAlignment="1">
      <alignment horizontal="right" vertical="top"/>
    </xf>
    <xf numFmtId="168" fontId="16" fillId="0" borderId="78" xfId="0" applyNumberFormat="1" applyFont="1" applyFill="1" applyBorder="1" applyAlignment="1">
      <alignment vertical="top"/>
    </xf>
    <xf numFmtId="0" fontId="16" fillId="0" borderId="78" xfId="0" applyNumberFormat="1" applyFont="1" applyFill="1" applyBorder="1" applyAlignment="1">
      <alignment horizontal="right" vertical="top" wrapText="1"/>
    </xf>
    <xf numFmtId="0" fontId="16" fillId="0" borderId="78" xfId="0" applyNumberFormat="1" applyFont="1" applyFill="1" applyBorder="1" applyAlignment="1">
      <alignment vertical="top" wrapText="1"/>
    </xf>
    <xf numFmtId="1" fontId="16" fillId="0" borderId="78" xfId="0" applyNumberFormat="1" applyFont="1" applyFill="1" applyBorder="1" applyAlignment="1">
      <alignment horizontal="right" vertical="top" wrapText="1"/>
    </xf>
    <xf numFmtId="0" fontId="9" fillId="0" borderId="78" xfId="0" applyFont="1" applyFill="1" applyBorder="1"/>
    <xf numFmtId="0" fontId="15" fillId="3" borderId="78" xfId="19" applyNumberFormat="1" applyFont="1" applyFill="1" applyBorder="1" applyAlignment="1">
      <alignment horizontal="left" vertical="top"/>
    </xf>
    <xf numFmtId="14" fontId="9" fillId="0" borderId="78" xfId="0" applyNumberFormat="1" applyFont="1" applyFill="1" applyBorder="1"/>
    <xf numFmtId="167" fontId="9" fillId="0" borderId="78" xfId="1" applyNumberFormat="1" applyFont="1" applyFill="1" applyBorder="1" applyAlignment="1">
      <alignment horizontal="center"/>
    </xf>
    <xf numFmtId="167" fontId="14" fillId="0" borderId="78" xfId="1" applyNumberFormat="1" applyFont="1" applyFill="1" applyBorder="1" applyAlignment="1">
      <alignment horizontal="center"/>
    </xf>
    <xf numFmtId="1" fontId="9" fillId="0" borderId="78" xfId="1" applyNumberFormat="1" applyFont="1" applyFill="1" applyBorder="1" applyAlignment="1">
      <alignment horizontal="right"/>
    </xf>
    <xf numFmtId="167" fontId="9" fillId="0" borderId="78" xfId="1" applyNumberFormat="1" applyFont="1" applyFill="1" applyBorder="1" applyAlignment="1">
      <alignment horizontal="center" vertical="center"/>
    </xf>
    <xf numFmtId="167" fontId="9" fillId="0" borderId="78" xfId="1" applyNumberFormat="1" applyFont="1" applyFill="1" applyBorder="1" applyAlignment="1">
      <alignment horizontal="center" vertical="center" wrapText="1"/>
    </xf>
    <xf numFmtId="0" fontId="9" fillId="0" borderId="78" xfId="1" applyNumberFormat="1" applyFont="1" applyFill="1" applyBorder="1" applyAlignment="1">
      <alignment horizontal="right"/>
    </xf>
    <xf numFmtId="167" fontId="10" fillId="0" borderId="78" xfId="1" applyNumberFormat="1" applyFont="1" applyFill="1" applyBorder="1" applyAlignment="1">
      <alignment horizontal="center"/>
    </xf>
    <xf numFmtId="0" fontId="9" fillId="0" borderId="78" xfId="0" applyFont="1" applyFill="1" applyBorder="1" applyAlignment="1">
      <alignment horizontal="left" wrapText="1"/>
    </xf>
    <xf numFmtId="0" fontId="9" fillId="0" borderId="78" xfId="0" applyFont="1" applyFill="1" applyBorder="1" applyAlignment="1">
      <alignment horizontal="left" vertical="center" wrapText="1"/>
    </xf>
    <xf numFmtId="14" fontId="9" fillId="0" borderId="78" xfId="0" applyNumberFormat="1" applyFont="1" applyFill="1" applyBorder="1" applyAlignment="1">
      <alignment vertical="center"/>
    </xf>
    <xf numFmtId="167" fontId="14" fillId="0" borderId="78" xfId="1" applyNumberFormat="1" applyFont="1" applyFill="1" applyBorder="1" applyAlignment="1">
      <alignment horizontal="center" vertical="center"/>
    </xf>
    <xf numFmtId="1" fontId="9" fillId="0" borderId="78" xfId="1" applyNumberFormat="1" applyFont="1" applyFill="1" applyBorder="1" applyAlignment="1">
      <alignment horizontal="right" vertical="center"/>
    </xf>
    <xf numFmtId="167" fontId="9" fillId="0" borderId="78" xfId="1" applyNumberFormat="1" applyFont="1" applyFill="1" applyBorder="1"/>
    <xf numFmtId="0" fontId="9" fillId="0" borderId="78" xfId="0" applyFont="1" applyFill="1" applyBorder="1" applyAlignment="1">
      <alignment wrapText="1"/>
    </xf>
    <xf numFmtId="0" fontId="6" fillId="0" borderId="78" xfId="0" applyNumberFormat="1" applyFont="1" applyFill="1" applyBorder="1" applyAlignment="1">
      <alignment horizontal="center" vertical="top"/>
    </xf>
    <xf numFmtId="49" fontId="16" fillId="0" borderId="78" xfId="0" applyNumberFormat="1" applyFont="1" applyFill="1" applyBorder="1" applyAlignment="1">
      <alignment horizontal="center" vertical="center" wrapText="1"/>
    </xf>
    <xf numFmtId="200" fontId="16" fillId="0" borderId="78" xfId="0" applyNumberFormat="1" applyFont="1" applyFill="1" applyBorder="1" applyAlignment="1">
      <alignment horizontal="center" vertical="center" wrapText="1"/>
    </xf>
    <xf numFmtId="167" fontId="16" fillId="0" borderId="78" xfId="1" applyNumberFormat="1" applyFont="1" applyFill="1" applyBorder="1" applyAlignment="1">
      <alignment horizontal="center" vertical="center" wrapText="1"/>
    </xf>
    <xf numFmtId="0" fontId="16" fillId="0" borderId="78" xfId="0"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top" wrapText="1"/>
    </xf>
    <xf numFmtId="200" fontId="16" fillId="0" borderId="0" xfId="0" applyNumberFormat="1" applyFont="1" applyFill="1" applyBorder="1" applyAlignment="1">
      <alignment horizontal="center" vertical="center" wrapText="1"/>
    </xf>
    <xf numFmtId="167" fontId="16" fillId="0" borderId="0" xfId="1"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167" fontId="17" fillId="0" borderId="78" xfId="1" applyNumberFormat="1" applyFont="1" applyFill="1" applyBorder="1" applyAlignment="1">
      <alignment horizontal="right" vertical="top" wrapText="1"/>
    </xf>
    <xf numFmtId="43" fontId="17" fillId="0" borderId="78" xfId="1" applyFont="1" applyFill="1" applyBorder="1" applyAlignment="1">
      <alignment horizontal="right" vertical="top" wrapText="1"/>
    </xf>
    <xf numFmtId="43" fontId="17" fillId="0" borderId="100" xfId="1" applyFont="1" applyFill="1" applyBorder="1" applyAlignment="1">
      <alignment vertical="top" wrapText="1"/>
    </xf>
    <xf numFmtId="43" fontId="6" fillId="0" borderId="100" xfId="1" applyFont="1" applyFill="1" applyBorder="1" applyAlignment="1">
      <alignment vertical="top" wrapText="1"/>
    </xf>
    <xf numFmtId="43" fontId="17" fillId="0" borderId="100" xfId="1" applyFont="1" applyFill="1" applyBorder="1" applyAlignment="1">
      <alignment horizontal="right" vertical="top" wrapText="1"/>
    </xf>
    <xf numFmtId="17" fontId="17" fillId="0" borderId="78" xfId="1" applyNumberFormat="1" applyFont="1" applyFill="1" applyBorder="1" applyAlignment="1">
      <alignment vertical="top" wrapText="1"/>
    </xf>
    <xf numFmtId="171" fontId="15" fillId="0" borderId="78" xfId="0" applyNumberFormat="1" applyFont="1" applyFill="1" applyBorder="1" applyAlignment="1">
      <alignment horizontal="center" vertical="top"/>
    </xf>
    <xf numFmtId="171" fontId="15" fillId="0" borderId="78" xfId="0" applyNumberFormat="1" applyFont="1" applyFill="1" applyBorder="1" applyAlignment="1">
      <alignment horizontal="left" vertical="top"/>
    </xf>
    <xf numFmtId="43" fontId="9" fillId="0" borderId="101" xfId="1" applyFont="1" applyFill="1" applyBorder="1" applyAlignment="1">
      <alignment vertical="top" wrapText="1"/>
    </xf>
    <xf numFmtId="43" fontId="9" fillId="0" borderId="100" xfId="1" applyFont="1" applyFill="1" applyBorder="1" applyAlignment="1">
      <alignment vertical="top" wrapText="1"/>
    </xf>
    <xf numFmtId="43" fontId="9" fillId="0" borderId="100" xfId="1" applyFont="1" applyFill="1" applyBorder="1" applyAlignment="1">
      <alignment horizontal="right" vertical="top"/>
    </xf>
    <xf numFmtId="43" fontId="9" fillId="0" borderId="100" xfId="1" applyFont="1" applyFill="1" applyBorder="1" applyAlignment="1">
      <alignment horizontal="right" vertical="center" wrapText="1"/>
    </xf>
    <xf numFmtId="167" fontId="6" fillId="0" borderId="100" xfId="1" applyNumberFormat="1" applyFont="1" applyFill="1" applyBorder="1" applyAlignment="1"/>
    <xf numFmtId="167" fontId="9" fillId="0" borderId="100" xfId="1" applyNumberFormat="1" applyFont="1" applyFill="1" applyBorder="1" applyAlignment="1">
      <alignment horizontal="right" vertical="center" wrapText="1"/>
    </xf>
    <xf numFmtId="167" fontId="9" fillId="0" borderId="100" xfId="1" applyNumberFormat="1" applyFont="1" applyFill="1" applyBorder="1" applyAlignment="1">
      <alignment vertical="top" wrapText="1"/>
    </xf>
    <xf numFmtId="167" fontId="9" fillId="0" borderId="100" xfId="1" applyNumberFormat="1" applyFont="1" applyFill="1" applyBorder="1" applyAlignment="1">
      <alignment horizontal="right" vertical="top" wrapText="1"/>
    </xf>
    <xf numFmtId="43" fontId="9" fillId="0" borderId="101" xfId="1" applyFont="1" applyFill="1" applyBorder="1" applyAlignment="1">
      <alignment horizontal="right" vertical="top" wrapText="1"/>
    </xf>
    <xf numFmtId="43" fontId="9" fillId="0" borderId="100" xfId="1" applyFont="1" applyFill="1" applyBorder="1" applyAlignment="1">
      <alignment horizontal="right" vertical="top" wrapText="1"/>
    </xf>
    <xf numFmtId="43" fontId="9" fillId="0" borderId="102" xfId="1" applyFont="1" applyFill="1" applyBorder="1" applyAlignment="1">
      <alignment horizontal="right" vertical="top" wrapText="1"/>
    </xf>
    <xf numFmtId="43" fontId="9" fillId="0" borderId="100" xfId="1" applyNumberFormat="1" applyFont="1" applyFill="1" applyBorder="1" applyAlignment="1">
      <alignment vertical="top" wrapText="1"/>
    </xf>
    <xf numFmtId="43" fontId="9" fillId="0" borderId="100" xfId="1" applyNumberFormat="1" applyFont="1" applyFill="1" applyBorder="1" applyAlignment="1"/>
    <xf numFmtId="43" fontId="9" fillId="0" borderId="101" xfId="1" applyNumberFormat="1" applyFont="1" applyFill="1" applyBorder="1" applyAlignment="1">
      <alignment vertical="top" wrapText="1"/>
    </xf>
    <xf numFmtId="43" fontId="9" fillId="0" borderId="100" xfId="1" applyNumberFormat="1" applyFont="1" applyFill="1" applyBorder="1" applyAlignment="1">
      <alignment horizontal="right" vertical="center" wrapText="1"/>
    </xf>
    <xf numFmtId="0" fontId="9" fillId="0" borderId="78" xfId="0" applyFont="1" applyFill="1" applyBorder="1" applyAlignment="1">
      <alignment horizontal="center" vertical="center" wrapText="1"/>
    </xf>
    <xf numFmtId="49" fontId="15" fillId="0" borderId="1" xfId="0" applyNumberFormat="1" applyFont="1" applyFill="1" applyBorder="1" applyAlignment="1">
      <alignment horizontal="left"/>
    </xf>
    <xf numFmtId="49" fontId="15" fillId="0" borderId="1" xfId="0" applyNumberFormat="1" applyFont="1" applyFill="1" applyBorder="1" applyAlignment="1">
      <alignment horizontal="left" wrapText="1"/>
    </xf>
    <xf numFmtId="0" fontId="13" fillId="0" borderId="67" xfId="0" applyFont="1" applyFill="1" applyBorder="1" applyAlignment="1">
      <alignment horizontal="left" vertical="top" wrapText="1"/>
    </xf>
    <xf numFmtId="0" fontId="90" fillId="0" borderId="0" xfId="0" applyFont="1" applyFill="1" applyAlignment="1">
      <alignment horizontal="left" vertical="top" wrapText="1"/>
    </xf>
    <xf numFmtId="0" fontId="90" fillId="0" borderId="0" xfId="0" applyFont="1" applyFill="1" applyAlignment="1">
      <alignment horizontal="left" vertical="top"/>
    </xf>
    <xf numFmtId="0" fontId="12" fillId="0" borderId="54" xfId="0" applyFont="1" applyFill="1" applyBorder="1" applyAlignment="1">
      <alignment horizontal="left" wrapText="1"/>
    </xf>
    <xf numFmtId="0" fontId="12" fillId="0" borderId="55" xfId="0" applyFont="1" applyFill="1" applyBorder="1" applyAlignment="1">
      <alignment horizontal="left"/>
    </xf>
    <xf numFmtId="0" fontId="12" fillId="0" borderId="4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5" fillId="0" borderId="8"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49" fontId="15" fillId="0" borderId="66" xfId="0" applyNumberFormat="1" applyFont="1" applyFill="1" applyBorder="1" applyAlignment="1">
      <alignment horizontal="left" vertical="top" wrapText="1"/>
    </xf>
    <xf numFmtId="49" fontId="15" fillId="0" borderId="68" xfId="0"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200" fontId="15" fillId="0" borderId="23" xfId="0" applyNumberFormat="1" applyFont="1" applyFill="1" applyBorder="1" applyAlignment="1">
      <alignment horizontal="center" vertical="center" wrapText="1"/>
    </xf>
    <xf numFmtId="200" fontId="15" fillId="0" borderId="42" xfId="0" applyNumberFormat="1" applyFont="1" applyFill="1" applyBorder="1" applyAlignment="1">
      <alignment horizontal="center" vertical="center" wrapText="1"/>
    </xf>
    <xf numFmtId="200" fontId="15" fillId="0" borderId="11" xfId="0" applyNumberFormat="1" applyFont="1" applyFill="1" applyBorder="1" applyAlignment="1">
      <alignment horizontal="center" vertical="center" wrapText="1"/>
    </xf>
    <xf numFmtId="200" fontId="15" fillId="0" borderId="68" xfId="0" applyNumberFormat="1" applyFont="1" applyFill="1" applyBorder="1" applyAlignment="1">
      <alignment horizontal="center" vertical="center" wrapText="1"/>
    </xf>
    <xf numFmtId="200" fontId="15" fillId="0" borderId="9" xfId="0" applyNumberFormat="1" applyFont="1" applyFill="1" applyBorder="1" applyAlignment="1">
      <alignment horizontal="center" vertical="center" wrapText="1"/>
    </xf>
    <xf numFmtId="49" fontId="15" fillId="0" borderId="44" xfId="0" applyNumberFormat="1" applyFont="1" applyFill="1" applyBorder="1" applyAlignment="1">
      <alignment horizontal="center" vertical="center" wrapText="1"/>
    </xf>
    <xf numFmtId="49" fontId="15" fillId="0" borderId="45" xfId="0" applyNumberFormat="1" applyFont="1" applyFill="1" applyBorder="1" applyAlignment="1">
      <alignment horizontal="center" vertical="center" wrapText="1"/>
    </xf>
    <xf numFmtId="0" fontId="15" fillId="0" borderId="68" xfId="0" applyFont="1" applyFill="1" applyBorder="1" applyAlignment="1">
      <alignment horizontal="center" vertical="center" wrapText="1"/>
    </xf>
    <xf numFmtId="0" fontId="15" fillId="0" borderId="9" xfId="0" applyFont="1" applyFill="1" applyBorder="1" applyAlignment="1">
      <alignment horizontal="center" vertical="center" wrapText="1"/>
    </xf>
    <xf numFmtId="49" fontId="16" fillId="0" borderId="0" xfId="0" applyNumberFormat="1" applyFont="1" applyFill="1" applyBorder="1" applyAlignment="1">
      <alignment horizontal="left" vertical="top" wrapText="1"/>
    </xf>
    <xf numFmtId="49" fontId="16" fillId="0" borderId="0" xfId="0" applyNumberFormat="1" applyFont="1" applyFill="1" applyBorder="1" applyAlignment="1">
      <alignment horizontal="left" vertical="top"/>
    </xf>
    <xf numFmtId="49" fontId="15" fillId="0" borderId="12" xfId="0" applyNumberFormat="1" applyFont="1" applyFill="1" applyBorder="1" applyAlignment="1">
      <alignment vertical="center" wrapText="1"/>
    </xf>
    <xf numFmtId="49" fontId="15" fillId="0" borderId="12" xfId="0" applyNumberFormat="1" applyFont="1" applyFill="1" applyBorder="1" applyAlignment="1">
      <alignment vertical="center"/>
    </xf>
    <xf numFmtId="49" fontId="15" fillId="3" borderId="31" xfId="0" applyNumberFormat="1" applyFont="1" applyFill="1" applyBorder="1" applyAlignment="1">
      <alignment horizontal="center" vertical="center" wrapText="1"/>
    </xf>
    <xf numFmtId="49" fontId="15" fillId="3" borderId="9" xfId="0" applyNumberFormat="1" applyFont="1" applyFill="1" applyBorder="1" applyAlignment="1">
      <alignment horizontal="center" vertical="center"/>
    </xf>
    <xf numFmtId="49" fontId="15" fillId="3" borderId="13" xfId="0" applyNumberFormat="1" applyFont="1" applyFill="1" applyBorder="1" applyAlignment="1">
      <alignment horizontal="center" vertical="center"/>
    </xf>
    <xf numFmtId="49" fontId="15" fillId="3" borderId="33" xfId="0" applyNumberFormat="1" applyFont="1" applyFill="1" applyBorder="1" applyAlignment="1">
      <alignment horizontal="center" wrapText="1"/>
    </xf>
    <xf numFmtId="49" fontId="15" fillId="3" borderId="35" xfId="0" applyNumberFormat="1" applyFont="1" applyFill="1" applyBorder="1" applyAlignment="1">
      <alignment horizontal="center" wrapText="1"/>
    </xf>
    <xf numFmtId="49" fontId="15" fillId="3" borderId="36" xfId="0" applyNumberFormat="1" applyFont="1" applyFill="1" applyBorder="1" applyAlignment="1">
      <alignment horizontal="center" wrapText="1"/>
    </xf>
    <xf numFmtId="49" fontId="15" fillId="3" borderId="33" xfId="0" applyNumberFormat="1" applyFont="1" applyFill="1" applyBorder="1" applyAlignment="1">
      <alignment horizontal="center"/>
    </xf>
    <xf numFmtId="49" fontId="15" fillId="3" borderId="36" xfId="0" applyNumberFormat="1" applyFont="1" applyFill="1" applyBorder="1" applyAlignment="1">
      <alignment horizontal="center"/>
    </xf>
    <xf numFmtId="0" fontId="15" fillId="3" borderId="33" xfId="0" applyFont="1" applyFill="1" applyBorder="1" applyAlignment="1">
      <alignment horizontal="center" vertical="center" wrapText="1"/>
    </xf>
    <xf numFmtId="0" fontId="15" fillId="3" borderId="36" xfId="0" applyFont="1" applyFill="1" applyBorder="1" applyAlignment="1">
      <alignment horizontal="center" vertical="center" wrapText="1"/>
    </xf>
    <xf numFmtId="49" fontId="15" fillId="3" borderId="13" xfId="0" applyNumberFormat="1" applyFont="1" applyFill="1" applyBorder="1" applyAlignment="1">
      <alignment horizontal="center" vertical="center" wrapText="1"/>
    </xf>
    <xf numFmtId="49" fontId="16" fillId="0" borderId="92" xfId="0" applyNumberFormat="1" applyFont="1" applyFill="1" applyBorder="1" applyAlignment="1">
      <alignment horizontal="left" vertical="top" wrapText="1"/>
    </xf>
    <xf numFmtId="49" fontId="16" fillId="0" borderId="0" xfId="0" applyNumberFormat="1" applyFont="1" applyFill="1" applyBorder="1" applyAlignment="1">
      <alignment horizontal="left" wrapText="1"/>
    </xf>
    <xf numFmtId="49" fontId="98" fillId="0" borderId="0" xfId="0" applyNumberFormat="1" applyFont="1" applyFill="1" applyBorder="1" applyAlignment="1">
      <alignment horizontal="left" vertical="center" wrapText="1"/>
    </xf>
    <xf numFmtId="49" fontId="98" fillId="0" borderId="0" xfId="0" applyNumberFormat="1" applyFont="1" applyFill="1" applyBorder="1" applyAlignment="1">
      <alignment horizontal="left" vertical="center"/>
    </xf>
    <xf numFmtId="49" fontId="92" fillId="0" borderId="0" xfId="0" applyNumberFormat="1" applyFont="1" applyFill="1" applyAlignment="1">
      <alignment horizontal="left" vertical="center" wrapText="1"/>
    </xf>
    <xf numFmtId="49" fontId="92" fillId="0" borderId="0" xfId="0" applyNumberFormat="1" applyFont="1" applyFill="1" applyAlignment="1">
      <alignment horizontal="left" vertical="center"/>
    </xf>
    <xf numFmtId="0" fontId="45" fillId="0" borderId="1" xfId="0" applyFont="1" applyBorder="1" applyAlignment="1">
      <alignment horizontal="center" vertical="center" wrapText="1"/>
    </xf>
    <xf numFmtId="0" fontId="45" fillId="0" borderId="1" xfId="0" applyFont="1" applyBorder="1" applyAlignment="1">
      <alignment horizontal="center" vertical="center"/>
    </xf>
    <xf numFmtId="0" fontId="45" fillId="0" borderId="1" xfId="0" applyFont="1" applyFill="1" applyBorder="1" applyAlignment="1">
      <alignment horizontal="center" vertical="center"/>
    </xf>
    <xf numFmtId="0" fontId="45" fillId="4" borderId="6" xfId="0" applyFont="1" applyFill="1" applyBorder="1" applyAlignment="1">
      <alignment horizontal="center" vertical="center"/>
    </xf>
    <xf numFmtId="0" fontId="99" fillId="4" borderId="32" xfId="0" applyNumberFormat="1" applyFont="1" applyFill="1" applyBorder="1" applyAlignment="1">
      <alignment horizontal="center" vertical="center"/>
    </xf>
    <xf numFmtId="0" fontId="99" fillId="4" borderId="8" xfId="0" applyNumberFormat="1" applyFont="1" applyFill="1" applyBorder="1" applyAlignment="1">
      <alignment horizontal="center" vertical="center"/>
    </xf>
    <xf numFmtId="167" fontId="45" fillId="4" borderId="1" xfId="1" applyNumberFormat="1" applyFont="1" applyFill="1" applyBorder="1" applyAlignment="1">
      <alignment horizontal="center" vertical="center"/>
    </xf>
    <xf numFmtId="0" fontId="96" fillId="4" borderId="1" xfId="0" applyNumberFormat="1" applyFont="1" applyFill="1" applyBorder="1" applyAlignment="1">
      <alignment horizontal="center" vertical="center"/>
    </xf>
    <xf numFmtId="167" fontId="45" fillId="4" borderId="6" xfId="1" applyNumberFormat="1" applyFont="1" applyFill="1" applyBorder="1" applyAlignment="1">
      <alignment horizontal="center" vertical="center"/>
    </xf>
    <xf numFmtId="0" fontId="96" fillId="4" borderId="14" xfId="0" applyNumberFormat="1" applyFont="1" applyFill="1" applyBorder="1" applyAlignment="1">
      <alignment horizontal="center" vertical="center"/>
    </xf>
    <xf numFmtId="0" fontId="96" fillId="4" borderId="15" xfId="0" applyNumberFormat="1" applyFont="1" applyFill="1" applyBorder="1" applyAlignment="1">
      <alignment horizontal="center" vertical="center"/>
    </xf>
    <xf numFmtId="49" fontId="92" fillId="0" borderId="32" xfId="0" applyNumberFormat="1" applyFont="1" applyFill="1" applyBorder="1" applyAlignment="1">
      <alignment horizontal="left" vertical="center" wrapText="1"/>
    </xf>
    <xf numFmtId="0" fontId="99" fillId="0" borderId="32" xfId="0" applyNumberFormat="1" applyFont="1" applyFill="1" applyBorder="1" applyAlignment="1">
      <alignment horizontal="left" vertical="center"/>
    </xf>
    <xf numFmtId="0" fontId="96" fillId="0" borderId="0" xfId="0" applyNumberFormat="1" applyFont="1" applyFill="1" applyBorder="1" applyAlignment="1">
      <alignment horizontal="left" vertical="center" wrapText="1"/>
    </xf>
    <xf numFmtId="49" fontId="92" fillId="0" borderId="1" xfId="0" applyNumberFormat="1" applyFont="1" applyFill="1" applyBorder="1" applyAlignment="1">
      <alignment horizontal="center" vertical="center" wrapText="1"/>
    </xf>
    <xf numFmtId="49" fontId="92" fillId="0" borderId="1" xfId="0" applyNumberFormat="1" applyFont="1" applyFill="1" applyBorder="1" applyAlignment="1">
      <alignment horizontal="center" vertical="center"/>
    </xf>
    <xf numFmtId="49" fontId="92" fillId="0" borderId="19" xfId="0" applyNumberFormat="1" applyFont="1" applyFill="1" applyBorder="1" applyAlignment="1">
      <alignment horizontal="center" vertical="center" wrapText="1"/>
    </xf>
    <xf numFmtId="49" fontId="92" fillId="0" borderId="20" xfId="0" applyNumberFormat="1" applyFont="1" applyFill="1" applyBorder="1" applyAlignment="1">
      <alignment horizontal="center" vertical="center"/>
    </xf>
    <xf numFmtId="0" fontId="93" fillId="0" borderId="0" xfId="0" applyNumberFormat="1" applyFont="1" applyFill="1" applyBorder="1" applyAlignment="1">
      <alignment horizontal="left" vertical="center" wrapText="1"/>
    </xf>
    <xf numFmtId="0" fontId="98" fillId="0" borderId="0" xfId="0" applyFont="1" applyFill="1" applyAlignment="1">
      <alignment horizontal="left" vertical="center" wrapText="1"/>
    </xf>
    <xf numFmtId="49" fontId="92" fillId="0" borderId="21" xfId="0" applyNumberFormat="1" applyFont="1" applyFill="1" applyBorder="1" applyAlignment="1">
      <alignment horizontal="center" vertical="center"/>
    </xf>
    <xf numFmtId="0" fontId="98" fillId="0" borderId="32" xfId="0" applyFont="1" applyFill="1" applyBorder="1" applyAlignment="1">
      <alignment horizontal="left" vertical="center" wrapText="1"/>
    </xf>
    <xf numFmtId="0" fontId="98" fillId="0" borderId="32" xfId="0" applyFont="1" applyFill="1" applyBorder="1" applyAlignment="1">
      <alignment horizontal="left" vertical="center"/>
    </xf>
    <xf numFmtId="49" fontId="92" fillId="0" borderId="34" xfId="0" applyNumberFormat="1" applyFont="1" applyFill="1" applyBorder="1" applyAlignment="1">
      <alignment horizontal="center" vertical="center" wrapText="1"/>
    </xf>
    <xf numFmtId="49" fontId="92" fillId="0" borderId="10" xfId="0" applyNumberFormat="1" applyFont="1" applyFill="1" applyBorder="1" applyAlignment="1">
      <alignment horizontal="center" vertical="center"/>
    </xf>
    <xf numFmtId="49" fontId="92" fillId="0" borderId="17" xfId="0" applyNumberFormat="1" applyFont="1" applyFill="1" applyBorder="1" applyAlignment="1">
      <alignment horizontal="center" vertical="center"/>
    </xf>
    <xf numFmtId="49" fontId="92" fillId="0" borderId="37" xfId="0" applyNumberFormat="1" applyFont="1" applyFill="1" applyBorder="1" applyAlignment="1">
      <alignment horizontal="center" vertical="center"/>
    </xf>
    <xf numFmtId="49" fontId="92" fillId="0" borderId="11" xfId="0" applyNumberFormat="1" applyFont="1" applyFill="1" applyBorder="1" applyAlignment="1">
      <alignment horizontal="center" vertical="center"/>
    </xf>
    <xf numFmtId="49" fontId="92" fillId="0" borderId="18" xfId="0" applyNumberFormat="1" applyFont="1" applyFill="1" applyBorder="1" applyAlignment="1">
      <alignment horizontal="center" vertical="center"/>
    </xf>
    <xf numFmtId="49" fontId="92" fillId="0" borderId="33" xfId="0" applyNumberFormat="1" applyFont="1" applyFill="1" applyBorder="1" applyAlignment="1">
      <alignment horizontal="center" vertical="center"/>
    </xf>
    <xf numFmtId="49" fontId="92" fillId="0" borderId="35" xfId="0" applyNumberFormat="1" applyFont="1" applyFill="1" applyBorder="1" applyAlignment="1">
      <alignment horizontal="center" vertical="center"/>
    </xf>
    <xf numFmtId="49" fontId="92" fillId="0" borderId="36" xfId="0" applyNumberFormat="1" applyFont="1" applyFill="1" applyBorder="1" applyAlignment="1">
      <alignment horizontal="center" vertical="center"/>
    </xf>
    <xf numFmtId="49" fontId="92" fillId="0" borderId="16" xfId="0" applyNumberFormat="1"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5" fillId="0" borderId="0" xfId="0" applyNumberFormat="1" applyFont="1" applyFill="1" applyAlignment="1">
      <alignment horizontal="left" vertical="top" wrapText="1"/>
    </xf>
    <xf numFmtId="49" fontId="15" fillId="0" borderId="0" xfId="0" applyNumberFormat="1" applyFont="1" applyFill="1" applyAlignment="1">
      <alignment horizontal="left" vertical="top"/>
    </xf>
    <xf numFmtId="49" fontId="15" fillId="0" borderId="14" xfId="0" applyNumberFormat="1" applyFont="1" applyFill="1" applyBorder="1" applyAlignment="1">
      <alignment horizontal="left" vertical="top" wrapText="1"/>
    </xf>
    <xf numFmtId="49" fontId="15" fillId="0" borderId="14" xfId="0" applyNumberFormat="1" applyFont="1" applyFill="1" applyBorder="1" applyAlignment="1">
      <alignment horizontal="left" vertical="top"/>
    </xf>
    <xf numFmtId="49"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49" fontId="15" fillId="0" borderId="1" xfId="0" applyNumberFormat="1" applyFont="1" applyFill="1" applyBorder="1" applyAlignment="1">
      <alignment horizontal="center" vertical="top" wrapText="1"/>
    </xf>
    <xf numFmtId="49" fontId="15" fillId="0" borderId="1" xfId="0" applyNumberFormat="1" applyFont="1" applyFill="1" applyBorder="1" applyAlignment="1">
      <alignment horizontal="center" vertical="top"/>
    </xf>
    <xf numFmtId="0" fontId="12"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xf>
    <xf numFmtId="49" fontId="66" fillId="0" borderId="0" xfId="0" applyNumberFormat="1" applyFont="1" applyFill="1" applyAlignment="1">
      <alignment horizontal="left" vertical="center" wrapText="1"/>
    </xf>
    <xf numFmtId="49" fontId="15" fillId="0" borderId="0" xfId="0" applyNumberFormat="1" applyFont="1" applyFill="1" applyAlignment="1">
      <alignment horizontal="left" vertical="center" wrapText="1"/>
    </xf>
    <xf numFmtId="49" fontId="15" fillId="0" borderId="0" xfId="0" applyNumberFormat="1" applyFont="1" applyFill="1" applyAlignment="1">
      <alignment horizontal="left" vertical="center"/>
    </xf>
    <xf numFmtId="49" fontId="66" fillId="0" borderId="1" xfId="0" applyNumberFormat="1" applyFont="1" applyFill="1" applyBorder="1" applyAlignment="1">
      <alignment horizontal="center" vertical="center" wrapText="1"/>
    </xf>
    <xf numFmtId="171" fontId="15" fillId="0" borderId="93" xfId="0" applyNumberFormat="1" applyFont="1" applyFill="1" applyBorder="1" applyAlignment="1">
      <alignment horizontal="center" vertical="center" wrapText="1"/>
    </xf>
    <xf numFmtId="171" fontId="66" fillId="0" borderId="94" xfId="0" applyNumberFormat="1" applyFont="1" applyFill="1" applyBorder="1" applyAlignment="1">
      <alignment horizontal="center" vertical="center" wrapText="1"/>
    </xf>
    <xf numFmtId="49" fontId="16" fillId="0" borderId="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xf>
    <xf numFmtId="49" fontId="15" fillId="0" borderId="0" xfId="0" applyNumberFormat="1" applyFont="1" applyFill="1" applyBorder="1" applyAlignment="1">
      <alignment horizontal="left" vertical="center" wrapText="1"/>
    </xf>
    <xf numFmtId="49" fontId="15" fillId="3" borderId="33" xfId="0" applyNumberFormat="1" applyFont="1" applyFill="1" applyBorder="1" applyAlignment="1">
      <alignment horizontal="center" vertical="center"/>
    </xf>
    <xf numFmtId="49" fontId="15" fillId="3" borderId="36" xfId="0" applyNumberFormat="1" applyFont="1" applyFill="1" applyBorder="1" applyAlignment="1">
      <alignment horizontal="center" vertical="center"/>
    </xf>
    <xf numFmtId="49" fontId="15" fillId="3" borderId="0" xfId="0" applyNumberFormat="1" applyFont="1" applyFill="1" applyAlignment="1">
      <alignment horizontal="left" vertical="top" wrapText="1"/>
    </xf>
    <xf numFmtId="49" fontId="15" fillId="3" borderId="0" xfId="0" applyNumberFormat="1" applyFont="1" applyFill="1" applyAlignment="1">
      <alignment horizontal="left" vertical="top"/>
    </xf>
    <xf numFmtId="49" fontId="15" fillId="3" borderId="35" xfId="0" applyNumberFormat="1" applyFont="1" applyFill="1" applyBorder="1" applyAlignment="1">
      <alignment horizontal="center" vertical="center"/>
    </xf>
    <xf numFmtId="49" fontId="15" fillId="3" borderId="33" xfId="0" applyNumberFormat="1" applyFont="1" applyFill="1" applyBorder="1" applyAlignment="1">
      <alignment horizontal="center" vertical="center" wrapText="1"/>
    </xf>
    <xf numFmtId="49" fontId="15" fillId="3" borderId="36" xfId="0" applyNumberFormat="1" applyFont="1" applyFill="1" applyBorder="1" applyAlignment="1">
      <alignment horizontal="center" vertical="center" wrapText="1"/>
    </xf>
    <xf numFmtId="49" fontId="15" fillId="3" borderId="17"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49" fontId="15" fillId="0" borderId="0" xfId="0" applyNumberFormat="1" applyFont="1" applyFill="1" applyBorder="1" applyAlignment="1">
      <alignment horizontal="left" wrapText="1"/>
    </xf>
    <xf numFmtId="49" fontId="15" fillId="0" borderId="0" xfId="0" applyNumberFormat="1" applyFont="1" applyFill="1" applyBorder="1" applyAlignment="1">
      <alignment horizontal="left"/>
    </xf>
    <xf numFmtId="49" fontId="15" fillId="0" borderId="0" xfId="0" applyNumberFormat="1" applyFont="1" applyFill="1" applyAlignment="1">
      <alignment horizontal="left" wrapText="1"/>
    </xf>
    <xf numFmtId="49" fontId="15" fillId="0" borderId="0" xfId="0" applyNumberFormat="1" applyFont="1" applyFill="1" applyAlignment="1">
      <alignment horizontal="left"/>
    </xf>
    <xf numFmtId="49" fontId="15" fillId="3" borderId="0" xfId="19" applyNumberFormat="1" applyFont="1" applyFill="1" applyAlignment="1">
      <alignment horizontal="left" wrapText="1"/>
    </xf>
    <xf numFmtId="49" fontId="15" fillId="3" borderId="0" xfId="19" applyNumberFormat="1" applyFont="1" applyFill="1" applyAlignment="1">
      <alignment horizontal="left"/>
    </xf>
    <xf numFmtId="49" fontId="15" fillId="3" borderId="0" xfId="19" applyNumberFormat="1" applyFont="1" applyFill="1" applyAlignment="1">
      <alignment horizontal="left" vertical="top" wrapText="1"/>
    </xf>
    <xf numFmtId="49" fontId="15" fillId="3" borderId="0" xfId="19" applyNumberFormat="1" applyFont="1" applyFill="1" applyAlignment="1">
      <alignment horizontal="left" vertical="top"/>
    </xf>
    <xf numFmtId="49" fontId="15" fillId="3" borderId="69" xfId="0" applyNumberFormat="1" applyFont="1" applyFill="1" applyBorder="1" applyAlignment="1">
      <alignment horizontal="center" vertical="center" wrapText="1"/>
    </xf>
    <xf numFmtId="49" fontId="15" fillId="3" borderId="70" xfId="0" applyNumberFormat="1" applyFont="1" applyFill="1" applyBorder="1" applyAlignment="1">
      <alignment horizontal="center" vertical="center" wrapText="1"/>
    </xf>
    <xf numFmtId="49" fontId="15" fillId="3" borderId="33" xfId="19" applyNumberFormat="1" applyFont="1" applyFill="1" applyBorder="1" applyAlignment="1">
      <alignment horizontal="center" wrapText="1"/>
    </xf>
    <xf numFmtId="49" fontId="15" fillId="3" borderId="35" xfId="19" applyNumberFormat="1" applyFont="1" applyFill="1" applyBorder="1" applyAlignment="1">
      <alignment horizontal="center"/>
    </xf>
    <xf numFmtId="49" fontId="15" fillId="3" borderId="6" xfId="19" applyNumberFormat="1" applyFont="1" applyFill="1" applyBorder="1" applyAlignment="1">
      <alignment horizontal="center" vertical="center"/>
    </xf>
    <xf numFmtId="0" fontId="6" fillId="0" borderId="7" xfId="19" applyNumberFormat="1" applyFont="1" applyFill="1" applyBorder="1" applyAlignment="1">
      <alignment horizontal="center" vertical="center"/>
    </xf>
    <xf numFmtId="49" fontId="16" fillId="3" borderId="0" xfId="19" applyNumberFormat="1" applyFont="1" applyFill="1" applyBorder="1" applyAlignment="1">
      <alignment horizontal="left" wrapText="1"/>
    </xf>
    <xf numFmtId="49" fontId="15" fillId="3" borderId="0" xfId="19" applyNumberFormat="1" applyFont="1" applyFill="1" applyBorder="1" applyAlignment="1">
      <alignment horizontal="left" wrapText="1"/>
    </xf>
    <xf numFmtId="49" fontId="15" fillId="3" borderId="31" xfId="19" applyNumberFormat="1" applyFont="1" applyFill="1" applyBorder="1" applyAlignment="1">
      <alignment horizontal="center" vertical="center"/>
    </xf>
    <xf numFmtId="49" fontId="15" fillId="3" borderId="13" xfId="19" applyNumberFormat="1" applyFont="1" applyFill="1" applyBorder="1" applyAlignment="1">
      <alignment horizontal="center" vertical="center"/>
    </xf>
    <xf numFmtId="49" fontId="15" fillId="3" borderId="33" xfId="19" applyNumberFormat="1" applyFont="1" applyFill="1" applyBorder="1" applyAlignment="1">
      <alignment horizontal="center"/>
    </xf>
    <xf numFmtId="49" fontId="15" fillId="3" borderId="36" xfId="19" applyNumberFormat="1" applyFont="1" applyFill="1" applyBorder="1" applyAlignment="1">
      <alignment horizontal="center"/>
    </xf>
    <xf numFmtId="49" fontId="15" fillId="3" borderId="34" xfId="19" applyNumberFormat="1" applyFont="1" applyFill="1" applyBorder="1" applyAlignment="1">
      <alignment horizontal="center" vertical="center" wrapText="1"/>
    </xf>
    <xf numFmtId="49" fontId="15" fillId="3" borderId="37" xfId="19" applyNumberFormat="1" applyFont="1" applyFill="1" applyBorder="1" applyAlignment="1">
      <alignment horizontal="center" vertical="center"/>
    </xf>
    <xf numFmtId="49" fontId="15" fillId="3" borderId="44" xfId="19" applyNumberFormat="1" applyFont="1" applyFill="1" applyBorder="1" applyAlignment="1">
      <alignment horizontal="center" vertical="center"/>
    </xf>
    <xf numFmtId="49" fontId="15" fillId="3" borderId="45" xfId="19" applyNumberFormat="1" applyFont="1" applyFill="1" applyBorder="1" applyAlignment="1">
      <alignment horizontal="center" vertical="center"/>
    </xf>
    <xf numFmtId="49" fontId="15" fillId="3" borderId="79" xfId="19" applyNumberFormat="1" applyFont="1" applyFill="1" applyBorder="1" applyAlignment="1">
      <alignment horizontal="center" vertical="center"/>
    </xf>
    <xf numFmtId="49" fontId="15" fillId="3" borderId="80" xfId="19" applyNumberFormat="1" applyFont="1" applyFill="1" applyBorder="1" applyAlignment="1">
      <alignment horizontal="center" vertical="center"/>
    </xf>
    <xf numFmtId="49" fontId="105" fillId="3" borderId="0" xfId="19" applyNumberFormat="1" applyFont="1" applyFill="1" applyAlignment="1">
      <alignment horizontal="left" wrapText="1"/>
    </xf>
    <xf numFmtId="49" fontId="74" fillId="3" borderId="0" xfId="19" applyNumberFormat="1" applyFont="1" applyFill="1" applyAlignment="1">
      <alignment horizontal="left" vertical="top" wrapText="1"/>
    </xf>
    <xf numFmtId="49" fontId="15" fillId="3" borderId="33" xfId="19" applyNumberFormat="1" applyFont="1" applyFill="1" applyBorder="1" applyAlignment="1">
      <alignment horizontal="center" vertical="center" wrapText="1"/>
    </xf>
    <xf numFmtId="49" fontId="15" fillId="3" borderId="36" xfId="19" applyNumberFormat="1" applyFont="1" applyFill="1" applyBorder="1" applyAlignment="1">
      <alignment horizontal="center" vertical="center"/>
    </xf>
    <xf numFmtId="49" fontId="16" fillId="3" borderId="0" xfId="19" applyNumberFormat="1" applyFont="1" applyFill="1" applyAlignment="1">
      <alignment horizontal="left" vertical="top" wrapText="1"/>
    </xf>
    <xf numFmtId="49" fontId="15" fillId="3" borderId="35" xfId="19" applyNumberFormat="1" applyFont="1" applyFill="1" applyBorder="1" applyAlignment="1">
      <alignment horizontal="center" vertical="center" wrapText="1"/>
    </xf>
    <xf numFmtId="49" fontId="15" fillId="3" borderId="36" xfId="19" applyNumberFormat="1" applyFont="1" applyFill="1" applyBorder="1" applyAlignment="1">
      <alignment horizontal="center" vertical="center" wrapText="1"/>
    </xf>
    <xf numFmtId="49" fontId="15" fillId="3" borderId="31" xfId="19" applyNumberFormat="1" applyFont="1" applyFill="1" applyBorder="1" applyAlignment="1">
      <alignment horizontal="center" vertical="center" wrapText="1"/>
    </xf>
    <xf numFmtId="49" fontId="15" fillId="3" borderId="13" xfId="19" applyNumberFormat="1" applyFont="1" applyFill="1" applyBorder="1" applyAlignment="1">
      <alignment horizontal="center" vertical="center" wrapText="1"/>
    </xf>
    <xf numFmtId="49" fontId="15" fillId="0" borderId="31" xfId="19" applyNumberFormat="1" applyFont="1" applyFill="1" applyBorder="1" applyAlignment="1">
      <alignment horizontal="center" vertical="center" wrapText="1"/>
    </xf>
    <xf numFmtId="49" fontId="15" fillId="0" borderId="13" xfId="19" applyNumberFormat="1" applyFont="1" applyFill="1" applyBorder="1" applyAlignment="1">
      <alignment horizontal="center" vertical="center" wrapText="1"/>
    </xf>
    <xf numFmtId="49" fontId="15" fillId="3" borderId="77" xfId="19" applyNumberFormat="1" applyFont="1" applyFill="1" applyBorder="1" applyAlignment="1">
      <alignment horizontal="center" vertical="center" wrapText="1"/>
    </xf>
    <xf numFmtId="49" fontId="82" fillId="3" borderId="0" xfId="19" applyNumberFormat="1" applyFont="1" applyFill="1" applyAlignment="1">
      <alignment horizontal="left" vertical="top" wrapText="1"/>
    </xf>
    <xf numFmtId="49" fontId="16" fillId="3" borderId="0" xfId="19" applyNumberFormat="1" applyFont="1" applyFill="1" applyBorder="1" applyAlignment="1">
      <alignment horizontal="left" vertical="center" wrapText="1"/>
    </xf>
    <xf numFmtId="49" fontId="16" fillId="3" borderId="75" xfId="19" applyNumberFormat="1" applyFont="1" applyFill="1" applyBorder="1" applyAlignment="1">
      <alignment horizontal="left" wrapText="1"/>
    </xf>
    <xf numFmtId="49" fontId="15" fillId="3" borderId="48" xfId="19" applyNumberFormat="1" applyFont="1" applyFill="1" applyBorder="1" applyAlignment="1">
      <alignment horizontal="left" wrapText="1"/>
    </xf>
    <xf numFmtId="49" fontId="15" fillId="3" borderId="49" xfId="19" applyNumberFormat="1" applyFont="1" applyFill="1" applyBorder="1" applyAlignment="1">
      <alignment horizontal="left" wrapText="1"/>
    </xf>
    <xf numFmtId="49" fontId="15" fillId="3" borderId="50" xfId="19" applyNumberFormat="1" applyFont="1" applyFill="1" applyBorder="1" applyAlignment="1">
      <alignment horizontal="left" wrapText="1"/>
    </xf>
    <xf numFmtId="49" fontId="15" fillId="3" borderId="48" xfId="19" applyNumberFormat="1" applyFont="1" applyFill="1" applyBorder="1" applyAlignment="1">
      <alignment horizontal="left" vertical="center" wrapText="1"/>
    </xf>
    <xf numFmtId="49" fontId="16" fillId="3" borderId="49" xfId="19" applyNumberFormat="1" applyFont="1" applyFill="1" applyBorder="1" applyAlignment="1">
      <alignment horizontal="left" vertical="center" wrapText="1"/>
    </xf>
    <xf numFmtId="49" fontId="16" fillId="3" borderId="50" xfId="19" applyNumberFormat="1" applyFont="1" applyFill="1" applyBorder="1" applyAlignment="1">
      <alignment horizontal="left" vertical="center" wrapText="1"/>
    </xf>
    <xf numFmtId="49" fontId="15" fillId="3" borderId="48" xfId="19" applyNumberFormat="1" applyFont="1" applyFill="1" applyBorder="1" applyAlignment="1">
      <alignment horizontal="left" vertical="top" wrapText="1"/>
    </xf>
    <xf numFmtId="0" fontId="4" fillId="0" borderId="49" xfId="19" applyNumberFormat="1" applyFont="1" applyFill="1" applyBorder="1" applyAlignment="1">
      <alignment horizontal="left" vertical="top" wrapText="1"/>
    </xf>
    <xf numFmtId="0" fontId="4" fillId="0" borderId="50" xfId="19" applyNumberFormat="1" applyFont="1" applyFill="1" applyBorder="1" applyAlignment="1">
      <alignment horizontal="left" vertical="top" wrapText="1"/>
    </xf>
    <xf numFmtId="49" fontId="15" fillId="3" borderId="71" xfId="19" applyNumberFormat="1" applyFont="1" applyFill="1" applyBorder="1" applyAlignment="1">
      <alignment horizontal="left" wrapText="1"/>
    </xf>
    <xf numFmtId="49" fontId="15" fillId="3" borderId="72" xfId="19" applyNumberFormat="1" applyFont="1" applyFill="1" applyBorder="1" applyAlignment="1">
      <alignment horizontal="left" wrapText="1"/>
    </xf>
    <xf numFmtId="49" fontId="15" fillId="3" borderId="73" xfId="19" applyNumberFormat="1" applyFont="1" applyFill="1" applyBorder="1" applyAlignment="1">
      <alignment horizontal="left" wrapText="1"/>
    </xf>
    <xf numFmtId="49" fontId="15" fillId="3" borderId="12" xfId="19" applyNumberFormat="1" applyFont="1" applyFill="1" applyBorder="1" applyAlignment="1">
      <alignment horizontal="left" vertical="top" wrapText="1"/>
    </xf>
    <xf numFmtId="0" fontId="2" fillId="0" borderId="12" xfId="19" applyNumberFormat="1" applyFont="1" applyFill="1" applyBorder="1" applyAlignment="1"/>
    <xf numFmtId="49" fontId="15" fillId="3" borderId="33" xfId="19" applyNumberFormat="1" applyFont="1" applyFill="1" applyBorder="1" applyAlignment="1">
      <alignment horizontal="center" vertical="center"/>
    </xf>
    <xf numFmtId="49" fontId="15" fillId="3" borderId="35" xfId="19" applyNumberFormat="1" applyFont="1" applyFill="1" applyBorder="1" applyAlignment="1">
      <alignment horizontal="center" vertical="center"/>
    </xf>
    <xf numFmtId="49" fontId="15" fillId="3" borderId="12" xfId="19" applyNumberFormat="1" applyFont="1" applyFill="1" applyBorder="1" applyAlignment="1">
      <alignment horizontal="left" wrapText="1"/>
    </xf>
    <xf numFmtId="49" fontId="15" fillId="3" borderId="12" xfId="19" applyNumberFormat="1" applyFont="1" applyFill="1" applyBorder="1" applyAlignment="1">
      <alignment horizontal="left"/>
    </xf>
    <xf numFmtId="49" fontId="76" fillId="3" borderId="51" xfId="19" applyNumberFormat="1" applyFont="1" applyFill="1" applyBorder="1" applyAlignment="1">
      <alignment horizontal="left" vertical="top" wrapText="1"/>
    </xf>
    <xf numFmtId="49" fontId="76" fillId="3" borderId="52" xfId="19" applyNumberFormat="1" applyFont="1" applyFill="1" applyBorder="1" applyAlignment="1">
      <alignment horizontal="left" vertical="top" wrapText="1"/>
    </xf>
    <xf numFmtId="49" fontId="76" fillId="3" borderId="53" xfId="19" applyNumberFormat="1" applyFont="1" applyFill="1" applyBorder="1" applyAlignment="1">
      <alignment horizontal="left" vertical="top" wrapText="1"/>
    </xf>
    <xf numFmtId="49" fontId="42" fillId="0" borderId="0" xfId="19" applyNumberFormat="1" applyFont="1" applyFill="1" applyAlignment="1">
      <alignment horizontal="left" vertical="top" wrapText="1"/>
    </xf>
    <xf numFmtId="49" fontId="42" fillId="0" borderId="0" xfId="19" applyNumberFormat="1" applyFont="1" applyFill="1" applyAlignment="1">
      <alignment horizontal="left" vertical="top"/>
    </xf>
    <xf numFmtId="49" fontId="79" fillId="3" borderId="0" xfId="19" applyNumberFormat="1" applyFont="1" applyFill="1" applyAlignment="1">
      <alignment horizontal="left" vertical="top" wrapText="1"/>
    </xf>
    <xf numFmtId="49" fontId="79" fillId="3" borderId="0" xfId="19" applyNumberFormat="1" applyFont="1" applyFill="1" applyBorder="1" applyAlignment="1">
      <alignment horizontal="left" vertical="top" wrapText="1"/>
    </xf>
    <xf numFmtId="49" fontId="76" fillId="3" borderId="0" xfId="19" applyNumberFormat="1" applyFont="1" applyFill="1" applyAlignment="1">
      <alignment horizontal="left" vertical="top" wrapText="1"/>
    </xf>
    <xf numFmtId="49" fontId="76" fillId="3" borderId="0" xfId="19" applyNumberFormat="1" applyFont="1" applyFill="1" applyAlignment="1">
      <alignment horizontal="left" vertical="top"/>
    </xf>
    <xf numFmtId="49" fontId="15" fillId="3" borderId="0" xfId="19" applyNumberFormat="1" applyFont="1" applyFill="1" applyAlignment="1">
      <alignment horizontal="left" vertical="center" wrapText="1"/>
    </xf>
    <xf numFmtId="49" fontId="15" fillId="3" borderId="0" xfId="19" applyNumberFormat="1" applyFont="1" applyFill="1" applyAlignment="1">
      <alignment horizontal="left" vertical="center"/>
    </xf>
    <xf numFmtId="49" fontId="16" fillId="3" borderId="0" xfId="19" applyNumberFormat="1" applyFont="1" applyFill="1" applyAlignment="1">
      <alignment horizontal="left" vertical="center"/>
    </xf>
    <xf numFmtId="49" fontId="16" fillId="3" borderId="0" xfId="19" applyNumberFormat="1" applyFont="1" applyFill="1" applyAlignment="1">
      <alignment horizontal="left" vertical="center" wrapText="1"/>
    </xf>
    <xf numFmtId="49" fontId="15" fillId="3" borderId="69" xfId="19" applyNumberFormat="1" applyFont="1" applyFill="1" applyBorder="1" applyAlignment="1">
      <alignment horizontal="center" vertical="center" wrapText="1"/>
    </xf>
    <xf numFmtId="49" fontId="15" fillId="3" borderId="74" xfId="19" applyNumberFormat="1" applyFont="1" applyFill="1" applyBorder="1" applyAlignment="1">
      <alignment horizontal="center" vertical="center" wrapText="1"/>
    </xf>
    <xf numFmtId="49" fontId="15" fillId="3" borderId="70" xfId="19" applyNumberFormat="1" applyFont="1" applyFill="1" applyBorder="1" applyAlignment="1">
      <alignment horizontal="center" vertical="center" wrapText="1"/>
    </xf>
    <xf numFmtId="49" fontId="16" fillId="3" borderId="75" xfId="19" applyNumberFormat="1" applyFont="1" applyFill="1" applyBorder="1" applyAlignment="1">
      <alignment horizontal="left"/>
    </xf>
    <xf numFmtId="49" fontId="15" fillId="3" borderId="12" xfId="19" applyNumberFormat="1" applyFont="1" applyFill="1" applyBorder="1" applyAlignment="1">
      <alignment horizontal="left" vertical="top"/>
    </xf>
    <xf numFmtId="49" fontId="16" fillId="3" borderId="82" xfId="19" applyNumberFormat="1" applyFont="1" applyFill="1" applyBorder="1" applyAlignment="1">
      <alignment horizontal="left" vertical="top" wrapText="1"/>
    </xf>
    <xf numFmtId="49" fontId="15" fillId="0" borderId="44" xfId="19" applyNumberFormat="1" applyFont="1" applyFill="1" applyBorder="1" applyAlignment="1">
      <alignment horizontal="center"/>
    </xf>
    <xf numFmtId="49" fontId="15" fillId="0" borderId="12" xfId="19" applyNumberFormat="1" applyFont="1" applyFill="1" applyBorder="1" applyAlignment="1">
      <alignment horizontal="center"/>
    </xf>
    <xf numFmtId="49" fontId="15" fillId="0" borderId="45" xfId="19" applyNumberFormat="1" applyFont="1" applyFill="1" applyBorder="1" applyAlignment="1">
      <alignment horizontal="center"/>
    </xf>
    <xf numFmtId="49" fontId="16" fillId="3" borderId="0" xfId="19" applyNumberFormat="1" applyFont="1" applyFill="1" applyAlignment="1">
      <alignment horizontal="left" wrapText="1"/>
    </xf>
    <xf numFmtId="49" fontId="76" fillId="3" borderId="0" xfId="19" applyNumberFormat="1" applyFont="1" applyFill="1" applyAlignment="1">
      <alignment horizontal="left" wrapText="1"/>
    </xf>
    <xf numFmtId="49" fontId="92" fillId="3" borderId="0" xfId="19" applyNumberFormat="1" applyFont="1" applyFill="1" applyAlignment="1">
      <alignment horizontal="left" wrapText="1"/>
    </xf>
    <xf numFmtId="49" fontId="76" fillId="3" borderId="0" xfId="19" applyNumberFormat="1" applyFont="1" applyFill="1" applyAlignment="1">
      <alignment horizontal="left" vertical="center" wrapText="1"/>
    </xf>
    <xf numFmtId="49" fontId="15" fillId="3" borderId="9" xfId="19" applyNumberFormat="1" applyFont="1" applyFill="1" applyBorder="1" applyAlignment="1">
      <alignment horizontal="center" vertical="center" wrapText="1"/>
    </xf>
    <xf numFmtId="49" fontId="15" fillId="3" borderId="34" xfId="19" applyNumberFormat="1" applyFont="1" applyFill="1" applyBorder="1" applyAlignment="1">
      <alignment horizontal="center" vertical="center"/>
    </xf>
    <xf numFmtId="49" fontId="15" fillId="3" borderId="16" xfId="19" applyNumberFormat="1" applyFont="1" applyFill="1" applyBorder="1" applyAlignment="1">
      <alignment horizontal="center" vertical="center"/>
    </xf>
    <xf numFmtId="49" fontId="15" fillId="3" borderId="12" xfId="19" applyNumberFormat="1" applyFont="1" applyFill="1" applyBorder="1" applyAlignment="1">
      <alignment horizontal="center" vertical="center"/>
    </xf>
    <xf numFmtId="49" fontId="15" fillId="3" borderId="1" xfId="19" applyNumberFormat="1" applyFont="1" applyFill="1" applyBorder="1" applyAlignment="1">
      <alignment horizontal="center" vertical="center" wrapText="1"/>
    </xf>
    <xf numFmtId="0" fontId="15" fillId="3" borderId="31" xfId="19" applyFont="1" applyFill="1" applyBorder="1" applyAlignment="1">
      <alignment horizontal="center" vertical="center" wrapText="1"/>
    </xf>
    <xf numFmtId="0" fontId="15" fillId="3" borderId="13" xfId="19" applyFont="1" applyFill="1" applyBorder="1" applyAlignment="1">
      <alignment horizontal="center" vertical="center" wrapText="1"/>
    </xf>
    <xf numFmtId="0" fontId="15" fillId="3" borderId="33" xfId="19" applyFont="1" applyFill="1" applyBorder="1" applyAlignment="1">
      <alignment horizontal="center" vertical="center" wrapText="1"/>
    </xf>
    <xf numFmtId="0" fontId="15" fillId="3" borderId="35" xfId="19" applyFont="1" applyFill="1" applyBorder="1" applyAlignment="1">
      <alignment horizontal="center" vertical="center" wrapText="1"/>
    </xf>
    <xf numFmtId="0" fontId="2" fillId="0" borderId="36" xfId="19" applyNumberFormat="1" applyFont="1" applyFill="1" applyBorder="1" applyAlignment="1">
      <alignment horizontal="center" vertical="center" wrapText="1"/>
    </xf>
    <xf numFmtId="0" fontId="15" fillId="3" borderId="36" xfId="19" applyFont="1" applyFill="1" applyBorder="1" applyAlignment="1">
      <alignment horizontal="center" vertical="center" wrapText="1"/>
    </xf>
    <xf numFmtId="0" fontId="6" fillId="0" borderId="35" xfId="19" applyNumberFormat="1" applyFont="1" applyFill="1" applyBorder="1" applyAlignment="1">
      <alignment horizontal="center"/>
    </xf>
    <xf numFmtId="49" fontId="15" fillId="3" borderId="31" xfId="19" applyNumberFormat="1" applyFont="1" applyFill="1" applyBorder="1" applyAlignment="1">
      <alignment horizontal="center" vertical="top" wrapText="1"/>
    </xf>
    <xf numFmtId="49" fontId="15" fillId="3" borderId="9" xfId="19" applyNumberFormat="1" applyFont="1" applyFill="1" applyBorder="1" applyAlignment="1">
      <alignment horizontal="center" vertical="top" wrapText="1"/>
    </xf>
    <xf numFmtId="49" fontId="15" fillId="3" borderId="13" xfId="19" applyNumberFormat="1" applyFont="1" applyFill="1" applyBorder="1" applyAlignment="1">
      <alignment horizontal="center" vertical="top" wrapText="1"/>
    </xf>
    <xf numFmtId="49" fontId="15" fillId="3" borderId="34" xfId="19" applyNumberFormat="1" applyFont="1" applyFill="1" applyBorder="1" applyAlignment="1">
      <alignment horizontal="center" vertical="top" wrapText="1"/>
    </xf>
    <xf numFmtId="49" fontId="15" fillId="3" borderId="37" xfId="19" applyNumberFormat="1" applyFont="1" applyFill="1" applyBorder="1" applyAlignment="1">
      <alignment horizontal="center" vertical="top"/>
    </xf>
    <xf numFmtId="49" fontId="15" fillId="3" borderId="44" xfId="19" applyNumberFormat="1" applyFont="1" applyFill="1" applyBorder="1" applyAlignment="1">
      <alignment horizontal="center" vertical="top"/>
    </xf>
    <xf numFmtId="49" fontId="15" fillId="3" borderId="45" xfId="19" applyNumberFormat="1" applyFont="1" applyFill="1" applyBorder="1" applyAlignment="1">
      <alignment horizontal="center" vertical="top"/>
    </xf>
    <xf numFmtId="49" fontId="15" fillId="3" borderId="33" xfId="19" applyNumberFormat="1" applyFont="1" applyFill="1" applyBorder="1" applyAlignment="1">
      <alignment horizontal="center" vertical="top"/>
    </xf>
    <xf numFmtId="49" fontId="15" fillId="3" borderId="35" xfId="19" applyNumberFormat="1" applyFont="1" applyFill="1" applyBorder="1" applyAlignment="1">
      <alignment horizontal="center" vertical="top"/>
    </xf>
    <xf numFmtId="49" fontId="15" fillId="3" borderId="36" xfId="19" applyNumberFormat="1" applyFont="1" applyFill="1" applyBorder="1" applyAlignment="1">
      <alignment horizontal="center" vertical="top"/>
    </xf>
    <xf numFmtId="49" fontId="15" fillId="3" borderId="37" xfId="19" applyNumberFormat="1" applyFont="1" applyFill="1" applyBorder="1" applyAlignment="1">
      <alignment horizontal="center" vertical="top" wrapText="1"/>
    </xf>
    <xf numFmtId="49" fontId="15" fillId="3" borderId="44" xfId="19" applyNumberFormat="1" applyFont="1" applyFill="1" applyBorder="1" applyAlignment="1">
      <alignment horizontal="center" vertical="top" wrapText="1"/>
    </xf>
    <xf numFmtId="49" fontId="15" fillId="3" borderId="45" xfId="19" applyNumberFormat="1" applyFont="1" applyFill="1" applyBorder="1" applyAlignment="1">
      <alignment horizontal="center" vertical="top" wrapText="1"/>
    </xf>
    <xf numFmtId="49" fontId="15" fillId="3" borderId="9" xfId="19" applyNumberFormat="1" applyFont="1" applyFill="1" applyBorder="1" applyAlignment="1">
      <alignment horizontal="center" vertical="center"/>
    </xf>
    <xf numFmtId="0" fontId="15" fillId="3" borderId="33" xfId="19" applyFont="1" applyFill="1" applyBorder="1" applyAlignment="1">
      <alignment horizontal="center" wrapText="1"/>
    </xf>
    <xf numFmtId="0" fontId="15" fillId="3" borderId="35" xfId="19" applyFont="1" applyFill="1" applyBorder="1" applyAlignment="1">
      <alignment horizontal="center" wrapText="1"/>
    </xf>
    <xf numFmtId="0" fontId="15" fillId="3" borderId="36" xfId="19" applyFont="1" applyFill="1" applyBorder="1" applyAlignment="1">
      <alignment horizontal="center" wrapText="1"/>
    </xf>
    <xf numFmtId="49" fontId="15" fillId="3" borderId="34" xfId="19" applyNumberFormat="1" applyFont="1" applyFill="1" applyBorder="1" applyAlignment="1">
      <alignment horizontal="center"/>
    </xf>
    <xf numFmtId="0" fontId="2" fillId="0" borderId="16" xfId="19" applyNumberFormat="1" applyFont="1" applyFill="1" applyBorder="1" applyAlignment="1">
      <alignment horizontal="center"/>
    </xf>
    <xf numFmtId="0" fontId="2" fillId="0" borderId="37" xfId="19" applyNumberFormat="1" applyFont="1" applyFill="1" applyBorder="1" applyAlignment="1">
      <alignment horizontal="center"/>
    </xf>
    <xf numFmtId="0" fontId="2" fillId="0" borderId="35" xfId="19" applyNumberFormat="1" applyFont="1" applyFill="1" applyBorder="1" applyAlignment="1">
      <alignment horizontal="center"/>
    </xf>
    <xf numFmtId="0" fontId="2" fillId="0" borderId="36" xfId="19" applyNumberFormat="1" applyFont="1" applyFill="1" applyBorder="1" applyAlignment="1">
      <alignment horizontal="center"/>
    </xf>
    <xf numFmtId="49" fontId="15" fillId="0" borderId="0" xfId="19" applyNumberFormat="1" applyFont="1" applyFill="1" applyAlignment="1">
      <alignment horizontal="left" wrapText="1"/>
    </xf>
    <xf numFmtId="49" fontId="15" fillId="0" borderId="0" xfId="19" applyNumberFormat="1" applyFont="1" applyFill="1" applyAlignment="1">
      <alignment horizontal="left"/>
    </xf>
    <xf numFmtId="49" fontId="16" fillId="0" borderId="32" xfId="19" applyNumberFormat="1" applyFont="1" applyFill="1" applyBorder="1" applyAlignment="1">
      <alignment horizontal="left" wrapText="1"/>
    </xf>
    <xf numFmtId="49" fontId="15" fillId="3" borderId="32" xfId="0" applyNumberFormat="1" applyFont="1" applyFill="1" applyBorder="1" applyAlignment="1">
      <alignment horizontal="left" wrapText="1"/>
    </xf>
    <xf numFmtId="49" fontId="15" fillId="3" borderId="0" xfId="0" applyNumberFormat="1" applyFont="1" applyFill="1" applyAlignment="1">
      <alignment horizontal="left" wrapText="1"/>
    </xf>
    <xf numFmtId="49" fontId="15" fillId="2" borderId="12" xfId="0" applyNumberFormat="1" applyFont="1" applyFill="1" applyBorder="1" applyAlignment="1">
      <alignment horizontal="left" vertical="top" wrapText="1"/>
    </xf>
    <xf numFmtId="0" fontId="16" fillId="3" borderId="0" xfId="0" applyFont="1" applyFill="1" applyAlignment="1">
      <alignment horizontal="left" wrapText="1"/>
    </xf>
    <xf numFmtId="49" fontId="16" fillId="3" borderId="0" xfId="0" applyNumberFormat="1" applyFont="1" applyFill="1" applyAlignment="1">
      <alignment horizontal="left" wrapText="1"/>
    </xf>
    <xf numFmtId="49" fontId="74" fillId="3" borderId="0" xfId="0" applyNumberFormat="1" applyFont="1" applyFill="1" applyAlignment="1">
      <alignment horizontal="left" wrapText="1"/>
    </xf>
    <xf numFmtId="49" fontId="15" fillId="2" borderId="0" xfId="0" applyNumberFormat="1" applyFont="1" applyFill="1" applyBorder="1" applyAlignment="1">
      <alignment horizontal="left" vertical="top" wrapText="1"/>
    </xf>
    <xf numFmtId="49" fontId="15" fillId="2" borderId="0" xfId="0" applyNumberFormat="1" applyFont="1" applyFill="1" applyAlignment="1">
      <alignment horizontal="left" vertical="top" wrapText="1"/>
    </xf>
    <xf numFmtId="49" fontId="15" fillId="2" borderId="0" xfId="0" applyNumberFormat="1" applyFont="1" applyFill="1" applyAlignment="1">
      <alignment horizontal="left" vertical="top"/>
    </xf>
    <xf numFmtId="49" fontId="15" fillId="3" borderId="1" xfId="0"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wrapText="1"/>
    </xf>
    <xf numFmtId="49" fontId="12" fillId="3" borderId="0" xfId="0" applyNumberFormat="1" applyFont="1" applyFill="1" applyAlignment="1">
      <alignment horizontal="left" wrapText="1"/>
    </xf>
    <xf numFmtId="0" fontId="15" fillId="3" borderId="35" xfId="0" applyFont="1" applyFill="1" applyBorder="1" applyAlignment="1">
      <alignment horizontal="center" vertical="center" wrapText="1"/>
    </xf>
    <xf numFmtId="0" fontId="12" fillId="2" borderId="22"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0" fillId="2" borderId="0" xfId="0" applyNumberFormat="1" applyFont="1" applyFill="1" applyBorder="1" applyAlignment="1">
      <alignment horizontal="left"/>
    </xf>
    <xf numFmtId="0" fontId="18" fillId="0" borderId="1" xfId="0" applyNumberFormat="1" applyFont="1" applyFill="1" applyBorder="1" applyAlignment="1"/>
    <xf numFmtId="0" fontId="12" fillId="0" borderId="66" xfId="0" applyNumberFormat="1" applyFont="1" applyFill="1" applyBorder="1" applyAlignment="1">
      <alignment horizontal="center"/>
    </xf>
    <xf numFmtId="49" fontId="15" fillId="3" borderId="35" xfId="0" applyNumberFormat="1"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3" xfId="0" applyFont="1" applyFill="1" applyBorder="1" applyAlignment="1">
      <alignment horizontal="center" vertical="center" wrapText="1"/>
    </xf>
    <xf numFmtId="49" fontId="15" fillId="3" borderId="0" xfId="0" applyNumberFormat="1" applyFont="1" applyFill="1" applyAlignment="1">
      <alignment horizontal="left"/>
    </xf>
    <xf numFmtId="49" fontId="74" fillId="3" borderId="0" xfId="0" applyNumberFormat="1" applyFont="1" applyFill="1" applyBorder="1" applyAlignment="1">
      <alignment horizontal="left" wrapText="1"/>
    </xf>
    <xf numFmtId="49" fontId="74" fillId="3" borderId="0" xfId="0" applyNumberFormat="1" applyFont="1" applyFill="1" applyAlignment="1">
      <alignment horizontal="left" vertical="top" wrapText="1"/>
    </xf>
    <xf numFmtId="171" fontId="12" fillId="11" borderId="54" xfId="3" applyNumberFormat="1" applyFont="1" applyFill="1" applyBorder="1" applyAlignment="1">
      <alignment horizontal="center" vertical="top"/>
    </xf>
    <xf numFmtId="171" fontId="12" fillId="11" borderId="55" xfId="3" applyNumberFormat="1" applyFont="1" applyFill="1" applyBorder="1" applyAlignment="1">
      <alignment horizontal="center" vertical="top"/>
    </xf>
    <xf numFmtId="0" fontId="6" fillId="0" borderId="0" xfId="3" applyFont="1" applyFill="1" applyAlignment="1">
      <alignment horizontal="left" vertical="top" wrapText="1"/>
    </xf>
    <xf numFmtId="0" fontId="6" fillId="0" borderId="0" xfId="3" applyFont="1" applyFill="1" applyAlignment="1">
      <alignment horizontal="left" vertical="top"/>
    </xf>
    <xf numFmtId="49" fontId="12" fillId="0" borderId="14" xfId="3" applyNumberFormat="1" applyFont="1" applyFill="1" applyBorder="1" applyAlignment="1">
      <alignment horizontal="left" vertical="top" wrapText="1"/>
    </xf>
    <xf numFmtId="0" fontId="12" fillId="0" borderId="1" xfId="4" applyFont="1" applyFill="1" applyBorder="1" applyAlignment="1">
      <alignment horizontal="center" vertical="top" wrapText="1"/>
    </xf>
    <xf numFmtId="0" fontId="12" fillId="0" borderId="47" xfId="4" applyFont="1" applyFill="1" applyBorder="1" applyAlignment="1">
      <alignment horizontal="center" vertical="top"/>
    </xf>
    <xf numFmtId="0" fontId="12" fillId="0" borderId="47" xfId="4" applyFont="1" applyFill="1" applyBorder="1" applyAlignment="1">
      <alignment horizontal="center" vertical="top" wrapText="1"/>
    </xf>
    <xf numFmtId="0" fontId="12" fillId="0" borderId="1" xfId="3" applyFont="1" applyFill="1" applyBorder="1" applyAlignment="1">
      <alignment horizontal="center" vertical="top" wrapText="1"/>
    </xf>
    <xf numFmtId="0" fontId="6" fillId="0" borderId="0" xfId="4" applyFont="1" applyFill="1" applyBorder="1" applyAlignment="1">
      <alignment horizontal="left" vertical="top" wrapText="1"/>
    </xf>
    <xf numFmtId="0" fontId="12" fillId="0" borderId="0" xfId="0" applyNumberFormat="1" applyFont="1" applyFill="1" applyBorder="1" applyAlignment="1">
      <alignment horizontal="left" wrapText="1"/>
    </xf>
    <xf numFmtId="49" fontId="15" fillId="3" borderId="12" xfId="0" applyNumberFormat="1" applyFont="1" applyFill="1" applyBorder="1" applyAlignment="1">
      <alignment horizontal="left" vertical="center" wrapText="1"/>
    </xf>
    <xf numFmtId="49" fontId="15" fillId="3" borderId="12" xfId="0" applyNumberFormat="1" applyFont="1" applyFill="1" applyBorder="1" applyAlignment="1">
      <alignment horizontal="left" vertical="center"/>
    </xf>
    <xf numFmtId="49" fontId="15" fillId="3" borderId="56" xfId="0" applyNumberFormat="1" applyFont="1" applyFill="1" applyBorder="1" applyAlignment="1">
      <alignment horizontal="center" vertical="center" wrapText="1"/>
    </xf>
    <xf numFmtId="49" fontId="15" fillId="3" borderId="60" xfId="0" applyNumberFormat="1" applyFont="1" applyFill="1" applyBorder="1" applyAlignment="1">
      <alignment horizontal="center" vertical="center" wrapText="1"/>
    </xf>
    <xf numFmtId="49" fontId="15" fillId="3" borderId="57" xfId="0" applyNumberFormat="1" applyFont="1" applyFill="1" applyBorder="1" applyAlignment="1">
      <alignment horizontal="center" vertical="center"/>
    </xf>
    <xf numFmtId="49" fontId="15" fillId="3" borderId="58" xfId="0" applyNumberFormat="1" applyFont="1" applyFill="1" applyBorder="1" applyAlignment="1">
      <alignment horizontal="center" vertical="center"/>
    </xf>
    <xf numFmtId="49" fontId="15" fillId="3" borderId="59" xfId="0" applyNumberFormat="1" applyFont="1" applyFill="1" applyBorder="1" applyAlignment="1">
      <alignment horizontal="center" vertical="center"/>
    </xf>
    <xf numFmtId="0" fontId="12" fillId="0" borderId="92" xfId="0" applyNumberFormat="1" applyFont="1" applyFill="1" applyBorder="1" applyAlignment="1">
      <alignment horizontal="left" wrapText="1"/>
    </xf>
    <xf numFmtId="0" fontId="70" fillId="0" borderId="0" xfId="0" applyFont="1" applyFill="1" applyAlignment="1">
      <alignment horizontal="left" vertical="top" wrapText="1"/>
    </xf>
    <xf numFmtId="49" fontId="66" fillId="0" borderId="64" xfId="0" applyNumberFormat="1" applyFont="1" applyFill="1" applyBorder="1" applyAlignment="1">
      <alignment horizontal="center" vertical="center"/>
    </xf>
    <xf numFmtId="49" fontId="66" fillId="0" borderId="62" xfId="0" applyNumberFormat="1" applyFont="1" applyFill="1" applyBorder="1" applyAlignment="1">
      <alignment horizontal="center" vertical="center"/>
    </xf>
    <xf numFmtId="49" fontId="66" fillId="0" borderId="65" xfId="0" applyNumberFormat="1" applyFont="1" applyFill="1" applyBorder="1" applyAlignment="1">
      <alignment horizontal="center" vertical="center"/>
    </xf>
    <xf numFmtId="49" fontId="66" fillId="0" borderId="61" xfId="0" applyNumberFormat="1" applyFont="1" applyFill="1" applyBorder="1" applyAlignment="1">
      <alignment horizontal="center"/>
    </xf>
    <xf numFmtId="49" fontId="66" fillId="0" borderId="0" xfId="0" applyNumberFormat="1" applyFont="1" applyFill="1" applyBorder="1" applyAlignment="1">
      <alignment horizontal="center"/>
    </xf>
    <xf numFmtId="49" fontId="66" fillId="0" borderId="11" xfId="0" applyNumberFormat="1" applyFont="1" applyFill="1" applyBorder="1" applyAlignment="1">
      <alignment horizontal="center"/>
    </xf>
    <xf numFmtId="49" fontId="66" fillId="0" borderId="81" xfId="0" applyNumberFormat="1" applyFont="1" applyFill="1" applyBorder="1" applyAlignment="1">
      <alignment horizontal="left" vertical="top" wrapText="1"/>
    </xf>
    <xf numFmtId="0" fontId="70" fillId="0" borderId="0" xfId="0" applyFont="1" applyFill="1" applyAlignment="1">
      <alignment horizontal="left" wrapText="1"/>
    </xf>
    <xf numFmtId="49" fontId="66" fillId="0" borderId="26" xfId="0" applyNumberFormat="1" applyFont="1" applyFill="1" applyBorder="1" applyAlignment="1">
      <alignment horizontal="center" vertical="center"/>
    </xf>
    <xf numFmtId="49" fontId="66" fillId="0" borderId="63" xfId="0" applyNumberFormat="1" applyFont="1" applyFill="1" applyBorder="1" applyAlignment="1">
      <alignment horizontal="center" vertical="center"/>
    </xf>
    <xf numFmtId="0" fontId="71" fillId="2" borderId="0" xfId="0" applyFont="1" applyFill="1" applyAlignment="1">
      <alignment horizontal="left" vertical="top" wrapText="1"/>
    </xf>
    <xf numFmtId="0" fontId="71" fillId="0" borderId="0" xfId="0" applyFont="1" applyFill="1" applyAlignment="1">
      <alignment horizontal="left" vertical="top" wrapText="1"/>
    </xf>
    <xf numFmtId="49" fontId="15" fillId="3" borderId="1" xfId="19" applyNumberFormat="1" applyFont="1" applyFill="1" applyBorder="1" applyAlignment="1">
      <alignment horizontal="center" vertical="center"/>
    </xf>
    <xf numFmtId="0" fontId="16" fillId="3" borderId="16" xfId="19" applyFont="1" applyFill="1" applyBorder="1" applyAlignment="1">
      <alignment horizontal="left" wrapText="1"/>
    </xf>
    <xf numFmtId="0" fontId="16" fillId="3" borderId="0" xfId="19" applyFont="1" applyFill="1" applyBorder="1" applyAlignment="1">
      <alignment horizontal="left" wrapText="1"/>
    </xf>
    <xf numFmtId="0" fontId="12" fillId="0" borderId="75" xfId="0" applyNumberFormat="1" applyFont="1" applyFill="1" applyBorder="1" applyAlignment="1">
      <alignment horizontal="left" wrapText="1"/>
    </xf>
    <xf numFmtId="0" fontId="105" fillId="3" borderId="0" xfId="19" applyFont="1" applyFill="1" applyBorder="1" applyAlignment="1">
      <alignment horizontal="left" vertical="top" wrapText="1"/>
    </xf>
    <xf numFmtId="0" fontId="109" fillId="0" borderId="0" xfId="19" applyNumberFormat="1" applyFont="1" applyFill="1" applyBorder="1" applyAlignment="1">
      <alignment vertical="top"/>
    </xf>
    <xf numFmtId="0" fontId="13" fillId="0" borderId="0" xfId="7" applyNumberFormat="1" applyFont="1" applyFill="1" applyBorder="1" applyAlignment="1">
      <alignment horizontal="left" vertical="top" wrapText="1"/>
    </xf>
    <xf numFmtId="173" fontId="22" fillId="0" borderId="82" xfId="7" applyFont="1" applyBorder="1" applyAlignment="1">
      <alignment horizontal="left" wrapText="1"/>
    </xf>
    <xf numFmtId="0" fontId="25" fillId="0" borderId="61" xfId="7" applyNumberFormat="1" applyFont="1" applyFill="1" applyBorder="1" applyAlignment="1">
      <alignment horizontal="left" wrapText="1"/>
    </xf>
    <xf numFmtId="0" fontId="25" fillId="0" borderId="0" xfId="7" applyNumberFormat="1" applyFont="1" applyFill="1" applyBorder="1" applyAlignment="1">
      <alignment horizontal="left" wrapText="1"/>
    </xf>
    <xf numFmtId="173" fontId="22" fillId="0" borderId="0" xfId="7" applyFont="1" applyAlignment="1">
      <alignment horizontal="left" vertical="top" wrapText="1"/>
    </xf>
    <xf numFmtId="0" fontId="13" fillId="2" borderId="1" xfId="7" applyNumberFormat="1" applyFont="1" applyFill="1" applyBorder="1" applyAlignment="1">
      <alignment horizontal="center" vertical="center"/>
    </xf>
    <xf numFmtId="0" fontId="23" fillId="2" borderId="1" xfId="7" applyNumberFormat="1" applyFont="1" applyFill="1" applyBorder="1" applyAlignment="1">
      <alignment horizontal="left" vertical="center" wrapText="1"/>
    </xf>
    <xf numFmtId="0" fontId="23" fillId="2" borderId="1" xfId="7" applyNumberFormat="1" applyFont="1" applyFill="1" applyBorder="1" applyAlignment="1">
      <alignment horizontal="center" vertical="center" wrapText="1"/>
    </xf>
    <xf numFmtId="0" fontId="23" fillId="2" borderId="1" xfId="7" applyNumberFormat="1" applyFont="1" applyFill="1" applyBorder="1" applyAlignment="1">
      <alignment horizontal="center" vertical="center"/>
    </xf>
    <xf numFmtId="0" fontId="13" fillId="2" borderId="0" xfId="7" applyNumberFormat="1" applyFont="1" applyFill="1" applyBorder="1" applyAlignment="1">
      <alignment horizontal="left" vertical="top" wrapText="1"/>
    </xf>
    <xf numFmtId="0" fontId="13" fillId="2" borderId="0" xfId="7" applyNumberFormat="1" applyFont="1" applyFill="1" applyBorder="1" applyAlignment="1">
      <alignment horizontal="left" vertical="top"/>
    </xf>
    <xf numFmtId="0" fontId="23" fillId="6" borderId="6" xfId="7" applyNumberFormat="1" applyFont="1" applyFill="1" applyBorder="1" applyAlignment="1">
      <alignment horizontal="center" vertical="top"/>
    </xf>
    <xf numFmtId="0" fontId="23" fillId="6" borderId="5" xfId="7" applyNumberFormat="1" applyFont="1" applyFill="1" applyBorder="1" applyAlignment="1">
      <alignment horizontal="center" vertical="top"/>
    </xf>
    <xf numFmtId="0" fontId="23" fillId="6" borderId="7" xfId="7" applyNumberFormat="1" applyFont="1" applyFill="1" applyBorder="1" applyAlignment="1">
      <alignment horizontal="center" vertical="top"/>
    </xf>
    <xf numFmtId="0" fontId="22" fillId="0" borderId="0" xfId="7" applyNumberFormat="1" applyFont="1" applyAlignment="1">
      <alignment horizontal="left" vertical="top" wrapText="1"/>
    </xf>
    <xf numFmtId="0" fontId="22" fillId="0" borderId="0" xfId="7" applyNumberFormat="1" applyFont="1" applyAlignment="1">
      <alignment horizontal="left" vertical="top"/>
    </xf>
    <xf numFmtId="14" fontId="22" fillId="0" borderId="0" xfId="7" applyNumberFormat="1" applyFont="1" applyAlignment="1">
      <alignment horizontal="left" vertical="top" wrapText="1"/>
    </xf>
    <xf numFmtId="173" fontId="26" fillId="8" borderId="83" xfId="7" applyFont="1" applyFill="1" applyBorder="1" applyAlignment="1">
      <alignment horizontal="center" vertical="center" wrapText="1"/>
    </xf>
    <xf numFmtId="173" fontId="26" fillId="8" borderId="84" xfId="7" applyFont="1" applyFill="1" applyBorder="1" applyAlignment="1">
      <alignment horizontal="center" vertical="center" wrapText="1"/>
    </xf>
    <xf numFmtId="173" fontId="26" fillId="8" borderId="85" xfId="7" applyFont="1" applyFill="1" applyBorder="1" applyAlignment="1">
      <alignment horizontal="center" vertical="center" wrapText="1"/>
    </xf>
    <xf numFmtId="171" fontId="24" fillId="0" borderId="0" xfId="7" applyNumberFormat="1" applyFont="1" applyFill="1" applyBorder="1" applyAlignment="1">
      <alignment horizontal="left" vertical="top" wrapText="1"/>
    </xf>
    <xf numFmtId="0" fontId="31" fillId="2" borderId="78" xfId="7" applyNumberFormat="1" applyFont="1" applyFill="1" applyBorder="1" applyAlignment="1">
      <alignment horizontal="center" vertical="center"/>
    </xf>
    <xf numFmtId="0" fontId="35" fillId="0" borderId="14" xfId="7" applyNumberFormat="1" applyFont="1" applyBorder="1" applyAlignment="1">
      <alignment horizontal="center"/>
    </xf>
    <xf numFmtId="0" fontId="23" fillId="8" borderId="23" xfId="7" applyNumberFormat="1" applyFont="1" applyFill="1" applyBorder="1" applyAlignment="1">
      <alignment horizontal="center" vertical="center" wrapText="1"/>
    </xf>
    <xf numFmtId="0" fontId="26" fillId="8" borderId="2" xfId="12" applyFont="1" applyFill="1" applyBorder="1" applyAlignment="1">
      <alignment horizontal="center" vertical="center" wrapText="1"/>
    </xf>
    <xf numFmtId="0" fontId="26" fillId="8" borderId="23" xfId="12" applyFont="1" applyFill="1" applyBorder="1" applyAlignment="1">
      <alignment horizontal="center" vertical="center" wrapText="1"/>
    </xf>
    <xf numFmtId="0" fontId="26" fillId="8" borderId="3" xfId="12" applyFont="1" applyFill="1" applyBorder="1" applyAlignment="1">
      <alignment horizontal="center" vertical="center" wrapText="1"/>
    </xf>
    <xf numFmtId="173" fontId="26" fillId="8" borderId="6" xfId="7" applyFont="1" applyFill="1" applyBorder="1" applyAlignment="1">
      <alignment horizontal="center" vertical="center" wrapText="1"/>
    </xf>
    <xf numFmtId="173" fontId="26" fillId="8" borderId="5" xfId="7" applyFont="1" applyFill="1" applyBorder="1" applyAlignment="1">
      <alignment horizontal="center" vertical="center" wrapText="1"/>
    </xf>
    <xf numFmtId="173" fontId="26" fillId="8" borderId="7" xfId="7" applyFont="1" applyFill="1" applyBorder="1" applyAlignment="1">
      <alignment horizontal="center" vertical="center" wrapText="1"/>
    </xf>
    <xf numFmtId="173" fontId="26" fillId="8" borderId="1" xfId="7" applyFont="1" applyFill="1" applyBorder="1" applyAlignment="1">
      <alignment horizontal="center" vertical="center" wrapText="1"/>
    </xf>
    <xf numFmtId="0" fontId="23" fillId="8" borderId="1" xfId="7" applyNumberFormat="1" applyFont="1" applyFill="1" applyBorder="1" applyAlignment="1">
      <alignment horizontal="center" vertical="center" wrapText="1"/>
    </xf>
    <xf numFmtId="0" fontId="26" fillId="8" borderId="6" xfId="12" applyFont="1" applyFill="1" applyBorder="1" applyAlignment="1">
      <alignment horizontal="center" vertical="center"/>
    </xf>
    <xf numFmtId="0" fontId="26" fillId="8" borderId="7" xfId="12" applyFont="1" applyFill="1" applyBorder="1" applyAlignment="1">
      <alignment horizontal="center" vertical="center"/>
    </xf>
    <xf numFmtId="0" fontId="30" fillId="2" borderId="0" xfId="7" applyNumberFormat="1" applyFont="1" applyFill="1" applyBorder="1" applyAlignment="1">
      <alignment horizontal="left" vertical="center" wrapText="1"/>
    </xf>
    <xf numFmtId="0" fontId="30" fillId="2" borderId="0" xfId="7" applyNumberFormat="1" applyFont="1" applyFill="1" applyBorder="1" applyAlignment="1">
      <alignment horizontal="left" vertical="center"/>
    </xf>
    <xf numFmtId="0" fontId="23" fillId="0" borderId="93" xfId="7" applyNumberFormat="1" applyFont="1" applyBorder="1" applyAlignment="1">
      <alignment horizontal="center"/>
    </xf>
    <xf numFmtId="0" fontId="23" fillId="0" borderId="95" xfId="7" applyNumberFormat="1" applyFont="1" applyBorder="1" applyAlignment="1">
      <alignment horizontal="center"/>
    </xf>
    <xf numFmtId="0" fontId="23" fillId="0" borderId="94" xfId="7" applyNumberFormat="1" applyFont="1" applyBorder="1" applyAlignment="1">
      <alignment horizontal="center"/>
    </xf>
    <xf numFmtId="49" fontId="15" fillId="3" borderId="68" xfId="19" applyNumberFormat="1" applyFont="1" applyFill="1" applyBorder="1" applyAlignment="1">
      <alignment horizontal="center" vertical="center" wrapText="1"/>
    </xf>
    <xf numFmtId="0" fontId="23" fillId="8" borderId="3" xfId="7" applyNumberFormat="1" applyFont="1" applyFill="1" applyBorder="1" applyAlignment="1">
      <alignment horizontal="center" vertical="center" wrapText="1"/>
    </xf>
    <xf numFmtId="0" fontId="23" fillId="8" borderId="24" xfId="7" applyNumberFormat="1" applyFont="1" applyFill="1" applyBorder="1" applyAlignment="1">
      <alignment horizontal="center" vertical="center" wrapText="1"/>
    </xf>
    <xf numFmtId="0" fontId="23" fillId="8" borderId="15" xfId="7" applyNumberFormat="1" applyFont="1" applyFill="1" applyBorder="1" applyAlignment="1">
      <alignment horizontal="center" vertical="center" wrapText="1"/>
    </xf>
    <xf numFmtId="0" fontId="31" fillId="0" borderId="81" xfId="7" applyNumberFormat="1" applyFont="1" applyFill="1" applyBorder="1" applyAlignment="1">
      <alignment horizontal="left" vertical="center" wrapText="1"/>
    </xf>
    <xf numFmtId="173" fontId="17" fillId="0" borderId="0" xfId="7" applyFont="1" applyFill="1" applyAlignment="1">
      <alignment horizontal="left" wrapText="1"/>
    </xf>
    <xf numFmtId="0" fontId="26" fillId="8" borderId="6" xfId="12" applyFont="1" applyFill="1" applyBorder="1" applyAlignment="1">
      <alignment horizontal="center" vertical="center" wrapText="1"/>
    </xf>
    <xf numFmtId="0" fontId="26" fillId="8" borderId="7" xfId="12" applyFont="1" applyFill="1" applyBorder="1" applyAlignment="1">
      <alignment horizontal="center" vertical="center" wrapText="1"/>
    </xf>
    <xf numFmtId="0" fontId="26" fillId="8" borderId="88" xfId="12" applyFont="1" applyFill="1" applyBorder="1" applyAlignment="1">
      <alignment horizontal="center" vertical="center" wrapText="1"/>
    </xf>
    <xf numFmtId="0" fontId="35" fillId="8" borderId="5" xfId="7" applyNumberFormat="1" applyFont="1" applyFill="1" applyBorder="1" applyAlignment="1">
      <alignment horizontal="center"/>
    </xf>
    <xf numFmtId="0" fontId="35" fillId="8" borderId="7" xfId="7" applyNumberFormat="1" applyFont="1" applyFill="1" applyBorder="1" applyAlignment="1">
      <alignment horizontal="center"/>
    </xf>
    <xf numFmtId="0" fontId="35" fillId="8" borderId="6" xfId="7" applyNumberFormat="1" applyFont="1" applyFill="1" applyBorder="1" applyAlignment="1">
      <alignment horizontal="center"/>
    </xf>
    <xf numFmtId="0" fontId="36" fillId="8" borderId="6" xfId="12" applyFont="1" applyFill="1" applyBorder="1" applyAlignment="1">
      <alignment horizontal="center" vertical="center" wrapText="1"/>
    </xf>
    <xf numFmtId="0" fontId="36" fillId="8" borderId="7" xfId="12" applyFont="1" applyFill="1" applyBorder="1" applyAlignment="1">
      <alignment horizontal="center" vertical="center" wrapText="1"/>
    </xf>
    <xf numFmtId="0" fontId="13" fillId="2" borderId="1" xfId="7" applyNumberFormat="1" applyFont="1" applyFill="1" applyBorder="1" applyAlignment="1">
      <alignment horizontal="left" vertical="center" wrapText="1"/>
    </xf>
    <xf numFmtId="0" fontId="13" fillId="2" borderId="1" xfId="7" applyNumberFormat="1" applyFont="1" applyFill="1" applyBorder="1" applyAlignment="1">
      <alignment horizontal="left" vertical="center"/>
    </xf>
    <xf numFmtId="0" fontId="31" fillId="2" borderId="5" xfId="7" applyNumberFormat="1" applyFont="1" applyFill="1" applyBorder="1" applyAlignment="1">
      <alignment horizontal="center" vertical="center"/>
    </xf>
    <xf numFmtId="0" fontId="23" fillId="8" borderId="88" xfId="7" applyNumberFormat="1" applyFont="1" applyFill="1" applyBorder="1" applyAlignment="1">
      <alignment horizontal="center" vertical="center" wrapText="1"/>
    </xf>
    <xf numFmtId="0" fontId="23" fillId="8" borderId="89" xfId="7" applyNumberFormat="1" applyFont="1" applyFill="1" applyBorder="1" applyAlignment="1">
      <alignment horizontal="center" vertical="center" wrapText="1"/>
    </xf>
    <xf numFmtId="0" fontId="23" fillId="8" borderId="90" xfId="7" applyNumberFormat="1" applyFont="1" applyFill="1" applyBorder="1" applyAlignment="1">
      <alignment horizontal="center" vertical="center" wrapText="1"/>
    </xf>
    <xf numFmtId="0" fontId="23" fillId="8" borderId="6" xfId="7" applyNumberFormat="1" applyFont="1" applyFill="1" applyBorder="1" applyAlignment="1">
      <alignment horizontal="center" vertical="center" wrapText="1"/>
    </xf>
    <xf numFmtId="0" fontId="23" fillId="8" borderId="7" xfId="7" applyNumberFormat="1" applyFont="1" applyFill="1" applyBorder="1" applyAlignment="1">
      <alignment horizontal="center" vertical="center" wrapText="1"/>
    </xf>
    <xf numFmtId="0" fontId="23" fillId="8" borderId="2" xfId="7" applyNumberFormat="1" applyFont="1" applyFill="1" applyBorder="1" applyAlignment="1">
      <alignment horizontal="center" vertical="center" wrapText="1"/>
    </xf>
    <xf numFmtId="0" fontId="26" fillId="8" borderId="1" xfId="12" applyFont="1" applyFill="1" applyBorder="1" applyAlignment="1">
      <alignment horizontal="center" vertical="center" wrapText="1"/>
    </xf>
    <xf numFmtId="0" fontId="35" fillId="0" borderId="1" xfId="7" applyNumberFormat="1" applyFont="1" applyBorder="1" applyAlignment="1">
      <alignment horizontal="center"/>
    </xf>
    <xf numFmtId="0" fontId="26" fillId="8" borderId="1" xfId="12" applyFont="1" applyFill="1" applyBorder="1" applyAlignment="1">
      <alignment horizontal="center" vertical="center"/>
    </xf>
    <xf numFmtId="0" fontId="26" fillId="8" borderId="83" xfId="12" applyFont="1" applyFill="1" applyBorder="1" applyAlignment="1">
      <alignment horizontal="center" vertical="center"/>
    </xf>
    <xf numFmtId="0" fontId="26" fillId="8" borderId="85" xfId="12" applyFont="1" applyFill="1" applyBorder="1" applyAlignment="1">
      <alignment horizontal="center" vertical="center"/>
    </xf>
    <xf numFmtId="0" fontId="26" fillId="8" borderId="86" xfId="12" applyFont="1" applyFill="1" applyBorder="1" applyAlignment="1">
      <alignment horizontal="center" vertical="center" wrapText="1"/>
    </xf>
    <xf numFmtId="0" fontId="23" fillId="8" borderId="86" xfId="7" applyNumberFormat="1" applyFont="1" applyFill="1" applyBorder="1" applyAlignment="1">
      <alignment horizontal="center" vertical="center" wrapText="1"/>
    </xf>
    <xf numFmtId="3" fontId="26" fillId="2" borderId="88" xfId="11" applyNumberFormat="1" applyFont="1" applyFill="1" applyBorder="1" applyAlignment="1">
      <alignment horizontal="center" vertical="center" wrapText="1"/>
    </xf>
    <xf numFmtId="3" fontId="26" fillId="2" borderId="23" xfId="11" applyNumberFormat="1" applyFont="1" applyFill="1" applyBorder="1" applyAlignment="1">
      <alignment horizontal="center" vertical="center" wrapText="1"/>
    </xf>
    <xf numFmtId="0" fontId="31" fillId="2" borderId="81" xfId="7" applyNumberFormat="1" applyFont="1" applyFill="1" applyBorder="1" applyAlignment="1">
      <alignment horizontal="left" vertical="top" wrapText="1"/>
    </xf>
    <xf numFmtId="17" fontId="10" fillId="0" borderId="0" xfId="7" applyNumberFormat="1" applyFont="1" applyFill="1" applyBorder="1" applyAlignment="1">
      <alignment horizontal="left" vertical="top" wrapText="1"/>
    </xf>
    <xf numFmtId="173" fontId="46" fillId="0" borderId="0" xfId="7" applyFont="1" applyBorder="1" applyAlignment="1">
      <alignment horizontal="left" wrapText="1"/>
    </xf>
    <xf numFmtId="0" fontId="39" fillId="2" borderId="5" xfId="7" applyNumberFormat="1" applyFont="1" applyFill="1" applyBorder="1" applyAlignment="1">
      <alignment horizontal="center" vertical="center"/>
    </xf>
    <xf numFmtId="0" fontId="35" fillId="8" borderId="1" xfId="7" applyNumberFormat="1" applyFont="1" applyFill="1" applyBorder="1" applyAlignment="1">
      <alignment horizontal="center" vertical="center" wrapText="1"/>
    </xf>
    <xf numFmtId="0" fontId="35" fillId="8" borderId="88" xfId="7" applyNumberFormat="1" applyFont="1" applyFill="1" applyBorder="1" applyAlignment="1">
      <alignment horizontal="center" vertical="center" wrapText="1"/>
    </xf>
    <xf numFmtId="0" fontId="35" fillId="8" borderId="23" xfId="7" applyNumberFormat="1" applyFont="1" applyFill="1" applyBorder="1" applyAlignment="1">
      <alignment horizontal="center" vertical="center" wrapText="1"/>
    </xf>
    <xf numFmtId="0" fontId="35" fillId="8" borderId="6" xfId="7" applyNumberFormat="1" applyFont="1" applyFill="1" applyBorder="1" applyAlignment="1">
      <alignment horizontal="center" vertical="center" wrapText="1"/>
    </xf>
    <xf numFmtId="0" fontId="35" fillId="8" borderId="7" xfId="7" applyNumberFormat="1" applyFont="1" applyFill="1" applyBorder="1" applyAlignment="1">
      <alignment horizontal="center" vertical="center" wrapText="1"/>
    </xf>
    <xf numFmtId="0" fontId="42" fillId="8" borderId="86" xfId="12" applyFont="1" applyFill="1" applyBorder="1" applyAlignment="1">
      <alignment horizontal="center" vertical="center" wrapText="1"/>
    </xf>
    <xf numFmtId="0" fontId="42" fillId="8" borderId="23" xfId="12" applyFont="1" applyFill="1" applyBorder="1" applyAlignment="1">
      <alignment horizontal="center" vertical="center" wrapText="1"/>
    </xf>
    <xf numFmtId="0" fontId="42" fillId="8" borderId="2" xfId="12" applyFont="1" applyFill="1" applyBorder="1" applyAlignment="1">
      <alignment horizontal="center" vertical="center" wrapText="1"/>
    </xf>
    <xf numFmtId="0" fontId="45" fillId="0" borderId="6" xfId="7" applyNumberFormat="1" applyFont="1" applyBorder="1" applyAlignment="1">
      <alignment horizontal="center"/>
    </xf>
    <xf numFmtId="0" fontId="45" fillId="0" borderId="5" xfId="7" applyNumberFormat="1" applyFont="1" applyBorder="1" applyAlignment="1">
      <alignment horizontal="center"/>
    </xf>
    <xf numFmtId="0" fontId="45" fillId="0" borderId="7" xfId="7" applyNumberFormat="1" applyFont="1" applyBorder="1" applyAlignment="1">
      <alignment horizontal="center"/>
    </xf>
    <xf numFmtId="0" fontId="42" fillId="8" borderId="3" xfId="12" applyFont="1" applyFill="1" applyBorder="1" applyAlignment="1">
      <alignment horizontal="center" vertical="center" wrapText="1"/>
    </xf>
    <xf numFmtId="173" fontId="42" fillId="8" borderId="6" xfId="7" applyFont="1" applyFill="1" applyBorder="1" applyAlignment="1">
      <alignment horizontal="center" vertical="center" wrapText="1"/>
    </xf>
    <xf numFmtId="173" fontId="42" fillId="8" borderId="5" xfId="7" applyFont="1" applyFill="1" applyBorder="1" applyAlignment="1">
      <alignment horizontal="center" vertical="center" wrapText="1"/>
    </xf>
    <xf numFmtId="173" fontId="42" fillId="8" borderId="7" xfId="7" applyFont="1" applyFill="1" applyBorder="1" applyAlignment="1">
      <alignment horizontal="center" vertical="center" wrapText="1"/>
    </xf>
    <xf numFmtId="0" fontId="42" fillId="8" borderId="6" xfId="12" applyFont="1" applyFill="1" applyBorder="1" applyAlignment="1">
      <alignment horizontal="center" vertical="center"/>
    </xf>
    <xf numFmtId="0" fontId="42" fillId="8" borderId="7" xfId="12" applyFont="1" applyFill="1" applyBorder="1" applyAlignment="1">
      <alignment horizontal="center" vertical="center"/>
    </xf>
    <xf numFmtId="0" fontId="35" fillId="8" borderId="86" xfId="7" applyNumberFormat="1" applyFont="1" applyFill="1" applyBorder="1" applyAlignment="1">
      <alignment horizontal="center" vertical="center" wrapText="1"/>
    </xf>
    <xf numFmtId="173" fontId="35" fillId="0" borderId="24" xfId="7" applyFont="1" applyFill="1" applyBorder="1" applyAlignment="1">
      <alignment horizontal="left" vertical="top" wrapText="1"/>
    </xf>
    <xf numFmtId="173" fontId="35" fillId="0" borderId="14" xfId="7" applyFont="1" applyFill="1" applyBorder="1" applyAlignment="1">
      <alignment horizontal="left" vertical="top" wrapText="1"/>
    </xf>
    <xf numFmtId="171" fontId="79" fillId="0" borderId="89" xfId="0" applyNumberFormat="1" applyFont="1" applyFill="1" applyBorder="1" applyAlignment="1">
      <alignment horizontal="left" vertical="top" wrapText="1"/>
    </xf>
    <xf numFmtId="171" fontId="79" fillId="0" borderId="91" xfId="0" applyNumberFormat="1" applyFont="1" applyFill="1" applyBorder="1" applyAlignment="1">
      <alignment horizontal="left" vertical="top"/>
    </xf>
    <xf numFmtId="171" fontId="79" fillId="0" borderId="90" xfId="0" applyNumberFormat="1" applyFont="1" applyFill="1" applyBorder="1" applyAlignment="1">
      <alignment horizontal="left" vertical="top"/>
    </xf>
    <xf numFmtId="171" fontId="79" fillId="0" borderId="91" xfId="0" applyNumberFormat="1" applyFont="1" applyFill="1" applyBorder="1" applyAlignment="1">
      <alignment horizontal="left" vertical="top" wrapText="1"/>
    </xf>
    <xf numFmtId="173" fontId="35" fillId="0" borderId="6" xfId="7" applyFont="1" applyFill="1" applyBorder="1" applyAlignment="1">
      <alignment horizontal="center"/>
    </xf>
    <xf numFmtId="173" fontId="35" fillId="0" borderId="5" xfId="7" applyFont="1" applyFill="1" applyBorder="1" applyAlignment="1">
      <alignment horizontal="center"/>
    </xf>
    <xf numFmtId="171" fontId="79" fillId="0" borderId="61" xfId="0" applyNumberFormat="1" applyFont="1" applyFill="1" applyBorder="1" applyAlignment="1">
      <alignment horizontal="left" vertical="center" wrapText="1"/>
    </xf>
    <xf numFmtId="171" fontId="79" fillId="0" borderId="0" xfId="0" applyNumberFormat="1" applyFont="1" applyFill="1" applyBorder="1" applyAlignment="1">
      <alignment horizontal="left" vertical="center" wrapText="1"/>
    </xf>
    <xf numFmtId="0" fontId="13" fillId="0" borderId="14" xfId="7" applyNumberFormat="1" applyFont="1" applyFill="1" applyBorder="1" applyAlignment="1">
      <alignment horizontal="left" vertical="top" wrapText="1"/>
    </xf>
    <xf numFmtId="173" fontId="22" fillId="0" borderId="82" xfId="7" applyFont="1" applyFill="1" applyBorder="1" applyAlignment="1">
      <alignment horizontal="left" vertical="top" wrapText="1"/>
    </xf>
    <xf numFmtId="173" fontId="25" fillId="0" borderId="0" xfId="7" applyFont="1" applyBorder="1" applyAlignment="1">
      <alignment horizontal="left" vertical="top" wrapText="1"/>
    </xf>
    <xf numFmtId="173" fontId="22" fillId="0" borderId="0" xfId="7" applyFont="1" applyFill="1" applyBorder="1" applyAlignment="1">
      <alignment horizontal="left" vertical="top" wrapText="1"/>
    </xf>
    <xf numFmtId="173" fontId="22" fillId="0" borderId="0" xfId="7" applyFont="1" applyFill="1" applyBorder="1" applyAlignment="1">
      <alignment horizontal="left" vertical="top"/>
    </xf>
    <xf numFmtId="177" fontId="24" fillId="0" borderId="2" xfId="7" applyNumberFormat="1" applyFont="1" applyFill="1" applyBorder="1" applyAlignment="1">
      <alignment horizontal="center" vertical="center" wrapText="1"/>
    </xf>
    <xf numFmtId="177" fontId="24" fillId="0" borderId="3" xfId="7" applyNumberFormat="1" applyFont="1" applyFill="1" applyBorder="1" applyAlignment="1">
      <alignment horizontal="center" vertical="center" wrapText="1"/>
    </xf>
    <xf numFmtId="177" fontId="24" fillId="0" borderId="23" xfId="7" applyNumberFormat="1" applyFont="1" applyFill="1" applyBorder="1" applyAlignment="1">
      <alignment horizontal="center" vertical="center" wrapText="1"/>
    </xf>
    <xf numFmtId="173" fontId="24" fillId="0" borderId="2" xfId="7" applyFont="1" applyFill="1" applyBorder="1" applyAlignment="1">
      <alignment horizontal="center" vertical="center" wrapText="1"/>
    </xf>
    <xf numFmtId="173" fontId="24" fillId="0" borderId="3" xfId="7" applyFont="1" applyFill="1" applyBorder="1" applyAlignment="1">
      <alignment horizontal="center" vertical="center" wrapText="1"/>
    </xf>
    <xf numFmtId="173" fontId="24" fillId="0" borderId="23" xfId="7" applyFont="1" applyFill="1" applyBorder="1" applyAlignment="1">
      <alignment horizontal="center" vertical="center" wrapText="1"/>
    </xf>
    <xf numFmtId="173" fontId="23" fillId="0" borderId="0" xfId="7" applyFont="1" applyFill="1" applyBorder="1" applyAlignment="1">
      <alignment horizontal="left"/>
    </xf>
    <xf numFmtId="0" fontId="47" fillId="8" borderId="2" xfId="7" applyNumberFormat="1" applyFont="1" applyFill="1" applyBorder="1" applyAlignment="1">
      <alignment horizontal="center" vertical="center" wrapText="1"/>
    </xf>
    <xf numFmtId="0" fontId="47" fillId="8" borderId="23" xfId="7" applyNumberFormat="1" applyFont="1" applyFill="1" applyBorder="1" applyAlignment="1">
      <alignment horizontal="center" vertical="center" wrapText="1"/>
    </xf>
    <xf numFmtId="0" fontId="23" fillId="8" borderId="5" xfId="7" applyNumberFormat="1" applyFont="1" applyFill="1" applyBorder="1" applyAlignment="1">
      <alignment horizontal="center" vertical="center" wrapText="1"/>
    </xf>
    <xf numFmtId="173" fontId="63" fillId="0" borderId="3" xfId="7" applyFont="1" applyFill="1" applyBorder="1" applyAlignment="1">
      <alignment horizontal="center" vertical="center" wrapText="1"/>
    </xf>
    <xf numFmtId="173" fontId="63" fillId="0" borderId="23" xfId="7" applyFont="1" applyFill="1" applyBorder="1" applyAlignment="1">
      <alignment horizontal="center" vertical="center" wrapText="1"/>
    </xf>
    <xf numFmtId="177" fontId="63" fillId="0" borderId="2" xfId="7" applyNumberFormat="1" applyFont="1" applyFill="1" applyBorder="1" applyAlignment="1">
      <alignment horizontal="center" vertical="center" wrapText="1"/>
    </xf>
    <xf numFmtId="177" fontId="63" fillId="0" borderId="23" xfId="7" applyNumberFormat="1" applyFont="1" applyFill="1" applyBorder="1" applyAlignment="1">
      <alignment horizontal="center" vertical="center" wrapText="1"/>
    </xf>
    <xf numFmtId="177" fontId="63" fillId="0" borderId="3" xfId="7" applyNumberFormat="1" applyFont="1" applyFill="1" applyBorder="1" applyAlignment="1">
      <alignment horizontal="center" vertical="center" wrapText="1"/>
    </xf>
    <xf numFmtId="173" fontId="61" fillId="0" borderId="14" xfId="7" applyFont="1" applyFill="1" applyBorder="1" applyAlignment="1">
      <alignment horizontal="left" vertical="center" wrapText="1"/>
    </xf>
    <xf numFmtId="173" fontId="60" fillId="0" borderId="0" xfId="7" applyFont="1" applyFill="1" applyAlignment="1">
      <alignment horizontal="left" vertical="top" wrapText="1"/>
    </xf>
    <xf numFmtId="173" fontId="27" fillId="0" borderId="0" xfId="7" applyFont="1" applyFill="1" applyAlignment="1">
      <alignment horizontal="left" vertical="top" wrapText="1"/>
    </xf>
    <xf numFmtId="173" fontId="27" fillId="0" borderId="0" xfId="7" applyFont="1" applyFill="1" applyAlignment="1">
      <alignment horizontal="left" vertical="top"/>
    </xf>
    <xf numFmtId="173" fontId="63" fillId="0" borderId="2" xfId="7" applyFont="1" applyFill="1" applyBorder="1" applyAlignment="1">
      <alignment horizontal="center" vertical="center" wrapText="1"/>
    </xf>
    <xf numFmtId="173" fontId="23" fillId="2" borderId="0" xfId="7" applyFont="1" applyFill="1" applyAlignment="1">
      <alignment horizontal="left" vertical="top" wrapText="1"/>
    </xf>
    <xf numFmtId="0" fontId="13" fillId="2" borderId="14" xfId="7" applyNumberFormat="1" applyFont="1" applyFill="1" applyBorder="1" applyAlignment="1">
      <alignment horizontal="left" vertical="top" wrapText="1"/>
    </xf>
    <xf numFmtId="0" fontId="61" fillId="8" borderId="2" xfId="7" applyNumberFormat="1" applyFont="1" applyFill="1" applyBorder="1" applyAlignment="1">
      <alignment horizontal="center" vertical="center" wrapText="1"/>
    </xf>
    <xf numFmtId="0" fontId="61" fillId="8" borderId="23" xfId="7" applyNumberFormat="1" applyFont="1" applyFill="1" applyBorder="1" applyAlignment="1">
      <alignment horizontal="center" vertical="center" wrapText="1"/>
    </xf>
    <xf numFmtId="173" fontId="38" fillId="2" borderId="2" xfId="7" applyFont="1" applyFill="1" applyBorder="1" applyAlignment="1">
      <alignment horizontal="center" vertical="center" wrapText="1"/>
    </xf>
    <xf numFmtId="173" fontId="38" fillId="2" borderId="23" xfId="7" applyFont="1" applyFill="1" applyBorder="1" applyAlignment="1">
      <alignment horizontal="center" vertical="center" wrapText="1"/>
    </xf>
    <xf numFmtId="173" fontId="38" fillId="2" borderId="3" xfId="7" applyFont="1" applyFill="1" applyBorder="1" applyAlignment="1">
      <alignment horizontal="center" vertical="center" wrapText="1"/>
    </xf>
    <xf numFmtId="173" fontId="38" fillId="2" borderId="3" xfId="7" applyFont="1" applyFill="1" applyBorder="1" applyAlignment="1">
      <alignment horizontal="center" vertical="center"/>
    </xf>
    <xf numFmtId="173" fontId="38" fillId="2" borderId="23" xfId="7" applyFont="1" applyFill="1" applyBorder="1" applyAlignment="1">
      <alignment horizontal="center" vertical="center"/>
    </xf>
    <xf numFmtId="0" fontId="61" fillId="8" borderId="1" xfId="7" applyNumberFormat="1" applyFont="1" applyFill="1" applyBorder="1" applyAlignment="1">
      <alignment horizontal="center" vertical="center" wrapText="1"/>
    </xf>
    <xf numFmtId="43" fontId="9" fillId="0" borderId="0" xfId="1" applyFont="1" applyFill="1" applyBorder="1" applyAlignment="1">
      <alignment horizontal="left" vertical="top" wrapText="1"/>
    </xf>
    <xf numFmtId="43" fontId="9" fillId="0" borderId="0" xfId="1" applyFont="1" applyFill="1" applyBorder="1" applyAlignment="1">
      <alignment horizontal="left" vertical="top"/>
    </xf>
    <xf numFmtId="43" fontId="17" fillId="0" borderId="78" xfId="1" applyFont="1" applyFill="1" applyBorder="1" applyAlignment="1">
      <alignment horizontal="left" vertical="top" wrapText="1"/>
    </xf>
  </cellXfs>
  <cellStyles count="25">
    <cellStyle name="Comma" xfId="1" builtinId="3"/>
    <cellStyle name="Comma 16" xfId="5"/>
    <cellStyle name="Comma 18" xfId="17"/>
    <cellStyle name="Comma 2" xfId="2"/>
    <cellStyle name="Comma 2 124" xfId="13"/>
    <cellStyle name="Comma 2 124 2" xfId="16"/>
    <cellStyle name="Comma 2 3 86" xfId="14"/>
    <cellStyle name="Comma 3 101" xfId="15"/>
    <cellStyle name="Comma 7" xfId="21"/>
    <cellStyle name="Indian Comma" xfId="11"/>
    <cellStyle name="Normal" xfId="0" builtinId="0"/>
    <cellStyle name="Normal 12 3" xfId="3"/>
    <cellStyle name="Normal 12 3 3" xfId="19"/>
    <cellStyle name="Normal 2" xfId="7"/>
    <cellStyle name="Normal 2 18 2" xfId="20"/>
    <cellStyle name="Normal 23 2" xfId="22"/>
    <cellStyle name="Normal 3" xfId="24"/>
    <cellStyle name="Normal 3 144" xfId="12"/>
    <cellStyle name="Normal 41" xfId="18"/>
    <cellStyle name="Normal 5" xfId="9"/>
    <cellStyle name="Normal 7" xfId="4"/>
    <cellStyle name="Normal 8" xfId="8"/>
    <cellStyle name="Normal_tables-oct" xfId="10"/>
    <cellStyle name="Normal_tables-oct 4" xfId="23"/>
    <cellStyle name="Percent" xfId="6"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Old%20share%20folder\PNotes-ODIs\Monthly%20Reports%20Submitted\2022\Oct%2022\Reports%20-%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2022-2023\DEVANG\PMS\MONTHLY%20REPORT\DEC-2022\Working%20for%20report%20for%20Dec-22%20as%20on%2002.0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eport 1 - FPI(D)"/>
      <sheetName val="FB -Report 2 - FPI Grp"/>
      <sheetName val="report 3"/>
      <sheetName val="Sheet1"/>
    </sheetNames>
    <sheetDataSet>
      <sheetData sheetId="0" refreshError="1"/>
      <sheetData sheetId="1" refreshError="1">
        <row r="42">
          <cell r="K42">
            <v>97784.44643641467</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S_Consolidated_report-New"/>
      <sheetName val="Sheet1"/>
      <sheetName val="Co-investment details"/>
      <sheetName val="website data"/>
      <sheetName val="Bulletin Table 59"/>
      <sheetName val="Dashboard data to dashbd &amp; bull"/>
      <sheetName val="Top 10 PMS"/>
    </sheetNames>
    <sheetDataSet>
      <sheetData sheetId="0" refreshError="1"/>
      <sheetData sheetId="1" refreshError="1">
        <row r="434">
          <cell r="G434">
            <v>220466.15863999992</v>
          </cell>
        </row>
      </sheetData>
      <sheetData sheetId="2" refreshError="1"/>
      <sheetData sheetId="3" refreshError="1">
        <row r="4">
          <cell r="B4">
            <v>136718</v>
          </cell>
          <cell r="C4">
            <v>6173</v>
          </cell>
          <cell r="D4">
            <v>50</v>
          </cell>
          <cell r="E4">
            <v>1470</v>
          </cell>
        </row>
        <row r="6">
          <cell r="B6">
            <v>236516.23612999992</v>
          </cell>
          <cell r="C6">
            <v>24273.893700000001</v>
          </cell>
          <cell r="D6">
            <v>0</v>
          </cell>
        </row>
        <row r="7">
          <cell r="B7">
            <v>664.21449999999993</v>
          </cell>
          <cell r="C7">
            <v>348.95150999999998</v>
          </cell>
          <cell r="D7">
            <v>41.02</v>
          </cell>
        </row>
        <row r="8">
          <cell r="B8">
            <v>1939347.9293900004</v>
          </cell>
          <cell r="C8">
            <v>165383.09054999999</v>
          </cell>
          <cell r="D8">
            <v>0</v>
          </cell>
        </row>
        <row r="9">
          <cell r="B9">
            <v>31258.995139999999</v>
          </cell>
          <cell r="C9">
            <v>341.37000000000006</v>
          </cell>
          <cell r="D9">
            <v>68.13</v>
          </cell>
        </row>
        <row r="10">
          <cell r="B10">
            <v>1926.8610000000001</v>
          </cell>
          <cell r="C10">
            <v>2130.7400000000002</v>
          </cell>
          <cell r="D10">
            <v>0</v>
          </cell>
        </row>
        <row r="11">
          <cell r="B11">
            <v>171.39</v>
          </cell>
          <cell r="C11">
            <v>2.82</v>
          </cell>
          <cell r="D11">
            <v>0</v>
          </cell>
        </row>
        <row r="12">
          <cell r="B12">
            <v>317.67548999999997</v>
          </cell>
          <cell r="C12">
            <v>0</v>
          </cell>
          <cell r="D12">
            <v>0</v>
          </cell>
        </row>
        <row r="13">
          <cell r="B13">
            <v>0</v>
          </cell>
          <cell r="C13">
            <v>0</v>
          </cell>
          <cell r="D13">
            <v>0</v>
          </cell>
        </row>
        <row r="14">
          <cell r="B14">
            <v>-4</v>
          </cell>
          <cell r="C14">
            <v>0</v>
          </cell>
          <cell r="D14">
            <v>0</v>
          </cell>
        </row>
        <row r="15">
          <cell r="B15">
            <v>28448.573969999994</v>
          </cell>
          <cell r="C15">
            <v>29925.128589999993</v>
          </cell>
          <cell r="D15">
            <v>1.91</v>
          </cell>
        </row>
        <row r="16">
          <cell r="B16">
            <v>9873.5233199999984</v>
          </cell>
          <cell r="C16">
            <v>5299.2276400000001</v>
          </cell>
          <cell r="D16">
            <v>0.83</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topLeftCell="A76" zoomScaleNormal="100" workbookViewId="0">
      <selection activeCell="A74" sqref="A74"/>
    </sheetView>
  </sheetViews>
  <sheetFormatPr defaultRowHeight="15.75"/>
  <cols>
    <col min="1" max="1" width="134.85546875" style="634" customWidth="1"/>
    <col min="2" max="2" width="9.140625" style="300" customWidth="1"/>
    <col min="3" max="16384" width="9.140625" style="300"/>
  </cols>
  <sheetData>
    <row r="1" spans="1:17" ht="12.75" customHeight="1">
      <c r="A1" s="299" t="s">
        <v>34</v>
      </c>
    </row>
    <row r="2" spans="1:17" s="301" customFormat="1" ht="24" customHeight="1">
      <c r="A2" s="664" t="s">
        <v>53</v>
      </c>
      <c r="L2" s="541"/>
      <c r="M2" s="541"/>
      <c r="Q2" s="541"/>
    </row>
    <row r="3" spans="1:17" s="301" customFormat="1" ht="34.5" customHeight="1">
      <c r="A3" s="633" t="s">
        <v>1272</v>
      </c>
      <c r="M3" s="541"/>
      <c r="N3" s="541"/>
      <c r="O3" s="541"/>
      <c r="P3" s="541"/>
    </row>
    <row r="4" spans="1:17" s="301" customFormat="1" ht="36.75" customHeight="1">
      <c r="A4" s="633" t="s">
        <v>1273</v>
      </c>
      <c r="B4" s="541"/>
    </row>
    <row r="5" spans="1:17" s="301" customFormat="1" ht="40.5" customHeight="1">
      <c r="A5" s="633" t="s">
        <v>1325</v>
      </c>
      <c r="B5" s="556"/>
    </row>
    <row r="6" spans="1:17" s="301" customFormat="1" ht="41.25" customHeight="1">
      <c r="A6" s="633" t="s">
        <v>471</v>
      </c>
      <c r="B6" s="556"/>
    </row>
    <row r="7" spans="1:17" s="301" customFormat="1" ht="38.25" customHeight="1">
      <c r="A7" s="633" t="s">
        <v>1274</v>
      </c>
    </row>
    <row r="8" spans="1:17" s="301" customFormat="1" ht="37.5" customHeight="1">
      <c r="A8" s="633" t="s">
        <v>1326</v>
      </c>
      <c r="B8" s="541"/>
    </row>
    <row r="9" spans="1:17" s="301" customFormat="1" ht="45" customHeight="1">
      <c r="A9" s="633" t="s">
        <v>1275</v>
      </c>
      <c r="B9" s="541"/>
    </row>
    <row r="10" spans="1:17" s="301" customFormat="1" ht="46.5" customHeight="1">
      <c r="A10" s="633" t="s">
        <v>1276</v>
      </c>
      <c r="B10" s="541"/>
    </row>
    <row r="11" spans="1:17" s="301" customFormat="1" ht="44.25" customHeight="1">
      <c r="A11" s="633" t="s">
        <v>1277</v>
      </c>
      <c r="B11" s="541"/>
    </row>
    <row r="12" spans="1:17" s="301" customFormat="1" ht="41.25" customHeight="1">
      <c r="A12" s="633" t="s">
        <v>1327</v>
      </c>
      <c r="B12" s="541"/>
    </row>
    <row r="13" spans="1:17" s="301" customFormat="1" ht="37.5" customHeight="1">
      <c r="A13" s="633" t="s">
        <v>1282</v>
      </c>
      <c r="B13" s="541"/>
    </row>
    <row r="14" spans="1:17" s="301" customFormat="1" ht="39.75" customHeight="1">
      <c r="A14" s="633" t="s">
        <v>1283</v>
      </c>
      <c r="B14" s="541"/>
    </row>
    <row r="15" spans="1:17" s="301" customFormat="1" ht="39.75" customHeight="1">
      <c r="A15" s="633" t="s">
        <v>1284</v>
      </c>
    </row>
    <row r="16" spans="1:17" s="301" customFormat="1" ht="42" customHeight="1">
      <c r="A16" s="633" t="s">
        <v>1439</v>
      </c>
      <c r="B16" s="541"/>
    </row>
    <row r="17" spans="1:2" s="301" customFormat="1" ht="50.25" customHeight="1">
      <c r="A17" s="633" t="s">
        <v>1285</v>
      </c>
      <c r="B17" s="541"/>
    </row>
    <row r="18" spans="1:2" s="301" customFormat="1" ht="48" customHeight="1">
      <c r="A18" s="633" t="s">
        <v>1286</v>
      </c>
      <c r="B18" s="541"/>
    </row>
    <row r="19" spans="1:2" s="301" customFormat="1" ht="41.25" customHeight="1">
      <c r="A19" s="633" t="s">
        <v>1287</v>
      </c>
    </row>
    <row r="20" spans="1:2" s="301" customFormat="1" ht="37.5" customHeight="1">
      <c r="A20" s="633" t="s">
        <v>1288</v>
      </c>
      <c r="B20" s="541"/>
    </row>
    <row r="21" spans="1:2" s="301" customFormat="1" ht="39.75" customHeight="1">
      <c r="A21" s="633" t="s">
        <v>1289</v>
      </c>
      <c r="B21" s="541"/>
    </row>
    <row r="22" spans="1:2" s="301" customFormat="1" ht="38.25" customHeight="1">
      <c r="A22" s="633" t="s">
        <v>1290</v>
      </c>
      <c r="B22" s="541"/>
    </row>
    <row r="23" spans="1:2" s="301" customFormat="1" ht="36.75" customHeight="1">
      <c r="A23" s="633" t="s">
        <v>1328</v>
      </c>
    </row>
    <row r="24" spans="1:2" s="301" customFormat="1" ht="39" customHeight="1">
      <c r="A24" s="633" t="s">
        <v>1440</v>
      </c>
    </row>
    <row r="25" spans="1:2" s="301" customFormat="1" ht="42" customHeight="1">
      <c r="A25" s="633" t="s">
        <v>1291</v>
      </c>
    </row>
    <row r="26" spans="1:2" s="301" customFormat="1" ht="39.75" customHeight="1">
      <c r="A26" s="633" t="s">
        <v>1292</v>
      </c>
    </row>
    <row r="27" spans="1:2" s="301" customFormat="1" ht="37.5" customHeight="1">
      <c r="A27" s="633" t="s">
        <v>1293</v>
      </c>
    </row>
    <row r="28" spans="1:2" s="301" customFormat="1" ht="38.25" customHeight="1">
      <c r="A28" s="633" t="s">
        <v>1294</v>
      </c>
    </row>
    <row r="29" spans="1:2" s="301" customFormat="1" ht="35.25" customHeight="1">
      <c r="A29" s="633" t="s">
        <v>1295</v>
      </c>
    </row>
    <row r="30" spans="1:2" s="301" customFormat="1" ht="39" customHeight="1">
      <c r="A30" s="633" t="s">
        <v>1296</v>
      </c>
    </row>
    <row r="31" spans="1:2" s="301" customFormat="1" ht="38.25" customHeight="1">
      <c r="A31" s="633" t="s">
        <v>1297</v>
      </c>
    </row>
    <row r="32" spans="1:2" s="301" customFormat="1" ht="35.25" customHeight="1">
      <c r="A32" s="633" t="s">
        <v>1329</v>
      </c>
    </row>
    <row r="33" spans="1:1" s="301" customFormat="1" ht="42" customHeight="1">
      <c r="A33" s="633" t="s">
        <v>1441</v>
      </c>
    </row>
    <row r="34" spans="1:1" s="301" customFormat="1" ht="36" customHeight="1">
      <c r="A34" s="633" t="s">
        <v>1298</v>
      </c>
    </row>
    <row r="35" spans="1:1" s="301" customFormat="1" ht="36.75" customHeight="1">
      <c r="A35" s="633" t="s">
        <v>472</v>
      </c>
    </row>
    <row r="36" spans="1:1" s="301" customFormat="1" ht="33.75" customHeight="1">
      <c r="A36" s="633" t="s">
        <v>473</v>
      </c>
    </row>
    <row r="37" spans="1:1" s="301" customFormat="1" ht="37.5" customHeight="1">
      <c r="A37" s="633" t="s">
        <v>1299</v>
      </c>
    </row>
    <row r="38" spans="1:1" s="301" customFormat="1" ht="39.75" customHeight="1">
      <c r="A38" s="633" t="s">
        <v>1300</v>
      </c>
    </row>
    <row r="39" spans="1:1" s="301" customFormat="1" ht="40.5" customHeight="1">
      <c r="A39" s="633" t="s">
        <v>1301</v>
      </c>
    </row>
    <row r="40" spans="1:1" s="301" customFormat="1" ht="40.5" customHeight="1">
      <c r="A40" s="633" t="s">
        <v>1302</v>
      </c>
    </row>
    <row r="41" spans="1:1" s="301" customFormat="1" ht="33.75" customHeight="1">
      <c r="A41" s="633" t="s">
        <v>1442</v>
      </c>
    </row>
    <row r="42" spans="1:1" s="301" customFormat="1" ht="33.75" customHeight="1">
      <c r="A42" s="633" t="s">
        <v>1303</v>
      </c>
    </row>
    <row r="43" spans="1:1" s="301" customFormat="1" ht="36.75" customHeight="1">
      <c r="A43" s="633" t="s">
        <v>1304</v>
      </c>
    </row>
    <row r="44" spans="1:1" s="301" customFormat="1" ht="35.25" customHeight="1">
      <c r="A44" s="633" t="s">
        <v>1330</v>
      </c>
    </row>
    <row r="45" spans="1:1" s="301" customFormat="1" ht="36.75" customHeight="1">
      <c r="A45" s="633" t="s">
        <v>1331</v>
      </c>
    </row>
    <row r="46" spans="1:1" s="301" customFormat="1" ht="37.5" customHeight="1">
      <c r="A46" s="633" t="s">
        <v>1337</v>
      </c>
    </row>
    <row r="47" spans="1:1" s="301" customFormat="1" ht="39.75" customHeight="1">
      <c r="A47" s="633" t="s">
        <v>1305</v>
      </c>
    </row>
    <row r="48" spans="1:1" s="301" customFormat="1" ht="37.5" customHeight="1">
      <c r="A48" s="633" t="s">
        <v>1333</v>
      </c>
    </row>
    <row r="49" spans="1:1" s="301" customFormat="1" ht="38.25" customHeight="1">
      <c r="A49" s="633" t="s">
        <v>1443</v>
      </c>
    </row>
    <row r="50" spans="1:1" s="301" customFormat="1" ht="37.5" customHeight="1">
      <c r="A50" s="633" t="s">
        <v>1444</v>
      </c>
    </row>
    <row r="51" spans="1:1" s="301" customFormat="1" ht="36" customHeight="1">
      <c r="A51" s="633" t="s">
        <v>1445</v>
      </c>
    </row>
    <row r="52" spans="1:1" s="301" customFormat="1" ht="39" customHeight="1">
      <c r="A52" s="633" t="s">
        <v>1446</v>
      </c>
    </row>
    <row r="53" spans="1:1" s="301" customFormat="1" ht="36" customHeight="1">
      <c r="A53" s="633" t="s">
        <v>1447</v>
      </c>
    </row>
    <row r="54" spans="1:1" s="301" customFormat="1" ht="39" customHeight="1">
      <c r="A54" s="633" t="s">
        <v>1306</v>
      </c>
    </row>
    <row r="55" spans="1:1" s="301" customFormat="1" ht="39" customHeight="1">
      <c r="A55" s="633" t="s">
        <v>1307</v>
      </c>
    </row>
    <row r="56" spans="1:1" s="301" customFormat="1" ht="36.75" customHeight="1">
      <c r="A56" s="633" t="s">
        <v>1308</v>
      </c>
    </row>
    <row r="57" spans="1:1" s="301" customFormat="1" ht="34.5" customHeight="1">
      <c r="A57" s="633" t="s">
        <v>1309</v>
      </c>
    </row>
    <row r="58" spans="1:1" s="301" customFormat="1" ht="33.75" customHeight="1">
      <c r="A58" s="633" t="s">
        <v>1334</v>
      </c>
    </row>
    <row r="59" spans="1:1" s="301" customFormat="1" ht="34.5" customHeight="1">
      <c r="A59" s="633" t="s">
        <v>1310</v>
      </c>
    </row>
    <row r="60" spans="1:1" s="301" customFormat="1" ht="38.25" customHeight="1">
      <c r="A60" s="633" t="s">
        <v>1311</v>
      </c>
    </row>
    <row r="61" spans="1:1" s="301" customFormat="1" ht="36" customHeight="1">
      <c r="A61" s="633" t="s">
        <v>1312</v>
      </c>
    </row>
    <row r="62" spans="1:1" s="301" customFormat="1" ht="36" customHeight="1">
      <c r="A62" s="633" t="s">
        <v>1335</v>
      </c>
    </row>
    <row r="63" spans="1:1" s="301" customFormat="1" ht="37.5" customHeight="1">
      <c r="A63" s="633" t="s">
        <v>1313</v>
      </c>
    </row>
    <row r="64" spans="1:1" s="301" customFormat="1" ht="44.25" customHeight="1">
      <c r="A64" s="633" t="s">
        <v>1314</v>
      </c>
    </row>
    <row r="65" spans="1:1" s="301" customFormat="1" ht="35.25" customHeight="1">
      <c r="A65" s="633" t="s">
        <v>1336</v>
      </c>
    </row>
    <row r="66" spans="1:1" s="301" customFormat="1" ht="36" customHeight="1">
      <c r="A66" s="633" t="s">
        <v>474</v>
      </c>
    </row>
    <row r="67" spans="1:1" s="301" customFormat="1" ht="33.75" customHeight="1">
      <c r="A67" s="633" t="s">
        <v>1315</v>
      </c>
    </row>
    <row r="68" spans="1:1" s="301" customFormat="1" ht="37.5" customHeight="1">
      <c r="A68" s="633" t="s">
        <v>1316</v>
      </c>
    </row>
    <row r="69" spans="1:1" s="301" customFormat="1" ht="36" customHeight="1">
      <c r="A69" s="633" t="s">
        <v>1317</v>
      </c>
    </row>
    <row r="70" spans="1:1" s="301" customFormat="1" ht="33.75" customHeight="1">
      <c r="A70" s="633" t="s">
        <v>1318</v>
      </c>
    </row>
    <row r="71" spans="1:1" s="301" customFormat="1" ht="37.5" customHeight="1">
      <c r="A71" s="633" t="s">
        <v>1319</v>
      </c>
    </row>
    <row r="72" spans="1:1" s="301" customFormat="1" ht="41.25" customHeight="1">
      <c r="A72" s="633" t="s">
        <v>1448</v>
      </c>
    </row>
    <row r="73" spans="1:1" s="301" customFormat="1" ht="36.75" customHeight="1">
      <c r="A73" s="633" t="s">
        <v>1320</v>
      </c>
    </row>
    <row r="74" spans="1:1" s="301" customFormat="1" ht="37.5" customHeight="1">
      <c r="A74" s="633" t="s">
        <v>1321</v>
      </c>
    </row>
    <row r="75" spans="1:1" s="301" customFormat="1" ht="36" customHeight="1">
      <c r="A75" s="633" t="s">
        <v>1322</v>
      </c>
    </row>
    <row r="76" spans="1:1" s="301" customFormat="1" ht="36" customHeight="1">
      <c r="A76" s="633" t="s">
        <v>1323</v>
      </c>
    </row>
    <row r="77" spans="1:1" s="301" customFormat="1" ht="40.5" customHeight="1">
      <c r="A77" s="633" t="s">
        <v>1324</v>
      </c>
    </row>
  </sheetData>
  <printOptions horizontalCentered="1"/>
  <pageMargins left="0.25" right="0.25" top="0.32" bottom="0.39" header="0.3" footer="0.3"/>
  <pageSetup paperSize="9"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opLeftCell="A10" workbookViewId="0">
      <selection activeCell="A76" sqref="A76"/>
    </sheetView>
  </sheetViews>
  <sheetFormatPr defaultRowHeight="15"/>
  <cols>
    <col min="1" max="1" width="12.140625" customWidth="1"/>
    <col min="3" max="3" width="11.5703125" bestFit="1" customWidth="1"/>
    <col min="7" max="7" width="10.140625" customWidth="1"/>
  </cols>
  <sheetData>
    <row r="1" spans="1:20" ht="34.5" customHeight="1">
      <c r="A1" s="1291" t="s">
        <v>1042</v>
      </c>
      <c r="B1" s="1292"/>
      <c r="C1" s="1292"/>
      <c r="D1" s="1292"/>
      <c r="E1" s="1292"/>
      <c r="F1" s="1292"/>
      <c r="G1" s="1292"/>
      <c r="H1" s="1292"/>
      <c r="I1" s="1292"/>
      <c r="J1" s="1292"/>
      <c r="K1" s="1292"/>
      <c r="L1" s="1292"/>
      <c r="M1" s="1292"/>
      <c r="N1" s="1292"/>
      <c r="O1" s="294"/>
    </row>
    <row r="2" spans="1:20" ht="68.25" customHeight="1">
      <c r="A2" s="1219" t="s">
        <v>122</v>
      </c>
      <c r="B2" s="1294" t="s">
        <v>63</v>
      </c>
      <c r="C2" s="1295"/>
      <c r="D2" s="1294" t="s">
        <v>123</v>
      </c>
      <c r="E2" s="1295"/>
      <c r="F2" s="1294" t="s">
        <v>124</v>
      </c>
      <c r="G2" s="1295"/>
      <c r="H2" s="1294" t="s">
        <v>125</v>
      </c>
      <c r="I2" s="1295"/>
      <c r="J2" s="1294" t="s">
        <v>126</v>
      </c>
      <c r="K2" s="1295"/>
      <c r="L2" s="1294" t="s">
        <v>532</v>
      </c>
      <c r="M2" s="1295"/>
      <c r="N2" s="1294" t="s">
        <v>127</v>
      </c>
      <c r="O2" s="1295"/>
      <c r="Q2" s="8"/>
    </row>
    <row r="3" spans="1:20" ht="90">
      <c r="A3" s="1296"/>
      <c r="B3" s="97" t="s">
        <v>833</v>
      </c>
      <c r="C3" s="97" t="s">
        <v>129</v>
      </c>
      <c r="D3" s="97" t="s">
        <v>833</v>
      </c>
      <c r="E3" s="97" t="s">
        <v>97</v>
      </c>
      <c r="F3" s="97" t="s">
        <v>833</v>
      </c>
      <c r="G3" s="97" t="s">
        <v>97</v>
      </c>
      <c r="H3" s="97" t="s">
        <v>833</v>
      </c>
      <c r="I3" s="97" t="s">
        <v>97</v>
      </c>
      <c r="J3" s="97" t="s">
        <v>833</v>
      </c>
      <c r="K3" s="97" t="s">
        <v>97</v>
      </c>
      <c r="L3" s="97" t="s">
        <v>833</v>
      </c>
      <c r="M3" s="557" t="s">
        <v>97</v>
      </c>
      <c r="N3" s="557" t="s">
        <v>833</v>
      </c>
      <c r="O3" s="557" t="s">
        <v>97</v>
      </c>
      <c r="P3" s="8"/>
    </row>
    <row r="4" spans="1:20" ht="24" customHeight="1">
      <c r="A4" s="101" t="s">
        <v>1</v>
      </c>
      <c r="B4" s="574">
        <v>164</v>
      </c>
      <c r="C4" s="306">
        <v>138894.23061851499</v>
      </c>
      <c r="D4" s="306">
        <v>33</v>
      </c>
      <c r="E4" s="306">
        <v>115.68064</v>
      </c>
      <c r="F4" s="306">
        <v>17</v>
      </c>
      <c r="G4" s="306">
        <v>131.492176</v>
      </c>
      <c r="H4" s="306">
        <v>49</v>
      </c>
      <c r="I4" s="306">
        <v>1315.5560740849999</v>
      </c>
      <c r="J4" s="306">
        <v>4</v>
      </c>
      <c r="K4" s="306">
        <v>270.690584</v>
      </c>
      <c r="L4" s="306">
        <v>14</v>
      </c>
      <c r="M4" s="306">
        <v>3671.7905339999998</v>
      </c>
      <c r="N4" s="306">
        <v>47</v>
      </c>
      <c r="O4" s="306">
        <v>133389.67721999998</v>
      </c>
      <c r="Q4" s="78"/>
      <c r="R4" s="78"/>
      <c r="S4" s="78"/>
      <c r="T4" s="78"/>
    </row>
    <row r="5" spans="1:20" ht="18.75" customHeight="1">
      <c r="A5" s="101" t="s">
        <v>2</v>
      </c>
      <c r="B5" s="574">
        <v>163</v>
      </c>
      <c r="C5" s="306">
        <v>61066.316790500001</v>
      </c>
      <c r="D5" s="306">
        <v>17</v>
      </c>
      <c r="E5" s="306">
        <v>53.65</v>
      </c>
      <c r="F5" s="306">
        <v>25</v>
      </c>
      <c r="G5" s="306">
        <v>193.626</v>
      </c>
      <c r="H5" s="306">
        <v>72</v>
      </c>
      <c r="I5" s="306">
        <v>1997.2830099</v>
      </c>
      <c r="J5" s="306">
        <v>10</v>
      </c>
      <c r="K5" s="306">
        <v>647.75131999999996</v>
      </c>
      <c r="L5" s="306">
        <v>12</v>
      </c>
      <c r="M5" s="306">
        <v>4304.2264606000008</v>
      </c>
      <c r="N5" s="306">
        <v>27</v>
      </c>
      <c r="O5" s="306">
        <v>53869.78</v>
      </c>
      <c r="Q5" s="78"/>
      <c r="R5" s="78"/>
      <c r="S5" s="78"/>
      <c r="T5" s="78"/>
    </row>
    <row r="6" spans="1:20" ht="23.25" customHeight="1">
      <c r="A6" s="95" t="s">
        <v>64</v>
      </c>
      <c r="B6" s="575">
        <v>15</v>
      </c>
      <c r="C6" s="307">
        <v>4957.42</v>
      </c>
      <c r="D6" s="307">
        <v>2</v>
      </c>
      <c r="E6" s="307">
        <v>4.17</v>
      </c>
      <c r="F6" s="307">
        <v>0</v>
      </c>
      <c r="G6" s="307">
        <v>0</v>
      </c>
      <c r="H6" s="307">
        <v>8</v>
      </c>
      <c r="I6" s="307">
        <v>207.72</v>
      </c>
      <c r="J6" s="307">
        <v>2</v>
      </c>
      <c r="K6" s="307">
        <v>115.5</v>
      </c>
      <c r="L6" s="307">
        <v>2</v>
      </c>
      <c r="M6" s="307">
        <v>330.03</v>
      </c>
      <c r="N6" s="307">
        <v>1</v>
      </c>
      <c r="O6" s="307">
        <v>4300</v>
      </c>
      <c r="Q6" s="78"/>
      <c r="R6" s="78"/>
      <c r="S6" s="78"/>
      <c r="T6" s="78"/>
    </row>
    <row r="7" spans="1:20" ht="18" customHeight="1">
      <c r="A7" s="95" t="s">
        <v>65</v>
      </c>
      <c r="B7" s="575">
        <v>19</v>
      </c>
      <c r="C7" s="307">
        <v>32319.1277806</v>
      </c>
      <c r="D7" s="307">
        <v>2</v>
      </c>
      <c r="E7" s="307">
        <v>4.6999999999999993</v>
      </c>
      <c r="F7" s="307">
        <v>2</v>
      </c>
      <c r="G7" s="307">
        <v>15.440000000000001</v>
      </c>
      <c r="H7" s="307">
        <v>4</v>
      </c>
      <c r="I7" s="307">
        <v>160.27000000000001</v>
      </c>
      <c r="J7" s="307">
        <v>1</v>
      </c>
      <c r="K7" s="307">
        <v>83.831320000000005</v>
      </c>
      <c r="L7" s="307">
        <v>4</v>
      </c>
      <c r="M7" s="307">
        <v>1780.4764606000001</v>
      </c>
      <c r="N7" s="307">
        <v>6</v>
      </c>
      <c r="O7" s="307">
        <v>30274.41</v>
      </c>
      <c r="Q7" s="78"/>
      <c r="R7" s="78"/>
      <c r="S7" s="78"/>
      <c r="T7" s="78"/>
    </row>
    <row r="8" spans="1:20" ht="13.5" customHeight="1">
      <c r="A8" s="95" t="s">
        <v>295</v>
      </c>
      <c r="B8" s="575">
        <v>12</v>
      </c>
      <c r="C8" s="307">
        <v>1468.84</v>
      </c>
      <c r="D8" s="307">
        <v>0</v>
      </c>
      <c r="E8" s="307">
        <v>0</v>
      </c>
      <c r="F8" s="307">
        <v>3</v>
      </c>
      <c r="G8" s="307">
        <v>22.81</v>
      </c>
      <c r="H8" s="307">
        <v>6</v>
      </c>
      <c r="I8" s="307">
        <v>148.91999999999999</v>
      </c>
      <c r="J8" s="307">
        <v>1</v>
      </c>
      <c r="K8" s="307">
        <v>76.28</v>
      </c>
      <c r="L8" s="307">
        <v>1</v>
      </c>
      <c r="M8" s="307">
        <v>412.79</v>
      </c>
      <c r="N8" s="307">
        <v>1</v>
      </c>
      <c r="O8" s="307">
        <v>808.04</v>
      </c>
      <c r="Q8" s="78"/>
      <c r="R8" s="78"/>
      <c r="S8" s="78"/>
      <c r="T8" s="78"/>
    </row>
    <row r="9" spans="1:20">
      <c r="A9" s="95" t="s">
        <v>296</v>
      </c>
      <c r="B9" s="575">
        <v>14</v>
      </c>
      <c r="C9" s="307">
        <v>280.76</v>
      </c>
      <c r="D9" s="307">
        <v>3</v>
      </c>
      <c r="E9" s="307">
        <v>7.52</v>
      </c>
      <c r="F9" s="307">
        <v>3</v>
      </c>
      <c r="G9" s="307">
        <v>24.28</v>
      </c>
      <c r="H9" s="307">
        <v>7</v>
      </c>
      <c r="I9" s="307">
        <v>183.38</v>
      </c>
      <c r="J9" s="307">
        <v>1</v>
      </c>
      <c r="K9" s="307">
        <v>65.58</v>
      </c>
      <c r="L9" s="307">
        <v>0</v>
      </c>
      <c r="M9" s="307">
        <v>0</v>
      </c>
      <c r="N9" s="307">
        <v>0</v>
      </c>
      <c r="O9" s="307">
        <v>0</v>
      </c>
      <c r="Q9" s="78"/>
      <c r="R9" s="78"/>
      <c r="S9" s="78"/>
      <c r="T9" s="78"/>
    </row>
    <row r="10" spans="1:20">
      <c r="A10" s="95" t="s">
        <v>301</v>
      </c>
      <c r="B10" s="573">
        <v>8</v>
      </c>
      <c r="C10" s="303">
        <v>945.05</v>
      </c>
      <c r="D10" s="303">
        <v>2</v>
      </c>
      <c r="E10" s="303">
        <v>6.32</v>
      </c>
      <c r="F10" s="303">
        <v>2</v>
      </c>
      <c r="G10" s="303">
        <v>13.1</v>
      </c>
      <c r="H10" s="303">
        <v>3</v>
      </c>
      <c r="I10" s="303">
        <v>85.5</v>
      </c>
      <c r="J10" s="303">
        <v>0</v>
      </c>
      <c r="K10" s="303">
        <v>0</v>
      </c>
      <c r="L10" s="303">
        <v>0</v>
      </c>
      <c r="M10" s="303">
        <v>0</v>
      </c>
      <c r="N10" s="303">
        <v>1</v>
      </c>
      <c r="O10" s="303">
        <v>840.13</v>
      </c>
      <c r="Q10" s="78"/>
      <c r="R10" s="78"/>
      <c r="S10" s="78"/>
      <c r="T10" s="78"/>
    </row>
    <row r="11" spans="1:20">
      <c r="A11" s="95" t="s">
        <v>298</v>
      </c>
      <c r="B11" s="573">
        <v>30</v>
      </c>
      <c r="C11" s="303">
        <v>2712.0446999999999</v>
      </c>
      <c r="D11" s="303">
        <v>4</v>
      </c>
      <c r="E11" s="303">
        <v>15.11</v>
      </c>
      <c r="F11" s="303">
        <v>6</v>
      </c>
      <c r="G11" s="303">
        <v>44.28</v>
      </c>
      <c r="H11" s="303">
        <v>16</v>
      </c>
      <c r="I11" s="303">
        <v>471.4547</v>
      </c>
      <c r="J11" s="303">
        <v>1</v>
      </c>
      <c r="K11" s="303">
        <v>56</v>
      </c>
      <c r="L11" s="303">
        <v>0</v>
      </c>
      <c r="M11" s="303">
        <v>0</v>
      </c>
      <c r="N11" s="303">
        <v>3</v>
      </c>
      <c r="O11" s="303">
        <v>2125.1999999999998</v>
      </c>
      <c r="Q11" s="78"/>
      <c r="R11" s="78"/>
      <c r="S11" s="78"/>
      <c r="T11" s="78"/>
    </row>
    <row r="12" spans="1:20">
      <c r="A12" s="95" t="s">
        <v>299</v>
      </c>
      <c r="B12" s="573">
        <v>25</v>
      </c>
      <c r="C12" s="303">
        <v>1418.8554251</v>
      </c>
      <c r="D12" s="303">
        <v>3</v>
      </c>
      <c r="E12" s="303">
        <v>11.46</v>
      </c>
      <c r="F12" s="303">
        <v>3</v>
      </c>
      <c r="G12" s="303">
        <v>25</v>
      </c>
      <c r="H12" s="303">
        <v>14</v>
      </c>
      <c r="I12" s="303">
        <v>387.09542510000006</v>
      </c>
      <c r="J12" s="303">
        <v>3</v>
      </c>
      <c r="K12" s="303">
        <v>185.92000000000002</v>
      </c>
      <c r="L12" s="303">
        <v>1</v>
      </c>
      <c r="M12" s="303">
        <v>309.38</v>
      </c>
      <c r="N12" s="303">
        <v>1</v>
      </c>
      <c r="O12" s="303">
        <v>500</v>
      </c>
      <c r="Q12" s="78"/>
      <c r="R12" s="78"/>
      <c r="S12" s="78"/>
      <c r="T12" s="78"/>
    </row>
    <row r="13" spans="1:20">
      <c r="A13" s="95" t="s">
        <v>300</v>
      </c>
      <c r="B13" s="573">
        <v>19</v>
      </c>
      <c r="C13" s="303">
        <v>11729.042000000001</v>
      </c>
      <c r="D13" s="303">
        <v>1</v>
      </c>
      <c r="E13" s="303">
        <v>4.37</v>
      </c>
      <c r="F13" s="303">
        <v>3</v>
      </c>
      <c r="G13" s="303">
        <v>21.93</v>
      </c>
      <c r="H13" s="303">
        <v>3</v>
      </c>
      <c r="I13" s="303">
        <v>64.262</v>
      </c>
      <c r="J13" s="303">
        <v>1</v>
      </c>
      <c r="K13" s="303">
        <v>64.64</v>
      </c>
      <c r="L13" s="303">
        <v>1</v>
      </c>
      <c r="M13" s="303">
        <v>399.8</v>
      </c>
      <c r="N13" s="303">
        <v>10</v>
      </c>
      <c r="O13" s="303">
        <v>11174.04</v>
      </c>
      <c r="Q13" s="78"/>
      <c r="R13" s="78"/>
      <c r="S13" s="78"/>
      <c r="T13" s="78"/>
    </row>
    <row r="14" spans="1:20">
      <c r="A14" s="95" t="s">
        <v>1358</v>
      </c>
      <c r="B14" s="573">
        <v>21</v>
      </c>
      <c r="C14" s="303">
        <v>5235.1768848000002</v>
      </c>
      <c r="D14" s="303">
        <v>0</v>
      </c>
      <c r="E14" s="303">
        <v>0</v>
      </c>
      <c r="F14" s="303">
        <v>3</v>
      </c>
      <c r="G14" s="303">
        <v>26.786000000000001</v>
      </c>
      <c r="H14" s="303">
        <v>11</v>
      </c>
      <c r="I14" s="303">
        <v>288.6808848</v>
      </c>
      <c r="J14" s="303">
        <v>0</v>
      </c>
      <c r="K14" s="303">
        <v>0</v>
      </c>
      <c r="L14" s="303">
        <v>3</v>
      </c>
      <c r="M14" s="303">
        <v>1071.75</v>
      </c>
      <c r="N14" s="303">
        <v>4</v>
      </c>
      <c r="O14" s="303">
        <v>3847.96</v>
      </c>
      <c r="Q14" s="78"/>
      <c r="R14" s="78"/>
      <c r="S14" s="78"/>
      <c r="T14" s="78"/>
    </row>
    <row r="15" spans="1:20" ht="45.75" customHeight="1">
      <c r="A15" s="1215" t="s">
        <v>1160</v>
      </c>
      <c r="B15" s="1216"/>
      <c r="C15" s="1216"/>
      <c r="D15" s="1216"/>
      <c r="E15" s="1216"/>
      <c r="F15" s="1216"/>
      <c r="G15" s="1216"/>
      <c r="H15" s="1216"/>
      <c r="I15" s="1216"/>
      <c r="J15" s="305"/>
      <c r="K15" s="305"/>
      <c r="L15" s="305"/>
      <c r="M15" s="305"/>
      <c r="N15" s="305"/>
      <c r="O15" s="305"/>
    </row>
    <row r="16" spans="1:20" ht="35.25" customHeight="1">
      <c r="A16" s="1269" t="s">
        <v>1360</v>
      </c>
      <c r="B16" s="1269"/>
      <c r="C16" s="1269"/>
      <c r="D16" s="1269"/>
      <c r="E16" s="1269"/>
      <c r="F16" s="99"/>
      <c r="G16" s="99"/>
      <c r="H16" s="99"/>
      <c r="I16" s="99"/>
      <c r="J16" s="305"/>
      <c r="K16" s="305"/>
      <c r="L16" s="305"/>
      <c r="M16" s="305"/>
      <c r="N16" s="305"/>
      <c r="O16" s="305"/>
    </row>
    <row r="17" spans="1:15" ht="31.5" customHeight="1">
      <c r="A17" s="1270" t="s">
        <v>72</v>
      </c>
      <c r="B17" s="1271"/>
      <c r="C17" s="524"/>
      <c r="D17" s="524"/>
      <c r="E17" s="524"/>
      <c r="F17" s="96"/>
      <c r="G17" s="96"/>
      <c r="H17" s="96"/>
      <c r="I17" s="96"/>
      <c r="J17" s="48"/>
      <c r="K17" s="48"/>
      <c r="L17" s="48"/>
      <c r="M17" s="48"/>
      <c r="N17" s="48"/>
      <c r="O17" s="48"/>
    </row>
    <row r="18" spans="1:15">
      <c r="B18" s="548"/>
      <c r="C18" s="78"/>
      <c r="D18" s="78"/>
      <c r="E18" s="78"/>
      <c r="F18" s="78"/>
      <c r="G18" s="78"/>
      <c r="H18" s="78"/>
      <c r="I18" s="78"/>
      <c r="J18" s="78"/>
      <c r="K18" s="78"/>
      <c r="L18" s="78"/>
      <c r="M18" s="78"/>
      <c r="N18" s="78"/>
      <c r="O18" s="78"/>
    </row>
    <row r="19" spans="1:15">
      <c r="B19" s="548"/>
      <c r="C19" s="78"/>
      <c r="D19" s="78"/>
      <c r="E19" s="78"/>
      <c r="F19" s="78"/>
      <c r="G19" s="78"/>
      <c r="H19" s="78"/>
      <c r="I19" s="78"/>
      <c r="J19" s="78"/>
      <c r="K19" s="78"/>
      <c r="L19" s="78"/>
      <c r="M19" s="78"/>
      <c r="N19" s="78"/>
      <c r="O19" s="78"/>
    </row>
    <row r="20" spans="1:15">
      <c r="B20" s="78"/>
      <c r="C20" s="78"/>
      <c r="D20" s="78"/>
      <c r="E20" s="78"/>
      <c r="F20" s="78"/>
      <c r="G20" s="78"/>
      <c r="H20" s="78"/>
      <c r="I20" s="78"/>
      <c r="J20" s="78"/>
      <c r="K20" s="78"/>
      <c r="L20" s="78"/>
      <c r="M20" s="78"/>
      <c r="N20" s="78"/>
      <c r="O20" s="78"/>
    </row>
    <row r="21" spans="1:15">
      <c r="B21" s="8"/>
    </row>
    <row r="22" spans="1:15">
      <c r="B22" s="8"/>
    </row>
    <row r="23" spans="1:15">
      <c r="B23" s="8"/>
    </row>
  </sheetData>
  <mergeCells count="12">
    <mergeCell ref="N2:O2"/>
    <mergeCell ref="A15:I15"/>
    <mergeCell ref="A17:B17"/>
    <mergeCell ref="A1:N1"/>
    <mergeCell ref="A2:A3"/>
    <mergeCell ref="B2:C2"/>
    <mergeCell ref="D2:E2"/>
    <mergeCell ref="F2:G2"/>
    <mergeCell ref="H2:I2"/>
    <mergeCell ref="J2:K2"/>
    <mergeCell ref="L2:M2"/>
    <mergeCell ref="A16:E16"/>
  </mergeCells>
  <printOptions horizontalCentered="1"/>
  <pageMargins left="0.25" right="0.25" top="0.32" bottom="0.39" header="0.3" footer="0.3"/>
  <pageSetup paperSize="9" orientation="landscape"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selection activeCell="A76" sqref="A76"/>
    </sheetView>
  </sheetViews>
  <sheetFormatPr defaultRowHeight="15"/>
  <cols>
    <col min="1" max="1" width="13" customWidth="1"/>
    <col min="5" max="5" width="9.140625" customWidth="1"/>
    <col min="7" max="7" width="10.140625" customWidth="1"/>
    <col min="8" max="8" width="10.28515625" customWidth="1"/>
    <col min="9" max="9" width="10.5703125" customWidth="1"/>
    <col min="11" max="11" width="10.140625" customWidth="1"/>
  </cols>
  <sheetData>
    <row r="1" spans="1:17" ht="39" customHeight="1">
      <c r="A1" s="1291" t="s">
        <v>1043</v>
      </c>
      <c r="B1" s="1292"/>
      <c r="C1" s="1292"/>
      <c r="D1" s="1292"/>
      <c r="E1" s="1292"/>
      <c r="F1" s="1292"/>
      <c r="G1" s="1292"/>
      <c r="H1" s="1292"/>
      <c r="I1" s="1292"/>
      <c r="J1" s="294"/>
      <c r="K1" s="294"/>
    </row>
    <row r="2" spans="1:17" ht="51" customHeight="1">
      <c r="A2" s="1219" t="s">
        <v>122</v>
      </c>
      <c r="B2" s="1294" t="s">
        <v>839</v>
      </c>
      <c r="C2" s="1290"/>
      <c r="D2" s="1294" t="s">
        <v>840</v>
      </c>
      <c r="E2" s="1290"/>
      <c r="F2" s="1294" t="s">
        <v>841</v>
      </c>
      <c r="G2" s="1290"/>
      <c r="H2" s="1294" t="s">
        <v>842</v>
      </c>
      <c r="I2" s="1290"/>
      <c r="J2" s="1294" t="s">
        <v>94</v>
      </c>
      <c r="K2" s="1290"/>
      <c r="L2" s="8"/>
      <c r="M2" s="8"/>
      <c r="Q2" s="8"/>
    </row>
    <row r="3" spans="1:17" ht="90">
      <c r="A3" s="1296"/>
      <c r="B3" s="97" t="s">
        <v>833</v>
      </c>
      <c r="C3" s="97" t="s">
        <v>129</v>
      </c>
      <c r="D3" s="97" t="s">
        <v>833</v>
      </c>
      <c r="E3" s="97" t="s">
        <v>129</v>
      </c>
      <c r="F3" s="97" t="s">
        <v>833</v>
      </c>
      <c r="G3" s="97" t="s">
        <v>129</v>
      </c>
      <c r="H3" s="97" t="s">
        <v>833</v>
      </c>
      <c r="I3" s="97" t="s">
        <v>97</v>
      </c>
      <c r="J3" s="97" t="s">
        <v>833</v>
      </c>
      <c r="K3" s="97" t="s">
        <v>128</v>
      </c>
      <c r="M3" s="8"/>
      <c r="N3" s="8"/>
      <c r="O3" s="8"/>
      <c r="P3" s="8"/>
    </row>
    <row r="4" spans="1:17" ht="36.75" customHeight="1">
      <c r="A4" s="308" t="s">
        <v>1</v>
      </c>
      <c r="B4" s="566">
        <v>0</v>
      </c>
      <c r="C4" s="288">
        <v>0</v>
      </c>
      <c r="D4" s="309">
        <v>0</v>
      </c>
      <c r="E4" s="288">
        <v>0</v>
      </c>
      <c r="F4" s="287">
        <v>0</v>
      </c>
      <c r="G4" s="287">
        <v>0</v>
      </c>
      <c r="H4" s="309">
        <v>29</v>
      </c>
      <c r="I4" s="288">
        <v>31439.927873000001</v>
      </c>
      <c r="J4" s="287">
        <v>29</v>
      </c>
      <c r="K4" s="288">
        <v>31439.927873000001</v>
      </c>
      <c r="M4" s="78"/>
      <c r="N4" s="78"/>
      <c r="O4" s="78"/>
      <c r="P4" s="78"/>
    </row>
    <row r="5" spans="1:17" ht="35.25" customHeight="1">
      <c r="A5" s="308" t="s">
        <v>2</v>
      </c>
      <c r="B5" s="576">
        <v>0</v>
      </c>
      <c r="C5" s="310">
        <v>0</v>
      </c>
      <c r="D5" s="310">
        <v>0</v>
      </c>
      <c r="E5" s="310">
        <v>0</v>
      </c>
      <c r="F5" s="310">
        <v>0</v>
      </c>
      <c r="G5" s="310">
        <v>0</v>
      </c>
      <c r="H5" s="310">
        <v>10</v>
      </c>
      <c r="I5" s="310">
        <v>7712.34</v>
      </c>
      <c r="J5" s="310">
        <v>10</v>
      </c>
      <c r="K5" s="310">
        <v>7712.34</v>
      </c>
      <c r="M5" s="78"/>
      <c r="N5" s="78"/>
      <c r="O5" s="78"/>
      <c r="P5" s="78"/>
    </row>
    <row r="6" spans="1:17" ht="24.75" customHeight="1">
      <c r="A6" s="95" t="s">
        <v>64</v>
      </c>
      <c r="B6" s="577">
        <v>0</v>
      </c>
      <c r="C6" s="293">
        <v>0</v>
      </c>
      <c r="D6" s="312">
        <v>0</v>
      </c>
      <c r="E6" s="293">
        <v>0</v>
      </c>
      <c r="F6" s="292">
        <v>0</v>
      </c>
      <c r="G6" s="292">
        <v>0</v>
      </c>
      <c r="H6" s="312">
        <v>2</v>
      </c>
      <c r="I6" s="293">
        <v>958.51</v>
      </c>
      <c r="J6" s="292">
        <v>2</v>
      </c>
      <c r="K6" s="293">
        <v>958.51</v>
      </c>
      <c r="M6" s="78"/>
      <c r="N6" s="78"/>
      <c r="O6" s="78"/>
      <c r="P6" s="78"/>
    </row>
    <row r="7" spans="1:17" ht="18" customHeight="1">
      <c r="A7" s="95" t="s">
        <v>65</v>
      </c>
      <c r="B7" s="578">
        <v>0</v>
      </c>
      <c r="C7" s="82">
        <v>0</v>
      </c>
      <c r="D7" s="278">
        <v>0</v>
      </c>
      <c r="E7" s="82">
        <v>0</v>
      </c>
      <c r="F7" s="81">
        <v>0</v>
      </c>
      <c r="G7" s="81">
        <v>0</v>
      </c>
      <c r="H7" s="81">
        <v>0</v>
      </c>
      <c r="I7" s="81">
        <v>0</v>
      </c>
      <c r="J7" s="81">
        <v>0</v>
      </c>
      <c r="K7" s="81">
        <v>0</v>
      </c>
      <c r="M7" s="78"/>
      <c r="N7" s="78"/>
      <c r="O7" s="78"/>
      <c r="P7" s="78"/>
    </row>
    <row r="8" spans="1:17" ht="16.5" customHeight="1">
      <c r="A8" s="95" t="s">
        <v>295</v>
      </c>
      <c r="B8" s="578">
        <v>0</v>
      </c>
      <c r="C8" s="82">
        <v>0</v>
      </c>
      <c r="D8" s="278">
        <v>0</v>
      </c>
      <c r="E8" s="82">
        <v>0</v>
      </c>
      <c r="F8" s="81">
        <v>0</v>
      </c>
      <c r="G8" s="81">
        <v>0</v>
      </c>
      <c r="H8" s="81">
        <v>1</v>
      </c>
      <c r="I8" s="81">
        <v>50</v>
      </c>
      <c r="J8" s="81">
        <v>1</v>
      </c>
      <c r="K8" s="81">
        <v>50</v>
      </c>
      <c r="M8" s="78"/>
      <c r="N8" s="78"/>
      <c r="O8" s="78"/>
      <c r="P8" s="78"/>
    </row>
    <row r="9" spans="1:17">
      <c r="A9" s="95" t="s">
        <v>296</v>
      </c>
      <c r="B9" s="578">
        <v>0</v>
      </c>
      <c r="C9" s="82">
        <v>0</v>
      </c>
      <c r="D9" s="278">
        <v>0</v>
      </c>
      <c r="E9" s="82">
        <v>0</v>
      </c>
      <c r="F9" s="81">
        <v>0</v>
      </c>
      <c r="G9" s="81">
        <v>0</v>
      </c>
      <c r="H9" s="81">
        <v>0</v>
      </c>
      <c r="I9" s="81">
        <v>0</v>
      </c>
      <c r="J9" s="81">
        <v>0</v>
      </c>
      <c r="K9" s="81">
        <v>0</v>
      </c>
      <c r="M9" s="78"/>
      <c r="N9" s="78"/>
      <c r="O9" s="78"/>
      <c r="P9" s="78"/>
    </row>
    <row r="10" spans="1:17">
      <c r="A10" s="95" t="s">
        <v>301</v>
      </c>
      <c r="B10" s="577">
        <v>0</v>
      </c>
      <c r="C10" s="293">
        <v>0</v>
      </c>
      <c r="D10" s="312">
        <v>0</v>
      </c>
      <c r="E10" s="293">
        <v>0</v>
      </c>
      <c r="F10" s="292">
        <v>0</v>
      </c>
      <c r="G10" s="292">
        <v>0</v>
      </c>
      <c r="H10" s="312">
        <v>1</v>
      </c>
      <c r="I10" s="293">
        <v>2000</v>
      </c>
      <c r="J10" s="292">
        <v>1</v>
      </c>
      <c r="K10" s="293">
        <v>2000</v>
      </c>
      <c r="M10" s="78"/>
      <c r="N10" s="78"/>
      <c r="O10" s="78"/>
      <c r="P10" s="78"/>
    </row>
    <row r="11" spans="1:17">
      <c r="A11" s="95" t="s">
        <v>298</v>
      </c>
      <c r="B11" s="579">
        <v>0</v>
      </c>
      <c r="C11" s="304">
        <v>0</v>
      </c>
      <c r="D11" s="304">
        <v>0</v>
      </c>
      <c r="E11" s="304">
        <v>0</v>
      </c>
      <c r="F11" s="304">
        <v>0</v>
      </c>
      <c r="G11" s="304">
        <v>0</v>
      </c>
      <c r="H11" s="313">
        <v>3</v>
      </c>
      <c r="I11" s="314">
        <v>606.9</v>
      </c>
      <c r="J11" s="85">
        <v>3</v>
      </c>
      <c r="K11" s="314">
        <v>606.9</v>
      </c>
      <c r="M11" s="78"/>
      <c r="N11" s="78"/>
      <c r="O11" s="78"/>
      <c r="P11" s="78"/>
    </row>
    <row r="12" spans="1:17">
      <c r="A12" s="95" t="s">
        <v>299</v>
      </c>
      <c r="B12" s="579">
        <v>0</v>
      </c>
      <c r="C12" s="304">
        <v>0</v>
      </c>
      <c r="D12" s="304">
        <v>0</v>
      </c>
      <c r="E12" s="304">
        <v>0</v>
      </c>
      <c r="F12" s="304">
        <v>0</v>
      </c>
      <c r="G12" s="304">
        <v>0</v>
      </c>
      <c r="H12" s="315">
        <v>1</v>
      </c>
      <c r="I12" s="315">
        <v>500</v>
      </c>
      <c r="J12" s="315">
        <v>1</v>
      </c>
      <c r="K12" s="315">
        <v>500</v>
      </c>
      <c r="M12" s="78"/>
      <c r="N12" s="78"/>
      <c r="O12" s="78"/>
      <c r="P12" s="78"/>
    </row>
    <row r="13" spans="1:17">
      <c r="A13" s="95" t="s">
        <v>300</v>
      </c>
      <c r="B13" s="579">
        <v>0</v>
      </c>
      <c r="C13" s="304">
        <v>0</v>
      </c>
      <c r="D13" s="304">
        <v>0</v>
      </c>
      <c r="E13" s="304">
        <v>0</v>
      </c>
      <c r="F13" s="304">
        <v>0</v>
      </c>
      <c r="G13" s="304">
        <v>0</v>
      </c>
      <c r="H13" s="304">
        <v>0</v>
      </c>
      <c r="I13" s="304">
        <v>0</v>
      </c>
      <c r="J13" s="304">
        <v>0</v>
      </c>
      <c r="K13" s="304">
        <v>0</v>
      </c>
      <c r="M13" s="78"/>
      <c r="N13" s="78"/>
      <c r="O13" s="78"/>
      <c r="P13" s="78"/>
    </row>
    <row r="14" spans="1:17">
      <c r="A14" s="95" t="s">
        <v>1358</v>
      </c>
      <c r="B14" s="579">
        <v>0</v>
      </c>
      <c r="C14" s="304">
        <v>0</v>
      </c>
      <c r="D14" s="304">
        <v>0</v>
      </c>
      <c r="E14" s="304">
        <v>0</v>
      </c>
      <c r="F14" s="304">
        <v>0</v>
      </c>
      <c r="G14" s="304">
        <v>0</v>
      </c>
      <c r="H14" s="304">
        <v>2</v>
      </c>
      <c r="I14" s="304">
        <v>3596.93</v>
      </c>
      <c r="J14" s="304">
        <v>2</v>
      </c>
      <c r="K14" s="304">
        <v>3596.93</v>
      </c>
      <c r="M14" s="78"/>
      <c r="N14" s="78"/>
      <c r="O14" s="78"/>
      <c r="P14" s="78"/>
    </row>
    <row r="15" spans="1:17" ht="48.75" customHeight="1">
      <c r="A15" s="1297" t="s">
        <v>1161</v>
      </c>
      <c r="B15" s="1297"/>
      <c r="C15" s="1297"/>
      <c r="D15" s="1297"/>
      <c r="E15" s="1297"/>
      <c r="F15" s="1297"/>
      <c r="G15" s="1297"/>
      <c r="H15" s="1297"/>
      <c r="I15" s="1297"/>
      <c r="J15" s="1297"/>
      <c r="K15" s="1297"/>
      <c r="L15" s="1297"/>
      <c r="M15" s="1297"/>
      <c r="N15" s="1297"/>
    </row>
    <row r="16" spans="1:17" ht="29.25" customHeight="1">
      <c r="A16" s="1269" t="s">
        <v>1360</v>
      </c>
      <c r="B16" s="1269"/>
      <c r="C16" s="1269"/>
      <c r="D16" s="1269"/>
      <c r="E16" s="1269"/>
      <c r="F16" s="350"/>
      <c r="G16" s="350"/>
      <c r="H16" s="350"/>
      <c r="I16" s="350"/>
      <c r="J16" s="305"/>
      <c r="K16" s="305"/>
    </row>
    <row r="17" spans="1:13" ht="31.5" customHeight="1">
      <c r="A17" s="1270" t="s">
        <v>876</v>
      </c>
      <c r="B17" s="1270"/>
      <c r="C17" s="1270"/>
      <c r="D17" s="1270"/>
      <c r="E17" s="353"/>
      <c r="F17" s="353"/>
      <c r="G17" s="353"/>
      <c r="H17" s="353"/>
      <c r="I17" s="353"/>
      <c r="J17" s="305"/>
      <c r="K17" s="305"/>
    </row>
    <row r="18" spans="1:13">
      <c r="B18" s="548"/>
      <c r="C18" s="78"/>
      <c r="D18" s="78"/>
      <c r="E18" s="78"/>
      <c r="F18" s="78"/>
      <c r="G18" s="78"/>
      <c r="H18" s="78"/>
      <c r="I18" s="78"/>
      <c r="J18" s="78"/>
      <c r="K18" s="78"/>
    </row>
    <row r="19" spans="1:13">
      <c r="B19" s="548"/>
      <c r="C19" s="78"/>
      <c r="D19" s="78"/>
      <c r="E19" s="78"/>
      <c r="F19" s="78"/>
      <c r="G19" s="78"/>
      <c r="H19" s="78"/>
      <c r="I19" s="78"/>
      <c r="J19" s="78"/>
      <c r="K19" s="78"/>
      <c r="L19" s="78"/>
      <c r="M19" s="78"/>
    </row>
    <row r="20" spans="1:13">
      <c r="B20" s="78"/>
      <c r="C20" s="78"/>
      <c r="D20" s="78"/>
      <c r="E20" s="78"/>
      <c r="F20" s="78"/>
      <c r="G20" s="78"/>
      <c r="H20" s="78"/>
      <c r="I20" s="78"/>
      <c r="J20" s="78"/>
      <c r="K20" s="78"/>
    </row>
    <row r="21" spans="1:13">
      <c r="B21" s="8"/>
    </row>
    <row r="22" spans="1:13">
      <c r="B22" s="8"/>
    </row>
    <row r="23" spans="1:13">
      <c r="B23" s="8"/>
    </row>
  </sheetData>
  <mergeCells count="10">
    <mergeCell ref="A17:D17"/>
    <mergeCell ref="A16:E16"/>
    <mergeCell ref="J2:K2"/>
    <mergeCell ref="A1:I1"/>
    <mergeCell ref="A2:A3"/>
    <mergeCell ref="B2:C2"/>
    <mergeCell ref="D2:E2"/>
    <mergeCell ref="F2:G2"/>
    <mergeCell ref="H2:I2"/>
    <mergeCell ref="A15:N15"/>
  </mergeCells>
  <printOptions horizontalCentered="1"/>
  <pageMargins left="0.25" right="0.25" top="0.32" bottom="0.39" header="0.3" footer="0.3"/>
  <pageSetup paperSize="9" orientation="landscape"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0" workbookViewId="0">
      <selection activeCell="I16" sqref="I16"/>
    </sheetView>
  </sheetViews>
  <sheetFormatPr defaultRowHeight="15"/>
  <cols>
    <col min="1" max="1" width="18.85546875" customWidth="1"/>
    <col min="9" max="9" width="10.28515625" customWidth="1"/>
    <col min="11" max="11" width="10.5703125" customWidth="1"/>
    <col min="14" max="14" width="13.7109375" bestFit="1" customWidth="1"/>
    <col min="16" max="16" width="19" bestFit="1" customWidth="1"/>
  </cols>
  <sheetData>
    <row r="1" spans="1:17" ht="32.25" customHeight="1">
      <c r="A1" s="1291" t="s">
        <v>843</v>
      </c>
      <c r="B1" s="1292"/>
      <c r="C1" s="1292"/>
      <c r="D1" s="1292"/>
      <c r="E1" s="1292"/>
      <c r="F1" s="1292"/>
      <c r="G1" s="1292"/>
      <c r="H1" s="1292"/>
      <c r="I1" s="1292"/>
      <c r="J1" s="294"/>
      <c r="K1" s="294"/>
    </row>
    <row r="2" spans="1:17" ht="49.5" customHeight="1">
      <c r="A2" s="1219" t="s">
        <v>122</v>
      </c>
      <c r="B2" s="1294" t="s">
        <v>839</v>
      </c>
      <c r="C2" s="1290"/>
      <c r="D2" s="1294" t="s">
        <v>840</v>
      </c>
      <c r="E2" s="1290"/>
      <c r="F2" s="1294" t="s">
        <v>841</v>
      </c>
      <c r="G2" s="1290"/>
      <c r="H2" s="1294" t="s">
        <v>1455</v>
      </c>
      <c r="I2" s="1290"/>
      <c r="J2" s="1289" t="s">
        <v>63</v>
      </c>
      <c r="K2" s="1290"/>
      <c r="L2" s="8"/>
      <c r="M2" s="8"/>
      <c r="Q2" s="8"/>
    </row>
    <row r="3" spans="1:17" ht="90">
      <c r="A3" s="1296"/>
      <c r="B3" s="529" t="s">
        <v>833</v>
      </c>
      <c r="C3" s="529" t="s">
        <v>129</v>
      </c>
      <c r="D3" s="529" t="s">
        <v>833</v>
      </c>
      <c r="E3" s="529" t="s">
        <v>129</v>
      </c>
      <c r="F3" s="529" t="s">
        <v>833</v>
      </c>
      <c r="G3" s="529" t="s">
        <v>129</v>
      </c>
      <c r="H3" s="529" t="s">
        <v>833</v>
      </c>
      <c r="I3" s="529" t="s">
        <v>97</v>
      </c>
      <c r="J3" s="529" t="s">
        <v>833</v>
      </c>
      <c r="K3" s="529" t="s">
        <v>128</v>
      </c>
      <c r="M3" s="8"/>
      <c r="N3" s="8"/>
      <c r="O3" s="8"/>
      <c r="P3" s="8"/>
    </row>
    <row r="4" spans="1:17" ht="24.75" customHeight="1">
      <c r="A4" s="316" t="s">
        <v>1</v>
      </c>
      <c r="B4" s="565">
        <v>160</v>
      </c>
      <c r="C4" s="317">
        <v>2732.29</v>
      </c>
      <c r="D4" s="287">
        <v>30</v>
      </c>
      <c r="E4" s="309">
        <v>268</v>
      </c>
      <c r="F4" s="287">
        <v>2</v>
      </c>
      <c r="G4" s="317">
        <v>2.7199999999999998</v>
      </c>
      <c r="H4" s="287">
        <v>157</v>
      </c>
      <c r="I4" s="309">
        <v>57692.590000000004</v>
      </c>
      <c r="J4" s="287">
        <v>349</v>
      </c>
      <c r="K4" s="317">
        <v>60695.439999999995</v>
      </c>
      <c r="N4" s="318"/>
      <c r="P4" s="319"/>
    </row>
    <row r="5" spans="1:17" ht="25.5" customHeight="1">
      <c r="A5" s="316" t="s">
        <v>2</v>
      </c>
      <c r="B5" s="580">
        <v>155</v>
      </c>
      <c r="C5" s="317">
        <v>1807.16</v>
      </c>
      <c r="D5" s="317">
        <v>26</v>
      </c>
      <c r="E5" s="317">
        <v>242.48000000000002</v>
      </c>
      <c r="F5" s="317">
        <v>4</v>
      </c>
      <c r="G5" s="317">
        <v>23.04</v>
      </c>
      <c r="H5" s="317">
        <v>160</v>
      </c>
      <c r="I5" s="317">
        <v>58849.48</v>
      </c>
      <c r="J5" s="317">
        <v>345</v>
      </c>
      <c r="K5" s="317">
        <v>60922.159999999996</v>
      </c>
      <c r="L5" s="48"/>
      <c r="M5" s="94"/>
      <c r="N5" s="318"/>
      <c r="P5" s="319"/>
    </row>
    <row r="6" spans="1:17" ht="21.75" customHeight="1">
      <c r="A6" s="95" t="s">
        <v>64</v>
      </c>
      <c r="B6" s="581">
        <v>12</v>
      </c>
      <c r="C6" s="320">
        <v>73.28</v>
      </c>
      <c r="D6" s="320">
        <v>4</v>
      </c>
      <c r="E6" s="320">
        <v>6.45</v>
      </c>
      <c r="F6" s="320">
        <v>1</v>
      </c>
      <c r="G6" s="320">
        <v>3.1</v>
      </c>
      <c r="H6" s="320">
        <v>26</v>
      </c>
      <c r="I6" s="320">
        <v>13592.53</v>
      </c>
      <c r="J6" s="320">
        <v>43</v>
      </c>
      <c r="K6" s="320">
        <v>13675.36</v>
      </c>
      <c r="N6" s="318"/>
      <c r="P6" s="319"/>
    </row>
    <row r="7" spans="1:17" ht="20.25" customHeight="1">
      <c r="A7" s="95" t="s">
        <v>65</v>
      </c>
      <c r="B7" s="582">
        <v>20</v>
      </c>
      <c r="C7" s="83">
        <v>180.51</v>
      </c>
      <c r="D7" s="83">
        <v>5</v>
      </c>
      <c r="E7" s="83">
        <v>45.42</v>
      </c>
      <c r="F7" s="83">
        <v>0</v>
      </c>
      <c r="G7" s="83">
        <v>0</v>
      </c>
      <c r="H7" s="83">
        <v>15</v>
      </c>
      <c r="I7" s="83">
        <v>16926.11</v>
      </c>
      <c r="J7" s="83">
        <v>40</v>
      </c>
      <c r="K7" s="83">
        <v>17152.04</v>
      </c>
      <c r="N7" s="318"/>
      <c r="P7" s="319"/>
    </row>
    <row r="8" spans="1:17" ht="18.75" customHeight="1">
      <c r="A8" s="95" t="s">
        <v>295</v>
      </c>
      <c r="B8" s="582">
        <v>23</v>
      </c>
      <c r="C8" s="83">
        <v>256.43</v>
      </c>
      <c r="D8" s="83">
        <v>0</v>
      </c>
      <c r="E8" s="83">
        <v>0</v>
      </c>
      <c r="F8" s="83">
        <v>0</v>
      </c>
      <c r="G8" s="83">
        <v>0</v>
      </c>
      <c r="H8" s="83">
        <v>21</v>
      </c>
      <c r="I8" s="83">
        <v>4947.59</v>
      </c>
      <c r="J8" s="83">
        <v>44</v>
      </c>
      <c r="K8" s="83">
        <v>5204.0200000000004</v>
      </c>
      <c r="N8" s="318"/>
      <c r="P8" s="319"/>
    </row>
    <row r="9" spans="1:17">
      <c r="A9" s="95" t="s">
        <v>296</v>
      </c>
      <c r="B9" s="582">
        <v>18</v>
      </c>
      <c r="C9" s="83">
        <v>188.31</v>
      </c>
      <c r="D9" s="83">
        <v>1</v>
      </c>
      <c r="E9" s="83">
        <v>24</v>
      </c>
      <c r="F9" s="83">
        <v>0</v>
      </c>
      <c r="G9" s="83">
        <v>0</v>
      </c>
      <c r="H9" s="83">
        <v>16</v>
      </c>
      <c r="I9" s="83">
        <v>7022.76</v>
      </c>
      <c r="J9" s="83">
        <v>35</v>
      </c>
      <c r="K9" s="83">
        <v>7235.07</v>
      </c>
      <c r="N9" s="318"/>
      <c r="P9" s="319"/>
    </row>
    <row r="10" spans="1:17">
      <c r="A10" s="95" t="s">
        <v>301</v>
      </c>
      <c r="B10" s="583">
        <v>9</v>
      </c>
      <c r="C10" s="321">
        <v>53.19</v>
      </c>
      <c r="D10" s="321">
        <v>1</v>
      </c>
      <c r="E10" s="321">
        <v>6.62</v>
      </c>
      <c r="F10" s="321">
        <v>0</v>
      </c>
      <c r="G10" s="321">
        <v>0</v>
      </c>
      <c r="H10" s="321">
        <v>9</v>
      </c>
      <c r="I10" s="83">
        <v>4861.47</v>
      </c>
      <c r="J10" s="321">
        <v>19</v>
      </c>
      <c r="K10" s="83">
        <v>4921.2800000000007</v>
      </c>
      <c r="N10" s="318"/>
      <c r="P10" s="319"/>
    </row>
    <row r="11" spans="1:17">
      <c r="A11" s="95" t="s">
        <v>298</v>
      </c>
      <c r="B11" s="583">
        <v>9</v>
      </c>
      <c r="C11" s="321">
        <v>118.91</v>
      </c>
      <c r="D11" s="321">
        <v>4</v>
      </c>
      <c r="E11" s="321">
        <v>26.45</v>
      </c>
      <c r="F11" s="321">
        <v>1</v>
      </c>
      <c r="G11" s="321">
        <v>4.0999999999999996</v>
      </c>
      <c r="H11" s="321">
        <v>17</v>
      </c>
      <c r="I11" s="83">
        <v>3369.76</v>
      </c>
      <c r="J11" s="321">
        <v>31</v>
      </c>
      <c r="K11" s="83">
        <v>3519.2200000000003</v>
      </c>
      <c r="N11" s="318"/>
      <c r="P11" s="319"/>
    </row>
    <row r="12" spans="1:17">
      <c r="A12" s="95" t="s">
        <v>299</v>
      </c>
      <c r="B12" s="583">
        <v>16</v>
      </c>
      <c r="C12" s="321">
        <v>132.32</v>
      </c>
      <c r="D12" s="321">
        <v>3</v>
      </c>
      <c r="E12" s="321">
        <v>32.42</v>
      </c>
      <c r="F12" s="321">
        <v>1</v>
      </c>
      <c r="G12" s="321">
        <v>14.34</v>
      </c>
      <c r="H12" s="321">
        <v>15</v>
      </c>
      <c r="I12" s="83">
        <v>811.48</v>
      </c>
      <c r="J12" s="321">
        <v>35</v>
      </c>
      <c r="K12" s="83">
        <v>990.56000000000006</v>
      </c>
      <c r="N12" s="318"/>
      <c r="P12" s="319"/>
    </row>
    <row r="13" spans="1:17">
      <c r="A13" s="95" t="s">
        <v>300</v>
      </c>
      <c r="B13" s="583">
        <v>24</v>
      </c>
      <c r="C13" s="321">
        <v>373.37</v>
      </c>
      <c r="D13" s="321">
        <v>4</v>
      </c>
      <c r="E13" s="321">
        <v>48.88</v>
      </c>
      <c r="F13" s="321">
        <v>0</v>
      </c>
      <c r="G13" s="321">
        <v>0</v>
      </c>
      <c r="H13" s="321">
        <v>23</v>
      </c>
      <c r="I13" s="83">
        <v>1294.1500000000001</v>
      </c>
      <c r="J13" s="321">
        <v>51</v>
      </c>
      <c r="K13" s="83">
        <v>1716.4</v>
      </c>
      <c r="N13" s="318"/>
      <c r="P13" s="319"/>
    </row>
    <row r="14" spans="1:17">
      <c r="A14" s="95" t="s">
        <v>1358</v>
      </c>
      <c r="B14" s="583">
        <v>24</v>
      </c>
      <c r="C14" s="321">
        <v>430.84</v>
      </c>
      <c r="D14" s="321">
        <v>4</v>
      </c>
      <c r="E14" s="321">
        <v>52.24</v>
      </c>
      <c r="F14" s="321">
        <v>1</v>
      </c>
      <c r="G14" s="321">
        <v>1.5</v>
      </c>
      <c r="H14" s="321">
        <v>18</v>
      </c>
      <c r="I14" s="83">
        <v>6023.63</v>
      </c>
      <c r="J14" s="321">
        <v>47</v>
      </c>
      <c r="K14" s="83">
        <v>6508.21</v>
      </c>
      <c r="N14" s="318"/>
      <c r="P14" s="319"/>
    </row>
    <row r="15" spans="1:17" ht="30.75" customHeight="1">
      <c r="A15" s="1269" t="s">
        <v>1360</v>
      </c>
      <c r="B15" s="1269"/>
      <c r="C15" s="1269"/>
      <c r="D15" s="1269"/>
      <c r="E15" s="1269"/>
      <c r="F15" s="305"/>
      <c r="G15" s="305"/>
      <c r="H15" s="305"/>
      <c r="I15" s="305"/>
      <c r="J15" s="305"/>
      <c r="K15" s="305"/>
    </row>
    <row r="16" spans="1:17" ht="30.75" customHeight="1">
      <c r="A16" s="1298" t="s">
        <v>1456</v>
      </c>
      <c r="B16" s="1299"/>
      <c r="C16" s="1299"/>
      <c r="D16" s="1299"/>
      <c r="E16" s="1299"/>
      <c r="F16" s="1299"/>
      <c r="G16" s="1299"/>
      <c r="H16" s="305"/>
      <c r="I16" s="305"/>
      <c r="J16" s="305"/>
      <c r="K16" s="305"/>
    </row>
    <row r="17" spans="1:13" ht="27.75" customHeight="1">
      <c r="A17" s="1300" t="s">
        <v>131</v>
      </c>
      <c r="B17" s="1301"/>
      <c r="C17" s="1301"/>
      <c r="D17" s="1301"/>
      <c r="E17" s="1301"/>
      <c r="F17" s="322"/>
      <c r="G17" s="322"/>
      <c r="H17" s="322"/>
      <c r="I17" s="322"/>
      <c r="J17" s="322"/>
      <c r="K17" s="322"/>
    </row>
    <row r="18" spans="1:13">
      <c r="A18" s="48"/>
      <c r="B18" s="547"/>
      <c r="C18" s="48"/>
      <c r="D18" s="48"/>
      <c r="E18" s="48"/>
      <c r="F18" s="48"/>
      <c r="G18" s="48"/>
      <c r="H18" s="48"/>
      <c r="I18" s="48"/>
      <c r="J18" s="48"/>
      <c r="K18" s="48"/>
    </row>
    <row r="19" spans="1:13">
      <c r="B19" s="551"/>
      <c r="C19" s="94"/>
      <c r="D19" s="94"/>
      <c r="E19" s="94"/>
      <c r="F19" s="94"/>
      <c r="G19" s="94"/>
      <c r="H19" s="94"/>
      <c r="I19" s="94"/>
      <c r="J19" s="94"/>
      <c r="K19" s="94"/>
    </row>
    <row r="20" spans="1:13">
      <c r="B20" s="93"/>
      <c r="C20" s="93"/>
      <c r="D20" s="93"/>
      <c r="E20" s="93"/>
      <c r="F20" s="93"/>
      <c r="G20" s="93"/>
      <c r="H20" s="93"/>
      <c r="I20" s="93"/>
      <c r="J20" s="93"/>
      <c r="K20" s="93"/>
    </row>
    <row r="21" spans="1:13">
      <c r="B21" s="8"/>
    </row>
    <row r="22" spans="1:13">
      <c r="B22" s="8"/>
    </row>
    <row r="23" spans="1:13">
      <c r="B23" s="8"/>
      <c r="J23" s="27"/>
      <c r="K23" s="27"/>
      <c r="L23" s="27"/>
      <c r="M23" s="27"/>
    </row>
    <row r="24" spans="1:13">
      <c r="J24" s="27"/>
      <c r="K24" s="323"/>
      <c r="L24" s="323"/>
      <c r="M24" s="27"/>
    </row>
    <row r="25" spans="1:13">
      <c r="J25" s="27"/>
      <c r="K25" s="323"/>
      <c r="L25" s="323"/>
      <c r="M25" s="27"/>
    </row>
    <row r="26" spans="1:13">
      <c r="J26" s="27"/>
      <c r="K26" s="323"/>
      <c r="L26" s="323"/>
      <c r="M26" s="27"/>
    </row>
    <row r="27" spans="1:13">
      <c r="J27" s="27"/>
      <c r="K27" s="324"/>
      <c r="L27" s="325"/>
      <c r="M27" s="27"/>
    </row>
    <row r="28" spans="1:13">
      <c r="J28" s="27"/>
      <c r="K28" s="27"/>
      <c r="L28" s="27"/>
      <c r="M28" s="27"/>
    </row>
    <row r="29" spans="1:13">
      <c r="J29" s="27"/>
      <c r="K29" s="27"/>
      <c r="L29" s="27"/>
      <c r="M29" s="27"/>
    </row>
    <row r="30" spans="1:13">
      <c r="J30" s="27"/>
      <c r="K30" s="27"/>
      <c r="L30" s="27"/>
      <c r="M30" s="27"/>
    </row>
  </sheetData>
  <mergeCells count="10">
    <mergeCell ref="A16:G16"/>
    <mergeCell ref="A17:E17"/>
    <mergeCell ref="J2:K2"/>
    <mergeCell ref="A1:I1"/>
    <mergeCell ref="A2:A3"/>
    <mergeCell ref="B2:C2"/>
    <mergeCell ref="D2:E2"/>
    <mergeCell ref="F2:G2"/>
    <mergeCell ref="H2:I2"/>
    <mergeCell ref="A15:E15"/>
  </mergeCells>
  <printOptions horizontalCentered="1"/>
  <pageMargins left="0.25" right="0.25" top="0.32" bottom="0.39" header="0.3" footer="0.3"/>
  <pageSetup paperSize="9"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10" zoomScaleNormal="100" workbookViewId="0">
      <selection activeCell="F23" sqref="F23"/>
    </sheetView>
  </sheetViews>
  <sheetFormatPr defaultColWidth="9.140625" defaultRowHeight="15"/>
  <cols>
    <col min="1" max="2" width="14.5703125" style="354" bestFit="1" customWidth="1"/>
    <col min="3" max="3" width="15.85546875" style="354" bestFit="1" customWidth="1"/>
    <col min="4" max="4" width="14.5703125" style="354" bestFit="1" customWidth="1"/>
    <col min="5" max="5" width="15.85546875" style="354" bestFit="1" customWidth="1"/>
    <col min="6" max="6" width="14.5703125" style="354" bestFit="1" customWidth="1"/>
    <col min="7" max="7" width="15.85546875" style="354" bestFit="1" customWidth="1"/>
    <col min="8" max="8" width="9.5703125" style="354" customWidth="1"/>
    <col min="9" max="9" width="15.85546875" style="354" bestFit="1" customWidth="1"/>
    <col min="10" max="10" width="8.5703125" style="354" customWidth="1"/>
    <col min="11" max="16384" width="9.140625" style="354"/>
  </cols>
  <sheetData>
    <row r="1" spans="1:17" ht="36" customHeight="1">
      <c r="A1" s="1304" t="s">
        <v>849</v>
      </c>
      <c r="B1" s="1304"/>
      <c r="C1" s="1304"/>
      <c r="D1" s="1304"/>
      <c r="E1" s="1304"/>
      <c r="F1" s="1304"/>
      <c r="G1" s="1304"/>
      <c r="H1" s="1304"/>
      <c r="I1" s="1304"/>
    </row>
    <row r="2" spans="1:17" s="355" customFormat="1" ht="30" customHeight="1">
      <c r="A2" s="1219" t="s">
        <v>122</v>
      </c>
      <c r="B2" s="1294" t="s">
        <v>858</v>
      </c>
      <c r="C2" s="1290"/>
      <c r="D2" s="1294" t="s">
        <v>859</v>
      </c>
      <c r="E2" s="1290"/>
      <c r="F2" s="1294" t="s">
        <v>860</v>
      </c>
      <c r="G2" s="1290"/>
      <c r="H2" s="1289" t="s">
        <v>63</v>
      </c>
      <c r="I2" s="1290"/>
      <c r="L2" s="542"/>
      <c r="M2" s="542"/>
      <c r="Q2" s="542"/>
    </row>
    <row r="3" spans="1:17" s="355" customFormat="1" ht="45" customHeight="1">
      <c r="A3" s="1296"/>
      <c r="B3" s="651" t="s">
        <v>833</v>
      </c>
      <c r="C3" s="529" t="s">
        <v>129</v>
      </c>
      <c r="D3" s="651" t="s">
        <v>833</v>
      </c>
      <c r="E3" s="529" t="s">
        <v>129</v>
      </c>
      <c r="F3" s="651" t="s">
        <v>833</v>
      </c>
      <c r="G3" s="529" t="s">
        <v>129</v>
      </c>
      <c r="H3" s="651" t="s">
        <v>833</v>
      </c>
      <c r="I3" s="529" t="s">
        <v>97</v>
      </c>
      <c r="M3" s="542"/>
      <c r="N3" s="542"/>
      <c r="O3" s="542"/>
      <c r="P3" s="542"/>
    </row>
    <row r="4" spans="1:17" s="361" customFormat="1" ht="21.75" customHeight="1">
      <c r="A4" s="357" t="s">
        <v>1</v>
      </c>
      <c r="B4" s="584">
        <v>327</v>
      </c>
      <c r="C4" s="359">
        <v>200017.08470000001</v>
      </c>
      <c r="D4" s="359">
        <v>998</v>
      </c>
      <c r="E4" s="359">
        <v>229126.88492840002</v>
      </c>
      <c r="F4" s="358">
        <v>80</v>
      </c>
      <c r="G4" s="359">
        <v>158894.26199999999</v>
      </c>
      <c r="H4" s="359">
        <v>1405</v>
      </c>
      <c r="I4" s="360">
        <v>588036.93162839999</v>
      </c>
    </row>
    <row r="5" spans="1:17" s="361" customFormat="1" ht="22.5" customHeight="1">
      <c r="A5" s="357" t="s">
        <v>2</v>
      </c>
      <c r="B5" s="584">
        <v>285</v>
      </c>
      <c r="C5" s="362">
        <v>166625.05190000002</v>
      </c>
      <c r="D5" s="363">
        <v>770</v>
      </c>
      <c r="E5" s="362">
        <v>168050.49415350001</v>
      </c>
      <c r="F5" s="363">
        <v>88</v>
      </c>
      <c r="G5" s="362">
        <v>187413.11589999998</v>
      </c>
      <c r="H5" s="362">
        <v>1143</v>
      </c>
      <c r="I5" s="362">
        <v>522088.89305350004</v>
      </c>
      <c r="J5" s="364"/>
    </row>
    <row r="6" spans="1:17" s="355" customFormat="1">
      <c r="A6" s="95" t="s">
        <v>64</v>
      </c>
      <c r="B6" s="585">
        <v>13</v>
      </c>
      <c r="C6" s="366">
        <v>3391.2</v>
      </c>
      <c r="D6" s="365">
        <v>54</v>
      </c>
      <c r="E6" s="366">
        <v>8474.61</v>
      </c>
      <c r="F6" s="365">
        <v>1</v>
      </c>
      <c r="G6" s="367">
        <v>2500</v>
      </c>
      <c r="H6" s="368">
        <v>68</v>
      </c>
      <c r="I6" s="367">
        <v>14365.81</v>
      </c>
    </row>
    <row r="7" spans="1:17" s="355" customFormat="1" ht="16.5" customHeight="1">
      <c r="A7" s="95" t="s">
        <v>65</v>
      </c>
      <c r="B7" s="586">
        <v>16</v>
      </c>
      <c r="C7" s="370">
        <v>4944.83</v>
      </c>
      <c r="D7" s="369">
        <v>49</v>
      </c>
      <c r="E7" s="370">
        <v>5107.04</v>
      </c>
      <c r="F7" s="369">
        <v>4</v>
      </c>
      <c r="G7" s="371">
        <v>7987.9</v>
      </c>
      <c r="H7" s="372">
        <v>69</v>
      </c>
      <c r="I7" s="371">
        <v>18039.77</v>
      </c>
    </row>
    <row r="8" spans="1:17" s="355" customFormat="1" ht="17.25" customHeight="1">
      <c r="A8" s="95" t="s">
        <v>295</v>
      </c>
      <c r="B8" s="586">
        <v>25</v>
      </c>
      <c r="C8" s="370">
        <v>13037.58</v>
      </c>
      <c r="D8" s="369">
        <v>90</v>
      </c>
      <c r="E8" s="370">
        <v>23446.14</v>
      </c>
      <c r="F8" s="369">
        <v>7</v>
      </c>
      <c r="G8" s="371">
        <v>8385.26</v>
      </c>
      <c r="H8" s="372">
        <v>122</v>
      </c>
      <c r="I8" s="371">
        <v>44869.24</v>
      </c>
    </row>
    <row r="9" spans="1:17" s="355" customFormat="1" ht="18" customHeight="1">
      <c r="A9" s="95" t="s">
        <v>296</v>
      </c>
      <c r="B9" s="586">
        <v>44</v>
      </c>
      <c r="C9" s="370">
        <v>27991.52</v>
      </c>
      <c r="D9" s="369">
        <v>79</v>
      </c>
      <c r="E9" s="370">
        <v>19510.740000000002</v>
      </c>
      <c r="F9" s="369">
        <v>9</v>
      </c>
      <c r="G9" s="371">
        <v>21365.62</v>
      </c>
      <c r="H9" s="372">
        <v>132</v>
      </c>
      <c r="I9" s="371">
        <v>68867.88</v>
      </c>
    </row>
    <row r="10" spans="1:17" s="355" customFormat="1" ht="18" customHeight="1">
      <c r="A10" s="95" t="s">
        <v>301</v>
      </c>
      <c r="B10" s="586">
        <v>32</v>
      </c>
      <c r="C10" s="370">
        <v>23862.38</v>
      </c>
      <c r="D10" s="369">
        <v>77</v>
      </c>
      <c r="E10" s="370">
        <v>13234.48</v>
      </c>
      <c r="F10" s="369">
        <v>8</v>
      </c>
      <c r="G10" s="371">
        <v>7782</v>
      </c>
      <c r="H10" s="372">
        <v>117</v>
      </c>
      <c r="I10" s="371">
        <v>44878.86</v>
      </c>
    </row>
    <row r="11" spans="1:17" s="355" customFormat="1" ht="18" customHeight="1">
      <c r="A11" s="95" t="s">
        <v>298</v>
      </c>
      <c r="B11" s="586">
        <v>33</v>
      </c>
      <c r="C11" s="370">
        <v>16749.198700000001</v>
      </c>
      <c r="D11" s="369">
        <v>131</v>
      </c>
      <c r="E11" s="370">
        <v>28420.8603535</v>
      </c>
      <c r="F11" s="369">
        <v>19</v>
      </c>
      <c r="G11" s="371">
        <v>37917.659700000004</v>
      </c>
      <c r="H11" s="372">
        <v>183</v>
      </c>
      <c r="I11" s="371">
        <v>83087.718753500012</v>
      </c>
    </row>
    <row r="12" spans="1:17" s="355" customFormat="1" ht="18" customHeight="1">
      <c r="A12" s="95" t="s">
        <v>299</v>
      </c>
      <c r="B12" s="586">
        <v>18</v>
      </c>
      <c r="C12" s="370">
        <v>8919.6288999999997</v>
      </c>
      <c r="D12" s="369">
        <v>91</v>
      </c>
      <c r="E12" s="370">
        <v>12552</v>
      </c>
      <c r="F12" s="369">
        <v>5</v>
      </c>
      <c r="G12" s="371">
        <v>13227.4</v>
      </c>
      <c r="H12" s="372">
        <v>114</v>
      </c>
      <c r="I12" s="371">
        <v>34699</v>
      </c>
    </row>
    <row r="13" spans="1:17" s="355" customFormat="1" ht="18" customHeight="1">
      <c r="A13" s="95" t="s">
        <v>300</v>
      </c>
      <c r="B13" s="586">
        <v>44</v>
      </c>
      <c r="C13" s="370">
        <v>26066.338299999999</v>
      </c>
      <c r="D13" s="369">
        <v>83</v>
      </c>
      <c r="E13" s="370">
        <v>25154.15</v>
      </c>
      <c r="F13" s="369">
        <v>13</v>
      </c>
      <c r="G13" s="371">
        <v>25342.85</v>
      </c>
      <c r="H13" s="372">
        <v>140</v>
      </c>
      <c r="I13" s="371">
        <v>76563.338300000003</v>
      </c>
      <c r="J13" s="373"/>
      <c r="K13" s="373"/>
    </row>
    <row r="14" spans="1:17" s="355" customFormat="1" ht="18" customHeight="1">
      <c r="A14" s="95" t="s">
        <v>1358</v>
      </c>
      <c r="B14" s="586">
        <v>60</v>
      </c>
      <c r="C14" s="370">
        <v>41662.375999999997</v>
      </c>
      <c r="D14" s="369">
        <v>116</v>
      </c>
      <c r="E14" s="370">
        <v>32150.473800000003</v>
      </c>
      <c r="F14" s="369">
        <v>22</v>
      </c>
      <c r="G14" s="371">
        <v>62904.426200000002</v>
      </c>
      <c r="H14" s="372">
        <v>198</v>
      </c>
      <c r="I14" s="371">
        <v>136717.27600000001</v>
      </c>
      <c r="J14" s="373"/>
      <c r="K14" s="373"/>
    </row>
    <row r="15" spans="1:17" s="355" customFormat="1" ht="30.75" customHeight="1">
      <c r="A15" s="1269" t="s">
        <v>1360</v>
      </c>
      <c r="B15" s="1269"/>
      <c r="C15" s="1269"/>
      <c r="D15" s="1269"/>
      <c r="E15" s="1269"/>
      <c r="H15" s="373"/>
      <c r="I15" s="374"/>
    </row>
    <row r="16" spans="1:17" s="355" customFormat="1" ht="29.25" customHeight="1">
      <c r="A16" s="1302" t="s">
        <v>132</v>
      </c>
      <c r="B16" s="1303"/>
    </row>
    <row r="17" spans="2:9" ht="3" customHeight="1">
      <c r="B17" s="543" t="s">
        <v>302</v>
      </c>
      <c r="C17" s="375"/>
      <c r="H17" s="376"/>
      <c r="I17" s="377"/>
    </row>
    <row r="18" spans="2:9">
      <c r="B18" s="543"/>
    </row>
    <row r="19" spans="2:9" ht="0.75" customHeight="1">
      <c r="B19" s="543" t="s">
        <v>303</v>
      </c>
    </row>
    <row r="20" spans="2:9">
      <c r="B20" s="376"/>
      <c r="C20" s="376"/>
      <c r="D20" s="376"/>
      <c r="E20" s="376"/>
      <c r="F20" s="376"/>
      <c r="G20" s="376"/>
      <c r="H20" s="376"/>
      <c r="I20" s="376"/>
    </row>
    <row r="21" spans="2:9">
      <c r="B21" s="543"/>
    </row>
    <row r="22" spans="2:9">
      <c r="B22" s="543"/>
    </row>
    <row r="23" spans="2:9">
      <c r="B23" s="543"/>
    </row>
  </sheetData>
  <mergeCells count="8">
    <mergeCell ref="A16:B16"/>
    <mergeCell ref="A1:I1"/>
    <mergeCell ref="A2:A3"/>
    <mergeCell ref="B2:C2"/>
    <mergeCell ref="D2:E2"/>
    <mergeCell ref="F2:G2"/>
    <mergeCell ref="H2:I2"/>
    <mergeCell ref="A15:E15"/>
  </mergeCells>
  <printOptions horizontalCentered="1"/>
  <pageMargins left="0.25" right="0.25" top="0.32" bottom="0.39" header="0.3" footer="0.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opLeftCell="A13" zoomScaleNormal="100" workbookViewId="0">
      <selection activeCell="A17" sqref="A17:B17"/>
    </sheetView>
  </sheetViews>
  <sheetFormatPr defaultColWidth="9.140625" defaultRowHeight="15"/>
  <cols>
    <col min="1" max="1" width="14.5703125" style="354" bestFit="1" customWidth="1"/>
    <col min="2" max="2" width="14.85546875" style="354" bestFit="1" customWidth="1"/>
    <col min="3" max="3" width="12.42578125" style="354" customWidth="1"/>
    <col min="4" max="4" width="9.42578125" style="354" customWidth="1"/>
    <col min="5" max="5" width="10.42578125" style="354" customWidth="1"/>
    <col min="6" max="6" width="8.85546875" style="354" bestFit="1" customWidth="1"/>
    <col min="7" max="7" width="9.42578125" style="354" customWidth="1"/>
    <col min="8" max="8" width="9.85546875" style="354" bestFit="1" customWidth="1"/>
    <col min="9" max="9" width="10.140625" style="354" customWidth="1"/>
    <col min="10" max="10" width="9.140625" style="354" customWidth="1"/>
    <col min="11" max="11" width="12.5703125" style="354" customWidth="1"/>
    <col min="12" max="17" width="9.140625" style="354"/>
    <col min="18" max="18" width="6" style="354" bestFit="1" customWidth="1"/>
    <col min="19" max="19" width="9.5703125" style="354" bestFit="1" customWidth="1"/>
    <col min="20" max="16384" width="9.140625" style="354"/>
  </cols>
  <sheetData>
    <row r="1" spans="1:22" ht="30.75" customHeight="1">
      <c r="A1" s="1304" t="s">
        <v>1343</v>
      </c>
      <c r="B1" s="1305"/>
      <c r="C1" s="1305"/>
      <c r="D1" s="1305"/>
      <c r="E1" s="1305"/>
      <c r="F1" s="1305"/>
      <c r="G1" s="1305"/>
      <c r="H1" s="1305"/>
      <c r="I1" s="1305"/>
    </row>
    <row r="2" spans="1:22" s="355" customFormat="1" ht="32.25" customHeight="1">
      <c r="A2" s="1219" t="s">
        <v>122</v>
      </c>
      <c r="B2" s="1306" t="s">
        <v>133</v>
      </c>
      <c r="C2" s="1307"/>
      <c r="D2" s="1306" t="s">
        <v>134</v>
      </c>
      <c r="E2" s="1307"/>
      <c r="F2" s="1308" t="s">
        <v>135</v>
      </c>
      <c r="G2" s="1309"/>
      <c r="H2" s="1310" t="s">
        <v>63</v>
      </c>
      <c r="I2" s="1311"/>
      <c r="L2" s="542"/>
      <c r="M2" s="542"/>
      <c r="Q2" s="542"/>
    </row>
    <row r="3" spans="1:22" s="355" customFormat="1" ht="81" customHeight="1">
      <c r="A3" s="1296"/>
      <c r="B3" s="529" t="s">
        <v>850</v>
      </c>
      <c r="C3" s="529" t="s">
        <v>1162</v>
      </c>
      <c r="D3" s="656" t="s">
        <v>850</v>
      </c>
      <c r="E3" s="656" t="s">
        <v>1162</v>
      </c>
      <c r="F3" s="656" t="s">
        <v>850</v>
      </c>
      <c r="G3" s="656" t="s">
        <v>1162</v>
      </c>
      <c r="H3" s="656" t="s">
        <v>850</v>
      </c>
      <c r="I3" s="656" t="s">
        <v>1162</v>
      </c>
      <c r="M3" s="542"/>
      <c r="N3" s="542"/>
      <c r="O3" s="542"/>
      <c r="P3" s="542"/>
    </row>
    <row r="4" spans="1:22" s="361" customFormat="1" ht="26.25" customHeight="1">
      <c r="A4" s="378" t="s">
        <v>1</v>
      </c>
      <c r="B4" s="587">
        <v>72601</v>
      </c>
      <c r="C4" s="379">
        <v>170217</v>
      </c>
      <c r="D4" s="379">
        <v>63944</v>
      </c>
      <c r="E4" s="379">
        <v>1267415</v>
      </c>
      <c r="F4" s="380">
        <v>0</v>
      </c>
      <c r="G4" s="380">
        <v>0</v>
      </c>
      <c r="H4" s="379">
        <v>136545</v>
      </c>
      <c r="I4" s="379">
        <v>1437633</v>
      </c>
      <c r="K4" s="355"/>
      <c r="L4" s="355"/>
      <c r="M4" s="355"/>
      <c r="N4" s="355"/>
      <c r="O4" s="355"/>
      <c r="P4" s="355"/>
      <c r="Q4" s="355"/>
      <c r="R4" s="355"/>
      <c r="S4" s="355"/>
      <c r="T4" s="355"/>
      <c r="U4" s="355"/>
      <c r="V4" s="355"/>
    </row>
    <row r="5" spans="1:22" s="361" customFormat="1" ht="28.5" customHeight="1">
      <c r="A5" s="378" t="s">
        <v>2</v>
      </c>
      <c r="B5" s="588">
        <v>93280</v>
      </c>
      <c r="C5" s="381">
        <v>155712.162831186</v>
      </c>
      <c r="D5" s="381">
        <v>53594</v>
      </c>
      <c r="E5" s="381">
        <v>742921.74999999988</v>
      </c>
      <c r="F5" s="381">
        <v>0</v>
      </c>
      <c r="G5" s="381">
        <v>0</v>
      </c>
      <c r="H5" s="381">
        <v>146874</v>
      </c>
      <c r="I5" s="381">
        <v>898633.91283118608</v>
      </c>
      <c r="K5" s="355"/>
      <c r="L5" s="355"/>
      <c r="M5" s="355"/>
      <c r="N5" s="355"/>
      <c r="O5" s="355"/>
      <c r="P5" s="355"/>
      <c r="Q5" s="355"/>
      <c r="R5" s="355"/>
      <c r="S5" s="355"/>
      <c r="T5" s="355"/>
      <c r="U5" s="355"/>
      <c r="V5" s="355"/>
    </row>
    <row r="6" spans="1:22" s="355" customFormat="1" ht="23.25" customHeight="1">
      <c r="A6" s="95" t="s">
        <v>64</v>
      </c>
      <c r="B6" s="589">
        <v>7996</v>
      </c>
      <c r="C6" s="382">
        <v>15247</v>
      </c>
      <c r="D6" s="382">
        <v>5121</v>
      </c>
      <c r="E6" s="382">
        <v>70706</v>
      </c>
      <c r="F6" s="383">
        <v>0</v>
      </c>
      <c r="G6" s="383">
        <v>0</v>
      </c>
      <c r="H6" s="382">
        <v>13117</v>
      </c>
      <c r="I6" s="382">
        <v>85953</v>
      </c>
    </row>
    <row r="7" spans="1:22" s="355" customFormat="1" ht="16.5" customHeight="1">
      <c r="A7" s="95" t="s">
        <v>65</v>
      </c>
      <c r="B7" s="589">
        <v>8182</v>
      </c>
      <c r="C7" s="382">
        <v>15595</v>
      </c>
      <c r="D7" s="382">
        <v>5171</v>
      </c>
      <c r="E7" s="382">
        <v>68049</v>
      </c>
      <c r="F7" s="383">
        <v>0</v>
      </c>
      <c r="G7" s="383">
        <v>0</v>
      </c>
      <c r="H7" s="382">
        <v>13353</v>
      </c>
      <c r="I7" s="382">
        <v>83644</v>
      </c>
    </row>
    <row r="8" spans="1:22" s="355" customFormat="1" ht="19.5" customHeight="1">
      <c r="A8" s="95" t="s">
        <v>295</v>
      </c>
      <c r="B8" s="589">
        <v>10131</v>
      </c>
      <c r="C8" s="382">
        <v>17644</v>
      </c>
      <c r="D8" s="382">
        <v>6008</v>
      </c>
      <c r="E8" s="382">
        <v>74457</v>
      </c>
      <c r="F8" s="383">
        <v>0</v>
      </c>
      <c r="G8" s="383">
        <v>0</v>
      </c>
      <c r="H8" s="382">
        <v>16139</v>
      </c>
      <c r="I8" s="382">
        <v>92101</v>
      </c>
    </row>
    <row r="9" spans="1:22" s="355" customFormat="1" ht="18" customHeight="1">
      <c r="A9" s="95" t="s">
        <v>296</v>
      </c>
      <c r="B9" s="589">
        <v>11023</v>
      </c>
      <c r="C9" s="382">
        <v>17733</v>
      </c>
      <c r="D9" s="382">
        <v>6299</v>
      </c>
      <c r="E9" s="382">
        <v>93326</v>
      </c>
      <c r="F9" s="383">
        <v>0</v>
      </c>
      <c r="G9" s="383">
        <v>0</v>
      </c>
      <c r="H9" s="382">
        <v>17322</v>
      </c>
      <c r="I9" s="382">
        <v>111059</v>
      </c>
    </row>
    <row r="10" spans="1:22" s="355" customFormat="1" ht="18" customHeight="1">
      <c r="A10" s="95" t="s">
        <v>301</v>
      </c>
      <c r="B10" s="589">
        <v>10474</v>
      </c>
      <c r="C10" s="382">
        <v>17106</v>
      </c>
      <c r="D10" s="382">
        <v>5667</v>
      </c>
      <c r="E10" s="382">
        <v>100628</v>
      </c>
      <c r="F10" s="383">
        <v>0</v>
      </c>
      <c r="G10" s="383">
        <v>0</v>
      </c>
      <c r="H10" s="382">
        <v>16141</v>
      </c>
      <c r="I10" s="382">
        <v>117734</v>
      </c>
      <c r="J10" s="384"/>
      <c r="K10" s="384"/>
    </row>
    <row r="11" spans="1:22" s="355" customFormat="1" ht="18" customHeight="1">
      <c r="A11" s="95" t="s">
        <v>298</v>
      </c>
      <c r="B11" s="589">
        <v>11939</v>
      </c>
      <c r="C11" s="382">
        <v>19250.8</v>
      </c>
      <c r="D11" s="382">
        <v>6566</v>
      </c>
      <c r="E11" s="382">
        <v>101132.24</v>
      </c>
      <c r="F11" s="383">
        <v>0</v>
      </c>
      <c r="G11" s="383">
        <v>0</v>
      </c>
      <c r="H11" s="382">
        <v>18505</v>
      </c>
      <c r="I11" s="382">
        <v>120383.04000000001</v>
      </c>
      <c r="J11" s="384"/>
      <c r="K11" s="384"/>
    </row>
    <row r="12" spans="1:22" s="355" customFormat="1" ht="18" customHeight="1">
      <c r="A12" s="95" t="s">
        <v>299</v>
      </c>
      <c r="B12" s="589">
        <v>9242</v>
      </c>
      <c r="C12" s="382">
        <v>13893.94</v>
      </c>
      <c r="D12" s="382">
        <v>4731</v>
      </c>
      <c r="E12" s="382">
        <v>52255.44</v>
      </c>
      <c r="F12" s="383">
        <v>0</v>
      </c>
      <c r="G12" s="383">
        <v>0</v>
      </c>
      <c r="H12" s="382">
        <v>13973</v>
      </c>
      <c r="I12" s="382">
        <v>66149.38</v>
      </c>
      <c r="J12" s="384"/>
      <c r="K12" s="384"/>
    </row>
    <row r="13" spans="1:22" s="355" customFormat="1" ht="18" customHeight="1">
      <c r="A13" s="95" t="s">
        <v>300</v>
      </c>
      <c r="B13" s="589">
        <v>12651</v>
      </c>
      <c r="C13" s="382">
        <v>19839.3</v>
      </c>
      <c r="D13" s="382">
        <v>6049</v>
      </c>
      <c r="E13" s="382">
        <v>81005.990000000005</v>
      </c>
      <c r="F13" s="383">
        <v>0</v>
      </c>
      <c r="G13" s="383">
        <v>0</v>
      </c>
      <c r="H13" s="382">
        <v>18700</v>
      </c>
      <c r="I13" s="382">
        <v>100845.29000000001</v>
      </c>
      <c r="J13" s="384"/>
      <c r="K13" s="384"/>
    </row>
    <row r="14" spans="1:22" s="355" customFormat="1" ht="18" customHeight="1">
      <c r="A14" s="95" t="s">
        <v>1358</v>
      </c>
      <c r="B14" s="589">
        <v>11642</v>
      </c>
      <c r="C14" s="382">
        <v>19403.122831185996</v>
      </c>
      <c r="D14" s="382">
        <v>7982</v>
      </c>
      <c r="E14" s="382">
        <v>101362.07999999999</v>
      </c>
      <c r="F14" s="383">
        <v>0</v>
      </c>
      <c r="G14" s="383">
        <v>0</v>
      </c>
      <c r="H14" s="382">
        <v>19624</v>
      </c>
      <c r="I14" s="382">
        <v>120765.20283118598</v>
      </c>
      <c r="J14" s="384"/>
      <c r="K14" s="384"/>
    </row>
    <row r="15" spans="1:22" s="355" customFormat="1" ht="50.25" customHeight="1">
      <c r="A15" s="1312" t="s">
        <v>1163</v>
      </c>
      <c r="B15" s="1312"/>
      <c r="C15" s="1312"/>
      <c r="D15" s="1312"/>
      <c r="E15" s="1312"/>
      <c r="F15" s="1312"/>
      <c r="G15" s="1312"/>
      <c r="H15" s="1312"/>
      <c r="I15" s="1312"/>
      <c r="J15" s="1312"/>
    </row>
    <row r="16" spans="1:22" s="355" customFormat="1" ht="30.75" customHeight="1">
      <c r="A16" s="1313" t="s">
        <v>1360</v>
      </c>
      <c r="B16" s="1313"/>
      <c r="C16" s="1313"/>
      <c r="D16" s="1313"/>
      <c r="E16" s="1313"/>
      <c r="F16" s="1313"/>
    </row>
    <row r="17" spans="1:9" s="355" customFormat="1" ht="31.5" customHeight="1">
      <c r="A17" s="1302" t="s">
        <v>130</v>
      </c>
      <c r="B17" s="1303"/>
    </row>
    <row r="18" spans="1:9">
      <c r="B18" s="546"/>
      <c r="C18" s="376"/>
      <c r="D18" s="376"/>
      <c r="E18" s="376"/>
      <c r="F18" s="376"/>
      <c r="G18" s="376"/>
      <c r="H18" s="376"/>
      <c r="I18" s="376"/>
    </row>
    <row r="19" spans="1:9">
      <c r="B19" s="545"/>
      <c r="C19" s="375"/>
      <c r="D19" s="375"/>
      <c r="E19" s="388"/>
      <c r="F19" s="375"/>
      <c r="G19" s="375"/>
      <c r="H19" s="375"/>
      <c r="I19" s="375"/>
    </row>
    <row r="20" spans="1:9">
      <c r="B20" s="389"/>
      <c r="C20" s="389"/>
      <c r="D20" s="389"/>
      <c r="E20" s="389"/>
      <c r="F20" s="389"/>
      <c r="G20" s="389"/>
      <c r="H20" s="389"/>
      <c r="I20" s="389"/>
    </row>
    <row r="21" spans="1:9">
      <c r="B21" s="543"/>
    </row>
    <row r="22" spans="1:9">
      <c r="B22" s="543"/>
    </row>
    <row r="23" spans="1:9">
      <c r="B23" s="543"/>
    </row>
  </sheetData>
  <mergeCells count="9">
    <mergeCell ref="A17:B17"/>
    <mergeCell ref="A1:I1"/>
    <mergeCell ref="A2:A3"/>
    <mergeCell ref="B2:C2"/>
    <mergeCell ref="D2:E2"/>
    <mergeCell ref="F2:G2"/>
    <mergeCell ref="H2:I2"/>
    <mergeCell ref="A15:J15"/>
    <mergeCell ref="A16:F16"/>
  </mergeCells>
  <printOptions horizontalCentered="1"/>
  <pageMargins left="0.25" right="0.25" top="0.32" bottom="0.39" header="0.3" footer="0.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Normal="100" workbookViewId="0">
      <selection activeCell="L2" sqref="L2:M3"/>
    </sheetView>
  </sheetViews>
  <sheetFormatPr defaultColWidth="9.140625" defaultRowHeight="15"/>
  <cols>
    <col min="1" max="1" width="13.5703125" style="354" customWidth="1"/>
    <col min="2" max="13" width="14.5703125" style="354" bestFit="1" customWidth="1"/>
    <col min="14" max="14" width="5.42578125" style="354" bestFit="1" customWidth="1"/>
    <col min="15" max="16384" width="9.140625" style="354"/>
  </cols>
  <sheetData>
    <row r="1" spans="1:17" ht="31.5" customHeight="1">
      <c r="A1" s="1304" t="s">
        <v>1165</v>
      </c>
      <c r="B1" s="1305"/>
      <c r="C1" s="1305"/>
      <c r="D1" s="1305"/>
      <c r="E1" s="1305"/>
      <c r="F1" s="1305"/>
      <c r="G1" s="1305"/>
      <c r="H1" s="1305"/>
      <c r="I1" s="1305"/>
      <c r="J1" s="1305"/>
      <c r="K1" s="1305"/>
      <c r="L1" s="1305"/>
      <c r="M1" s="1305"/>
    </row>
    <row r="2" spans="1:17" s="355" customFormat="1" ht="18" customHeight="1">
      <c r="A2" s="1314" t="s">
        <v>140</v>
      </c>
      <c r="B2" s="1316" t="s">
        <v>1164</v>
      </c>
      <c r="C2" s="1309"/>
      <c r="D2" s="1309"/>
      <c r="E2" s="1309"/>
      <c r="F2" s="1309"/>
      <c r="G2" s="1309"/>
      <c r="H2" s="1309"/>
      <c r="I2" s="1317"/>
      <c r="J2" s="1318" t="s">
        <v>851</v>
      </c>
      <c r="K2" s="1319"/>
      <c r="L2" s="1322" t="s">
        <v>63</v>
      </c>
      <c r="M2" s="1323"/>
      <c r="Q2" s="542"/>
    </row>
    <row r="3" spans="1:17" s="355" customFormat="1" ht="51.75" customHeight="1">
      <c r="A3" s="1315"/>
      <c r="B3" s="1308" t="s">
        <v>136</v>
      </c>
      <c r="C3" s="1317"/>
      <c r="D3" s="1308" t="s">
        <v>137</v>
      </c>
      <c r="E3" s="1317"/>
      <c r="F3" s="1308" t="s">
        <v>138</v>
      </c>
      <c r="G3" s="1317"/>
      <c r="H3" s="1308" t="s">
        <v>139</v>
      </c>
      <c r="I3" s="1317"/>
      <c r="J3" s="1320"/>
      <c r="K3" s="1321"/>
      <c r="L3" s="1320"/>
      <c r="M3" s="1321"/>
      <c r="N3" s="542"/>
      <c r="O3" s="542"/>
      <c r="P3" s="542"/>
    </row>
    <row r="4" spans="1:17" s="355" customFormat="1" ht="63.75" customHeight="1">
      <c r="A4" s="438" t="s">
        <v>141</v>
      </c>
      <c r="B4" s="538" t="s">
        <v>833</v>
      </c>
      <c r="C4" s="529" t="s">
        <v>129</v>
      </c>
      <c r="D4" s="529" t="s">
        <v>833</v>
      </c>
      <c r="E4" s="529" t="s">
        <v>129</v>
      </c>
      <c r="F4" s="529" t="s">
        <v>833</v>
      </c>
      <c r="G4" s="529" t="s">
        <v>129</v>
      </c>
      <c r="H4" s="529" t="s">
        <v>833</v>
      </c>
      <c r="I4" s="529" t="s">
        <v>97</v>
      </c>
      <c r="J4" s="529" t="s">
        <v>833</v>
      </c>
      <c r="K4" s="529" t="s">
        <v>129</v>
      </c>
      <c r="L4" s="529" t="s">
        <v>833</v>
      </c>
      <c r="M4" s="529" t="s">
        <v>97</v>
      </c>
    </row>
    <row r="5" spans="1:17" s="361" customFormat="1" ht="16.5" customHeight="1">
      <c r="A5" s="357" t="s">
        <v>1</v>
      </c>
      <c r="B5" s="590">
        <v>278</v>
      </c>
      <c r="C5" s="390">
        <v>1797829.2400000002</v>
      </c>
      <c r="D5" s="359">
        <v>358</v>
      </c>
      <c r="E5" s="390">
        <v>347376.79</v>
      </c>
      <c r="F5" s="359">
        <v>297</v>
      </c>
      <c r="G5" s="359">
        <v>63824.909999999996</v>
      </c>
      <c r="H5" s="359">
        <v>236</v>
      </c>
      <c r="I5" s="359">
        <v>35894.17</v>
      </c>
      <c r="J5" s="359">
        <v>66</v>
      </c>
      <c r="K5" s="359">
        <v>10536.828999999989</v>
      </c>
      <c r="L5" s="391">
        <v>1235</v>
      </c>
      <c r="M5" s="390">
        <v>2255461.9189999998</v>
      </c>
    </row>
    <row r="6" spans="1:17" s="394" customFormat="1" ht="21" customHeight="1">
      <c r="A6" s="392" t="s">
        <v>2</v>
      </c>
      <c r="B6" s="590">
        <v>172</v>
      </c>
      <c r="C6" s="390">
        <v>820140.55599999998</v>
      </c>
      <c r="D6" s="359">
        <v>282</v>
      </c>
      <c r="E6" s="390">
        <v>259654.22000000003</v>
      </c>
      <c r="F6" s="359">
        <v>293</v>
      </c>
      <c r="G6" s="359">
        <v>53555.87000000001</v>
      </c>
      <c r="H6" s="359">
        <v>152</v>
      </c>
      <c r="I6" s="359">
        <v>13250.140000000001</v>
      </c>
      <c r="J6" s="359">
        <v>56</v>
      </c>
      <c r="K6" s="359">
        <v>15092.349999999999</v>
      </c>
      <c r="L6" s="391">
        <v>955</v>
      </c>
      <c r="M6" s="360">
        <v>1161692.6259999999</v>
      </c>
      <c r="N6" s="393"/>
      <c r="O6" s="393"/>
    </row>
    <row r="7" spans="1:17" s="355" customFormat="1" ht="20.25" customHeight="1">
      <c r="A7" s="95" t="s">
        <v>64</v>
      </c>
      <c r="B7" s="591">
        <v>12</v>
      </c>
      <c r="C7" s="367">
        <v>30385.81</v>
      </c>
      <c r="D7" s="366">
        <v>24</v>
      </c>
      <c r="E7" s="366">
        <v>36488.080000000002</v>
      </c>
      <c r="F7" s="366">
        <v>28</v>
      </c>
      <c r="G7" s="366">
        <v>4564.34</v>
      </c>
      <c r="H7" s="366">
        <v>13</v>
      </c>
      <c r="I7" s="366">
        <v>1788.57</v>
      </c>
      <c r="J7" s="366">
        <v>3</v>
      </c>
      <c r="K7" s="366">
        <v>141.80000000000001</v>
      </c>
      <c r="L7" s="366">
        <v>80</v>
      </c>
      <c r="M7" s="367">
        <v>73368.600000000006</v>
      </c>
      <c r="N7" s="374"/>
      <c r="O7" s="374"/>
    </row>
    <row r="8" spans="1:17" s="355" customFormat="1" ht="18.75" customHeight="1">
      <c r="A8" s="95" t="s">
        <v>65</v>
      </c>
      <c r="B8" s="592">
        <v>24</v>
      </c>
      <c r="C8" s="396">
        <v>266517.15999999997</v>
      </c>
      <c r="D8" s="395">
        <v>28</v>
      </c>
      <c r="E8" s="395">
        <v>32946.49</v>
      </c>
      <c r="F8" s="395">
        <v>22</v>
      </c>
      <c r="G8" s="395">
        <v>7604.02</v>
      </c>
      <c r="H8" s="395">
        <v>13</v>
      </c>
      <c r="I8" s="395">
        <v>2292.44</v>
      </c>
      <c r="J8" s="395">
        <v>5</v>
      </c>
      <c r="K8" s="395">
        <v>1591.88</v>
      </c>
      <c r="L8" s="395">
        <v>92</v>
      </c>
      <c r="M8" s="396">
        <v>310951.99</v>
      </c>
      <c r="N8" s="374"/>
      <c r="O8" s="374"/>
    </row>
    <row r="9" spans="1:17" s="355" customFormat="1" ht="18" customHeight="1">
      <c r="A9" s="95" t="s">
        <v>295</v>
      </c>
      <c r="B9" s="592">
        <v>11</v>
      </c>
      <c r="C9" s="396">
        <v>62576.67</v>
      </c>
      <c r="D9" s="395">
        <v>21</v>
      </c>
      <c r="E9" s="395">
        <v>38114.94</v>
      </c>
      <c r="F9" s="395">
        <v>31</v>
      </c>
      <c r="G9" s="395">
        <v>4032.33</v>
      </c>
      <c r="H9" s="395">
        <v>23</v>
      </c>
      <c r="I9" s="395">
        <v>1649.01</v>
      </c>
      <c r="J9" s="395">
        <v>7</v>
      </c>
      <c r="K9" s="395">
        <v>2486.4</v>
      </c>
      <c r="L9" s="395">
        <v>93</v>
      </c>
      <c r="M9" s="396">
        <v>108859.35</v>
      </c>
      <c r="N9" s="374"/>
      <c r="O9" s="374"/>
    </row>
    <row r="10" spans="1:17" s="355" customFormat="1" ht="18" customHeight="1">
      <c r="A10" s="95" t="s">
        <v>296</v>
      </c>
      <c r="B10" s="592">
        <v>16</v>
      </c>
      <c r="C10" s="396">
        <v>36661.160000000003</v>
      </c>
      <c r="D10" s="395">
        <v>24</v>
      </c>
      <c r="E10" s="395">
        <v>29444.15</v>
      </c>
      <c r="F10" s="395">
        <v>30</v>
      </c>
      <c r="G10" s="395">
        <v>2661.6</v>
      </c>
      <c r="H10" s="395">
        <v>11</v>
      </c>
      <c r="I10" s="395">
        <v>641.77</v>
      </c>
      <c r="J10" s="395">
        <v>3</v>
      </c>
      <c r="K10" s="395">
        <v>143.06</v>
      </c>
      <c r="L10" s="395">
        <v>84</v>
      </c>
      <c r="M10" s="396">
        <v>69551.740000000005</v>
      </c>
      <c r="N10" s="374"/>
      <c r="O10" s="374"/>
    </row>
    <row r="11" spans="1:17" s="355" customFormat="1" ht="18" customHeight="1">
      <c r="A11" s="95" t="s">
        <v>301</v>
      </c>
      <c r="B11" s="592">
        <v>25</v>
      </c>
      <c r="C11" s="396">
        <v>91529.279999999999</v>
      </c>
      <c r="D11" s="395">
        <v>30</v>
      </c>
      <c r="E11" s="395">
        <v>33173.82</v>
      </c>
      <c r="F11" s="395">
        <v>35</v>
      </c>
      <c r="G11" s="395">
        <v>3940.06</v>
      </c>
      <c r="H11" s="395">
        <v>17</v>
      </c>
      <c r="I11" s="395">
        <v>1344.77</v>
      </c>
      <c r="J11" s="395">
        <v>7</v>
      </c>
      <c r="K11" s="395">
        <v>5109.2</v>
      </c>
      <c r="L11" s="395">
        <v>114</v>
      </c>
      <c r="M11" s="396">
        <v>135097.1</v>
      </c>
      <c r="N11" s="374"/>
      <c r="O11" s="374"/>
    </row>
    <row r="12" spans="1:17" s="355" customFormat="1" ht="18" customHeight="1">
      <c r="A12" s="95" t="s">
        <v>298</v>
      </c>
      <c r="B12" s="592">
        <v>36</v>
      </c>
      <c r="C12" s="396">
        <v>11578</v>
      </c>
      <c r="D12" s="395">
        <v>46</v>
      </c>
      <c r="E12" s="395">
        <v>26656.35</v>
      </c>
      <c r="F12" s="395">
        <v>57</v>
      </c>
      <c r="G12" s="395">
        <v>8442.35</v>
      </c>
      <c r="H12" s="395">
        <v>31</v>
      </c>
      <c r="I12" s="395">
        <v>2845.28</v>
      </c>
      <c r="J12" s="395">
        <v>11</v>
      </c>
      <c r="K12" s="395">
        <v>3123.51</v>
      </c>
      <c r="L12" s="395">
        <v>181</v>
      </c>
      <c r="M12" s="396">
        <v>52645</v>
      </c>
      <c r="N12" s="374"/>
      <c r="O12" s="374"/>
    </row>
    <row r="13" spans="1:17" s="355" customFormat="1" ht="18" customHeight="1">
      <c r="A13" s="95" t="s">
        <v>299</v>
      </c>
      <c r="B13" s="592">
        <v>16</v>
      </c>
      <c r="C13" s="396">
        <v>65843.899999999994</v>
      </c>
      <c r="D13" s="395">
        <v>33</v>
      </c>
      <c r="E13" s="395">
        <v>8485.8799999999992</v>
      </c>
      <c r="F13" s="395">
        <v>42</v>
      </c>
      <c r="G13" s="395">
        <v>17678.93</v>
      </c>
      <c r="H13" s="395">
        <v>19</v>
      </c>
      <c r="I13" s="395">
        <v>1274</v>
      </c>
      <c r="J13" s="395">
        <v>5</v>
      </c>
      <c r="K13" s="395">
        <v>584.38</v>
      </c>
      <c r="L13" s="395">
        <v>115</v>
      </c>
      <c r="M13" s="396">
        <v>93867.1</v>
      </c>
      <c r="N13" s="374"/>
      <c r="O13" s="374"/>
    </row>
    <row r="14" spans="1:17" s="355" customFormat="1" ht="18" customHeight="1">
      <c r="A14" s="95" t="s">
        <v>300</v>
      </c>
      <c r="B14" s="592">
        <v>22</v>
      </c>
      <c r="C14" s="396">
        <v>233512.80599999998</v>
      </c>
      <c r="D14" s="395">
        <v>27</v>
      </c>
      <c r="E14" s="395">
        <v>29970.639999999999</v>
      </c>
      <c r="F14" s="395">
        <v>20</v>
      </c>
      <c r="G14" s="395">
        <v>2151.83</v>
      </c>
      <c r="H14" s="395">
        <v>16</v>
      </c>
      <c r="I14" s="395">
        <v>1195.6399999999999</v>
      </c>
      <c r="J14" s="395">
        <v>6</v>
      </c>
      <c r="K14" s="395">
        <v>1378.8</v>
      </c>
      <c r="L14" s="395">
        <v>91</v>
      </c>
      <c r="M14" s="396">
        <v>268209.71600000001</v>
      </c>
      <c r="N14" s="374"/>
      <c r="O14" s="374"/>
    </row>
    <row r="15" spans="1:17" s="355" customFormat="1" ht="18" customHeight="1">
      <c r="A15" s="95" t="s">
        <v>1358</v>
      </c>
      <c r="B15" s="589">
        <v>10</v>
      </c>
      <c r="C15" s="382">
        <v>21535.77</v>
      </c>
      <c r="D15" s="382">
        <v>49</v>
      </c>
      <c r="E15" s="382">
        <v>24373.870000000003</v>
      </c>
      <c r="F15" s="383">
        <v>28</v>
      </c>
      <c r="G15" s="383">
        <v>2480.41</v>
      </c>
      <c r="H15" s="382">
        <v>9</v>
      </c>
      <c r="I15" s="382">
        <v>218.66</v>
      </c>
      <c r="J15" s="395">
        <v>9</v>
      </c>
      <c r="K15" s="395">
        <v>533.31999999999994</v>
      </c>
      <c r="L15" s="395">
        <v>105</v>
      </c>
      <c r="M15" s="396">
        <v>49142.03</v>
      </c>
      <c r="N15" s="374"/>
      <c r="O15" s="374"/>
    </row>
    <row r="16" spans="1:17" s="355" customFormat="1" ht="31.5" customHeight="1">
      <c r="A16" s="1302" t="s">
        <v>1360</v>
      </c>
      <c r="B16" s="1303"/>
      <c r="C16" s="1303"/>
      <c r="D16" s="1303"/>
      <c r="E16" s="1303"/>
      <c r="F16" s="1303"/>
      <c r="G16" s="1303"/>
      <c r="H16" s="1303"/>
      <c r="I16" s="1303"/>
      <c r="J16" s="1303"/>
      <c r="K16" s="1303"/>
    </row>
    <row r="17" spans="1:13" s="355" customFormat="1" ht="32.25" customHeight="1">
      <c r="A17" s="1302" t="s">
        <v>1044</v>
      </c>
      <c r="B17" s="1324"/>
      <c r="C17" s="1324"/>
      <c r="D17" s="397"/>
      <c r="E17" s="397"/>
      <c r="F17" s="397"/>
      <c r="G17" s="397"/>
      <c r="H17" s="397"/>
      <c r="I17" s="397"/>
      <c r="J17" s="397"/>
      <c r="K17" s="397"/>
    </row>
    <row r="18" spans="1:13" s="355" customFormat="1" ht="30.75" customHeight="1">
      <c r="A18" s="1302" t="s">
        <v>142</v>
      </c>
      <c r="B18" s="1303"/>
      <c r="C18" s="1303"/>
      <c r="D18" s="1303"/>
      <c r="E18" s="1303"/>
      <c r="F18" s="1303"/>
    </row>
    <row r="19" spans="1:13">
      <c r="B19" s="545"/>
      <c r="C19" s="375"/>
      <c r="D19" s="375"/>
      <c r="E19" s="375"/>
      <c r="F19" s="375"/>
      <c r="G19" s="375"/>
      <c r="H19" s="375"/>
      <c r="I19" s="375"/>
      <c r="J19" s="375"/>
      <c r="K19" s="375"/>
      <c r="L19" s="375"/>
      <c r="M19" s="375"/>
    </row>
    <row r="21" spans="1:13">
      <c r="B21" s="543"/>
    </row>
    <row r="22" spans="1:13">
      <c r="B22" s="543"/>
    </row>
    <row r="23" spans="1:13">
      <c r="B23" s="543"/>
    </row>
    <row r="28" spans="1:13">
      <c r="C28" s="398"/>
      <c r="D28" s="398"/>
      <c r="E28" s="398"/>
      <c r="F28" s="398"/>
      <c r="G28" s="398"/>
      <c r="H28" s="398"/>
      <c r="I28" s="398"/>
      <c r="J28" s="398"/>
      <c r="K28" s="398"/>
      <c r="L28" s="398"/>
      <c r="M28" s="398"/>
    </row>
  </sheetData>
  <mergeCells count="12">
    <mergeCell ref="A16:K16"/>
    <mergeCell ref="A18:F18"/>
    <mergeCell ref="A1:M1"/>
    <mergeCell ref="A2:A3"/>
    <mergeCell ref="B2:I2"/>
    <mergeCell ref="J2:K3"/>
    <mergeCell ref="L2:M3"/>
    <mergeCell ref="B3:C3"/>
    <mergeCell ref="D3:E3"/>
    <mergeCell ref="F3:G3"/>
    <mergeCell ref="H3:I3"/>
    <mergeCell ref="A17:C17"/>
  </mergeCells>
  <printOptions horizontalCentered="1"/>
  <pageMargins left="0.25" right="0.25" top="0.32" bottom="0.39" header="0.3" footer="0.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workbookViewId="0">
      <selection sqref="A1:K1"/>
    </sheetView>
  </sheetViews>
  <sheetFormatPr defaultColWidth="9.140625" defaultRowHeight="15"/>
  <cols>
    <col min="1" max="10" width="14.5703125" style="354" bestFit="1" customWidth="1"/>
    <col min="11" max="11" width="19.42578125" style="354" customWidth="1"/>
    <col min="12" max="12" width="5.42578125" style="354" bestFit="1" customWidth="1"/>
    <col min="13" max="16384" width="9.140625" style="354"/>
  </cols>
  <sheetData>
    <row r="1" spans="1:17" ht="36.75" customHeight="1">
      <c r="A1" s="1325" t="s">
        <v>1167</v>
      </c>
      <c r="B1" s="1305"/>
      <c r="C1" s="1305"/>
      <c r="D1" s="1305"/>
      <c r="E1" s="1305"/>
      <c r="F1" s="1305"/>
      <c r="G1" s="1305"/>
      <c r="H1" s="1305"/>
      <c r="I1" s="1305"/>
      <c r="J1" s="1305"/>
      <c r="K1" s="1305"/>
    </row>
    <row r="2" spans="1:17" s="355" customFormat="1" ht="75.75" customHeight="1">
      <c r="A2" s="356" t="s">
        <v>1166</v>
      </c>
      <c r="B2" s="1326" t="s">
        <v>853</v>
      </c>
      <c r="C2" s="1327"/>
      <c r="D2" s="1326" t="s">
        <v>854</v>
      </c>
      <c r="E2" s="1327"/>
      <c r="F2" s="1326" t="s">
        <v>855</v>
      </c>
      <c r="G2" s="1327"/>
      <c r="H2" s="1326" t="s">
        <v>1045</v>
      </c>
      <c r="I2" s="1327"/>
      <c r="J2" s="1326" t="s">
        <v>856</v>
      </c>
      <c r="K2" s="1327"/>
      <c r="L2" s="542"/>
      <c r="M2" s="542"/>
      <c r="Q2" s="542"/>
    </row>
    <row r="3" spans="1:17" s="355" customFormat="1" ht="70.5" customHeight="1">
      <c r="A3" s="441" t="s">
        <v>852</v>
      </c>
      <c r="B3" s="356" t="s">
        <v>857</v>
      </c>
      <c r="C3" s="538" t="s">
        <v>129</v>
      </c>
      <c r="D3" s="356" t="s">
        <v>857</v>
      </c>
      <c r="E3" s="538" t="s">
        <v>129</v>
      </c>
      <c r="F3" s="356" t="s">
        <v>857</v>
      </c>
      <c r="G3" s="538" t="s">
        <v>129</v>
      </c>
      <c r="H3" s="356" t="s">
        <v>857</v>
      </c>
      <c r="I3" s="538" t="s">
        <v>129</v>
      </c>
      <c r="J3" s="356" t="s">
        <v>857</v>
      </c>
      <c r="K3" s="538" t="s">
        <v>129</v>
      </c>
      <c r="M3" s="542"/>
      <c r="N3" s="542"/>
      <c r="O3" s="542"/>
      <c r="P3" s="542"/>
    </row>
    <row r="4" spans="1:17" s="361" customFormat="1" ht="36.75" customHeight="1">
      <c r="A4" s="357" t="s">
        <v>1</v>
      </c>
      <c r="B4" s="590">
        <v>500</v>
      </c>
      <c r="C4" s="390">
        <v>308101.435</v>
      </c>
      <c r="D4" s="399">
        <v>240</v>
      </c>
      <c r="E4" s="391">
        <v>86912.209999999992</v>
      </c>
      <c r="F4" s="359">
        <v>7617</v>
      </c>
      <c r="G4" s="400">
        <v>16440487.530000001</v>
      </c>
      <c r="H4" s="359">
        <v>157</v>
      </c>
      <c r="I4" s="391">
        <v>91791.199999999983</v>
      </c>
      <c r="J4" s="359">
        <v>1200</v>
      </c>
      <c r="K4" s="390">
        <v>553043.49800000002</v>
      </c>
    </row>
    <row r="5" spans="1:17" s="361" customFormat="1" ht="35.25" customHeight="1">
      <c r="A5" s="392" t="s">
        <v>2</v>
      </c>
      <c r="B5" s="590">
        <v>394</v>
      </c>
      <c r="C5" s="359">
        <v>235161.57</v>
      </c>
      <c r="D5" s="399">
        <v>213</v>
      </c>
      <c r="E5" s="391">
        <v>100378.88999999998</v>
      </c>
      <c r="F5" s="359">
        <v>4386</v>
      </c>
      <c r="G5" s="359">
        <v>9354254.0800000001</v>
      </c>
      <c r="H5" s="359">
        <v>108</v>
      </c>
      <c r="I5" s="391">
        <v>32024.199999999997</v>
      </c>
      <c r="J5" s="359">
        <v>791</v>
      </c>
      <c r="K5" s="390">
        <v>327032.16259999998</v>
      </c>
    </row>
    <row r="6" spans="1:17" s="355" customFormat="1" ht="54.75" customHeight="1">
      <c r="A6" s="95" t="s">
        <v>64</v>
      </c>
      <c r="B6" s="593">
        <v>8</v>
      </c>
      <c r="C6" s="401">
        <v>2786.68</v>
      </c>
      <c r="D6" s="402">
        <v>4</v>
      </c>
      <c r="E6" s="401">
        <v>3730.5</v>
      </c>
      <c r="F6" s="401">
        <v>445</v>
      </c>
      <c r="G6" s="403">
        <v>1222231.72</v>
      </c>
      <c r="H6" s="401">
        <v>10</v>
      </c>
      <c r="I6" s="401">
        <v>1385</v>
      </c>
      <c r="J6" s="401">
        <v>83</v>
      </c>
      <c r="K6" s="367">
        <v>45730.27</v>
      </c>
    </row>
    <row r="7" spans="1:17" s="355" customFormat="1" ht="28.5" customHeight="1">
      <c r="A7" s="95" t="s">
        <v>65</v>
      </c>
      <c r="B7" s="594">
        <v>25</v>
      </c>
      <c r="C7" s="404">
        <v>3566.32</v>
      </c>
      <c r="D7" s="405">
        <v>8</v>
      </c>
      <c r="E7" s="404">
        <v>3203.4</v>
      </c>
      <c r="F7" s="404">
        <v>360</v>
      </c>
      <c r="G7" s="406">
        <v>1523730.06</v>
      </c>
      <c r="H7" s="404">
        <v>17</v>
      </c>
      <c r="I7" s="404">
        <v>14337.5</v>
      </c>
      <c r="J7" s="404">
        <v>89</v>
      </c>
      <c r="K7" s="396">
        <v>37907.467600000004</v>
      </c>
    </row>
    <row r="8" spans="1:17" s="355" customFormat="1" ht="40.5" customHeight="1">
      <c r="A8" s="95" t="s">
        <v>295</v>
      </c>
      <c r="B8" s="594">
        <v>61</v>
      </c>
      <c r="C8" s="404">
        <v>15227.29</v>
      </c>
      <c r="D8" s="405">
        <v>7</v>
      </c>
      <c r="E8" s="404">
        <v>1896.22</v>
      </c>
      <c r="F8" s="404">
        <v>400</v>
      </c>
      <c r="G8" s="406">
        <v>2313397.59</v>
      </c>
      <c r="H8" s="404">
        <v>4</v>
      </c>
      <c r="I8" s="404">
        <v>1464.3</v>
      </c>
      <c r="J8" s="404">
        <v>82</v>
      </c>
      <c r="K8" s="396">
        <v>17852.53</v>
      </c>
    </row>
    <row r="9" spans="1:17" s="355" customFormat="1" ht="18" customHeight="1">
      <c r="A9" s="95" t="s">
        <v>296</v>
      </c>
      <c r="B9" s="594">
        <v>30</v>
      </c>
      <c r="C9" s="404">
        <v>4346.47</v>
      </c>
      <c r="D9" s="405">
        <v>7</v>
      </c>
      <c r="E9" s="404">
        <v>625.57000000000005</v>
      </c>
      <c r="F9" s="404">
        <v>463</v>
      </c>
      <c r="G9" s="406">
        <v>561197.9</v>
      </c>
      <c r="H9" s="404">
        <v>2</v>
      </c>
      <c r="I9" s="404">
        <v>364</v>
      </c>
      <c r="J9" s="404">
        <v>91</v>
      </c>
      <c r="K9" s="396">
        <v>23084.84</v>
      </c>
    </row>
    <row r="10" spans="1:17" s="355" customFormat="1" ht="18" customHeight="1">
      <c r="A10" s="95" t="s">
        <v>301</v>
      </c>
      <c r="B10" s="594">
        <v>74</v>
      </c>
      <c r="C10" s="404">
        <v>53829.22</v>
      </c>
      <c r="D10" s="405">
        <v>62</v>
      </c>
      <c r="E10" s="404">
        <v>42127.18</v>
      </c>
      <c r="F10" s="404">
        <v>621</v>
      </c>
      <c r="G10" s="406">
        <v>1191796</v>
      </c>
      <c r="H10" s="404">
        <v>8</v>
      </c>
      <c r="I10" s="404">
        <v>3049.8</v>
      </c>
      <c r="J10" s="404">
        <v>134</v>
      </c>
      <c r="K10" s="396">
        <v>128462.3</v>
      </c>
    </row>
    <row r="11" spans="1:17" s="355" customFormat="1" ht="18" customHeight="1">
      <c r="A11" s="95" t="s">
        <v>298</v>
      </c>
      <c r="B11" s="594">
        <v>39</v>
      </c>
      <c r="C11" s="404">
        <v>116373</v>
      </c>
      <c r="D11" s="405">
        <v>48</v>
      </c>
      <c r="E11" s="404">
        <v>28791.35</v>
      </c>
      <c r="F11" s="404">
        <v>88</v>
      </c>
      <c r="G11" s="404">
        <v>20142.52</v>
      </c>
      <c r="H11" s="404">
        <v>31</v>
      </c>
      <c r="I11" s="404">
        <v>2765.28</v>
      </c>
      <c r="J11" s="404">
        <v>20</v>
      </c>
      <c r="K11" s="396">
        <v>6768.51</v>
      </c>
    </row>
    <row r="12" spans="1:17" s="355" customFormat="1" ht="18" customHeight="1">
      <c r="A12" s="95" t="s">
        <v>299</v>
      </c>
      <c r="B12" s="594">
        <v>76</v>
      </c>
      <c r="C12" s="404">
        <v>22332.78</v>
      </c>
      <c r="D12" s="405">
        <v>24</v>
      </c>
      <c r="E12" s="404">
        <v>8400.8700000000008</v>
      </c>
      <c r="F12" s="404">
        <v>584</v>
      </c>
      <c r="G12" s="404">
        <v>529154.23</v>
      </c>
      <c r="H12" s="404">
        <v>11</v>
      </c>
      <c r="I12" s="404">
        <v>243.44</v>
      </c>
      <c r="J12" s="404">
        <v>84</v>
      </c>
      <c r="K12" s="396">
        <v>14609</v>
      </c>
    </row>
    <row r="13" spans="1:17" s="355" customFormat="1" ht="18" customHeight="1">
      <c r="A13" s="95" t="s">
        <v>300</v>
      </c>
      <c r="B13" s="594">
        <v>30</v>
      </c>
      <c r="C13" s="404">
        <v>5939.35</v>
      </c>
      <c r="D13" s="405">
        <v>21</v>
      </c>
      <c r="E13" s="404">
        <v>6909.68</v>
      </c>
      <c r="F13" s="404">
        <v>571</v>
      </c>
      <c r="G13" s="404">
        <v>1275325.33</v>
      </c>
      <c r="H13" s="404">
        <v>8</v>
      </c>
      <c r="I13" s="404">
        <v>2337</v>
      </c>
      <c r="J13" s="404">
        <v>104</v>
      </c>
      <c r="K13" s="396">
        <v>28328.154999999999</v>
      </c>
    </row>
    <row r="14" spans="1:17" s="355" customFormat="1" ht="18" customHeight="1">
      <c r="A14" s="95" t="s">
        <v>1358</v>
      </c>
      <c r="B14" s="594">
        <v>51</v>
      </c>
      <c r="C14" s="404">
        <v>10760.460000000001</v>
      </c>
      <c r="D14" s="405">
        <v>32</v>
      </c>
      <c r="E14" s="404">
        <v>4694.12</v>
      </c>
      <c r="F14" s="404">
        <v>854</v>
      </c>
      <c r="G14" s="404">
        <v>717278.7300000001</v>
      </c>
      <c r="H14" s="404">
        <v>17</v>
      </c>
      <c r="I14" s="404">
        <v>6077.88</v>
      </c>
      <c r="J14" s="404">
        <v>104</v>
      </c>
      <c r="K14" s="396">
        <v>24289.09</v>
      </c>
    </row>
    <row r="15" spans="1:17" s="355" customFormat="1" ht="30" customHeight="1">
      <c r="A15" s="1302" t="s">
        <v>1360</v>
      </c>
      <c r="B15" s="1303"/>
      <c r="C15" s="1303"/>
      <c r="D15" s="1303"/>
      <c r="E15" s="1303"/>
      <c r="F15" s="1303"/>
      <c r="G15" s="1303"/>
      <c r="H15" s="1303"/>
      <c r="I15" s="1303"/>
      <c r="J15" s="1303"/>
      <c r="K15" s="1303"/>
    </row>
    <row r="16" spans="1:17" s="355" customFormat="1" ht="30" customHeight="1">
      <c r="A16" s="1302" t="s">
        <v>1044</v>
      </c>
      <c r="B16" s="1302"/>
      <c r="C16" s="397"/>
      <c r="D16" s="397"/>
      <c r="E16" s="397"/>
      <c r="F16" s="397"/>
      <c r="G16" s="397"/>
      <c r="H16" s="397"/>
      <c r="I16" s="397"/>
      <c r="J16" s="397"/>
      <c r="K16" s="397"/>
    </row>
    <row r="17" spans="1:11" s="355" customFormat="1" ht="27.75" customHeight="1">
      <c r="A17" s="1302" t="s">
        <v>306</v>
      </c>
      <c r="B17" s="1303"/>
      <c r="C17" s="1303"/>
      <c r="D17" s="1303"/>
      <c r="E17" s="1303"/>
      <c r="F17" s="1303"/>
      <c r="G17" s="1303"/>
      <c r="H17" s="1303"/>
      <c r="I17" s="1303"/>
      <c r="J17" s="1303"/>
      <c r="K17" s="1303"/>
    </row>
    <row r="18" spans="1:11">
      <c r="B18" s="545"/>
      <c r="C18" s="375"/>
      <c r="D18" s="375"/>
      <c r="E18" s="375"/>
      <c r="F18" s="375"/>
      <c r="G18" s="375"/>
      <c r="H18" s="375"/>
      <c r="I18" s="375"/>
      <c r="J18" s="375"/>
      <c r="K18" s="375"/>
    </row>
    <row r="19" spans="1:11">
      <c r="B19" s="543"/>
    </row>
    <row r="21" spans="1:11">
      <c r="B21" s="543"/>
    </row>
    <row r="22" spans="1:11">
      <c r="B22" s="543"/>
    </row>
    <row r="23" spans="1:11">
      <c r="B23" s="543"/>
    </row>
  </sheetData>
  <mergeCells count="9">
    <mergeCell ref="A15:K15"/>
    <mergeCell ref="A17:K17"/>
    <mergeCell ref="A1:K1"/>
    <mergeCell ref="B2:C2"/>
    <mergeCell ref="D2:E2"/>
    <mergeCell ref="F2:G2"/>
    <mergeCell ref="H2:I2"/>
    <mergeCell ref="J2:K2"/>
    <mergeCell ref="A16:B16"/>
  </mergeCells>
  <printOptions horizontalCentered="1"/>
  <pageMargins left="0.25" right="0.25" top="0.32" bottom="0.39" header="0.3" footer="0.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activeCell="E9" sqref="E9"/>
    </sheetView>
  </sheetViews>
  <sheetFormatPr defaultColWidth="9.140625" defaultRowHeight="15"/>
  <cols>
    <col min="1" max="1" width="19" style="354" customWidth="1"/>
    <col min="2" max="4" width="14.5703125" style="354" bestFit="1" customWidth="1"/>
    <col min="5" max="5" width="24.140625" style="354" bestFit="1" customWidth="1"/>
    <col min="6" max="6" width="4.5703125" style="354" bestFit="1" customWidth="1"/>
    <col min="7" max="16384" width="9.140625" style="354"/>
  </cols>
  <sheetData>
    <row r="1" spans="1:17" ht="36" customHeight="1">
      <c r="A1" s="1304" t="s">
        <v>1168</v>
      </c>
      <c r="B1" s="1304"/>
      <c r="C1" s="1304"/>
      <c r="D1" s="1304"/>
      <c r="E1" s="1304"/>
      <c r="F1" s="1304"/>
    </row>
    <row r="2" spans="1:17" s="355" customFormat="1" ht="33.75" customHeight="1">
      <c r="A2" s="413" t="s">
        <v>143</v>
      </c>
      <c r="B2" s="438" t="s">
        <v>1</v>
      </c>
      <c r="C2" s="438" t="s">
        <v>2</v>
      </c>
      <c r="D2" s="779" t="s">
        <v>1358</v>
      </c>
      <c r="L2" s="542"/>
      <c r="M2" s="542"/>
      <c r="Q2" s="542"/>
    </row>
    <row r="3" spans="1:17" s="355" customFormat="1" ht="23.25" customHeight="1">
      <c r="A3" s="357" t="s">
        <v>58</v>
      </c>
      <c r="B3" s="595">
        <v>2676450.6800000002</v>
      </c>
      <c r="C3" s="408">
        <v>812663.49999999988</v>
      </c>
      <c r="D3" s="408">
        <v>86789.34</v>
      </c>
      <c r="E3" s="409"/>
      <c r="M3" s="542"/>
      <c r="N3" s="542"/>
      <c r="O3" s="542"/>
      <c r="P3" s="542"/>
    </row>
    <row r="4" spans="1:17" s="355" customFormat="1" ht="15" customHeight="1">
      <c r="A4" s="357" t="s">
        <v>56</v>
      </c>
      <c r="B4" s="595">
        <v>43</v>
      </c>
      <c r="C4" s="410">
        <v>20.9603599</v>
      </c>
      <c r="D4" s="410">
        <v>39.214635430000001</v>
      </c>
    </row>
    <row r="5" spans="1:17" s="355" customFormat="1" ht="16.5" customHeight="1">
      <c r="A5" s="357" t="s">
        <v>59</v>
      </c>
      <c r="B5" s="595">
        <v>16566257.369999999</v>
      </c>
      <c r="C5" s="408">
        <v>9090022.1799999997</v>
      </c>
      <c r="D5" s="408">
        <v>1160845.6499999999</v>
      </c>
    </row>
    <row r="6" spans="1:17" s="355" customFormat="1" ht="28.5" customHeight="1">
      <c r="A6" s="1302" t="s">
        <v>1360</v>
      </c>
      <c r="B6" s="1302"/>
      <c r="C6" s="1302"/>
      <c r="D6" s="1302"/>
    </row>
    <row r="7" spans="1:17" s="355" customFormat="1" ht="32.25" customHeight="1">
      <c r="A7" s="1328" t="s">
        <v>1169</v>
      </c>
      <c r="B7" s="1328"/>
      <c r="C7" s="1328"/>
      <c r="D7" s="1328"/>
      <c r="E7" s="1328"/>
    </row>
    <row r="8" spans="1:17" s="355" customFormat="1" ht="29.25" customHeight="1">
      <c r="A8" s="1302" t="s">
        <v>130</v>
      </c>
      <c r="B8" s="1302"/>
      <c r="C8" s="531"/>
      <c r="D8" s="397"/>
    </row>
    <row r="9" spans="1:17" s="355" customFormat="1" ht="28.35" customHeight="1">
      <c r="B9" s="542"/>
    </row>
    <row r="10" spans="1:17">
      <c r="B10" s="543"/>
    </row>
    <row r="11" spans="1:17">
      <c r="B11" s="543"/>
    </row>
    <row r="12" spans="1:17">
      <c r="B12" s="543"/>
    </row>
    <row r="13" spans="1:17">
      <c r="B13" s="543"/>
    </row>
    <row r="14" spans="1:17" ht="35.25" customHeight="1"/>
    <row r="15" spans="1:17">
      <c r="B15" s="543"/>
    </row>
    <row r="16" spans="1:17">
      <c r="B16" s="543"/>
    </row>
    <row r="17" spans="2:2">
      <c r="B17" s="543"/>
    </row>
    <row r="19" spans="2:2">
      <c r="B19" s="543"/>
    </row>
    <row r="20" spans="2:2">
      <c r="B20" s="543"/>
    </row>
    <row r="21" spans="2:2">
      <c r="B21" s="543"/>
    </row>
  </sheetData>
  <mergeCells count="4">
    <mergeCell ref="A6:D6"/>
    <mergeCell ref="A8:B8"/>
    <mergeCell ref="A1:F1"/>
    <mergeCell ref="A7:E7"/>
  </mergeCells>
  <printOptions horizontalCentered="1"/>
  <pageMargins left="0.25" right="0.25" top="0.32" bottom="0.39" header="0.3" footer="0.3"/>
  <pageSetup paperSize="9" orientation="landscape"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workbookViewId="0">
      <selection activeCell="E5" sqref="E5"/>
    </sheetView>
  </sheetViews>
  <sheetFormatPr defaultColWidth="9.140625" defaultRowHeight="15"/>
  <cols>
    <col min="1" max="1" width="14.5703125" style="354" bestFit="1" customWidth="1"/>
    <col min="2" max="2" width="16.7109375" style="354" customWidth="1"/>
    <col min="3" max="3" width="16.42578125" style="354" customWidth="1"/>
    <col min="4" max="12" width="14.5703125" style="354" bestFit="1" customWidth="1"/>
    <col min="13" max="13" width="14" style="354" bestFit="1" customWidth="1"/>
    <col min="14" max="16" width="14.5703125" style="354" bestFit="1" customWidth="1"/>
    <col min="17" max="17" width="0.42578125" style="354" bestFit="1" customWidth="1"/>
    <col min="18" max="18" width="4.5703125" style="354" bestFit="1" customWidth="1"/>
    <col min="19" max="16384" width="9.140625" style="354"/>
  </cols>
  <sheetData>
    <row r="1" spans="1:17" ht="38.25" customHeight="1">
      <c r="A1" s="1304" t="s">
        <v>1046</v>
      </c>
      <c r="B1" s="1305"/>
      <c r="C1" s="1305"/>
      <c r="D1" s="1305"/>
      <c r="E1" s="1305"/>
      <c r="F1" s="1305"/>
      <c r="G1" s="1305"/>
      <c r="H1" s="1305"/>
      <c r="I1" s="1305"/>
      <c r="J1" s="1305"/>
      <c r="K1" s="1305"/>
      <c r="L1" s="1305"/>
      <c r="M1" s="1305"/>
      <c r="N1" s="1305"/>
      <c r="O1" s="1305"/>
      <c r="P1" s="1305"/>
      <c r="Q1" s="1305"/>
    </row>
    <row r="2" spans="1:17" s="355" customFormat="1" ht="18" customHeight="1">
      <c r="A2" s="1219" t="s">
        <v>145</v>
      </c>
      <c r="B2" s="1331" t="s">
        <v>146</v>
      </c>
      <c r="C2" s="1333" t="s">
        <v>144</v>
      </c>
      <c r="D2" s="1331" t="s">
        <v>869</v>
      </c>
      <c r="E2" s="1331" t="s">
        <v>861</v>
      </c>
      <c r="F2" s="1331" t="s">
        <v>862</v>
      </c>
      <c r="G2" s="1331" t="s">
        <v>1047</v>
      </c>
      <c r="H2" s="1331" t="s">
        <v>147</v>
      </c>
      <c r="I2" s="1331" t="s">
        <v>863</v>
      </c>
      <c r="J2" s="1331" t="s">
        <v>1171</v>
      </c>
      <c r="K2" s="1331" t="s">
        <v>1048</v>
      </c>
      <c r="L2" s="1335" t="s">
        <v>1049</v>
      </c>
      <c r="M2" s="1335" t="s">
        <v>864</v>
      </c>
      <c r="N2" s="1326" t="s">
        <v>868</v>
      </c>
      <c r="O2" s="1329"/>
      <c r="P2" s="1330"/>
      <c r="Q2" s="542" t="s">
        <v>304</v>
      </c>
    </row>
    <row r="3" spans="1:17" s="355" customFormat="1" ht="111.75" customHeight="1">
      <c r="A3" s="1296"/>
      <c r="B3" s="1332"/>
      <c r="C3" s="1334"/>
      <c r="D3" s="1332"/>
      <c r="E3" s="1332"/>
      <c r="F3" s="1332"/>
      <c r="G3" s="1332"/>
      <c r="H3" s="1332"/>
      <c r="I3" s="1332"/>
      <c r="J3" s="1332"/>
      <c r="K3" s="1332"/>
      <c r="L3" s="1332"/>
      <c r="M3" s="1332"/>
      <c r="N3" s="597" t="s">
        <v>865</v>
      </c>
      <c r="O3" s="597" t="s">
        <v>866</v>
      </c>
      <c r="P3" s="597" t="s">
        <v>867</v>
      </c>
    </row>
    <row r="4" spans="1:17" s="361" customFormat="1" ht="21.75" customHeight="1">
      <c r="A4" s="357" t="s">
        <v>1</v>
      </c>
      <c r="B4" s="590">
        <v>5350</v>
      </c>
      <c r="C4" s="590">
        <v>29</v>
      </c>
      <c r="D4" s="590">
        <v>4114</v>
      </c>
      <c r="E4" s="780">
        <v>248</v>
      </c>
      <c r="F4" s="590">
        <v>7948.6900000000014</v>
      </c>
      <c r="G4" s="781">
        <v>1622189.6400000001</v>
      </c>
      <c r="H4" s="781">
        <v>1338225.3400000003</v>
      </c>
      <c r="I4" s="590">
        <v>5396.0699193548398</v>
      </c>
      <c r="J4" s="590">
        <v>16835.797345222923</v>
      </c>
      <c r="K4" s="781">
        <v>1622196.6</v>
      </c>
      <c r="L4" s="781">
        <v>1338225.4000000001</v>
      </c>
      <c r="M4" s="782">
        <v>26406501.379999999</v>
      </c>
      <c r="N4" s="590">
        <v>62245.43</v>
      </c>
      <c r="O4" s="590">
        <v>47204.5</v>
      </c>
      <c r="P4" s="590">
        <v>58568.51</v>
      </c>
    </row>
    <row r="5" spans="1:17" s="361" customFormat="1" ht="23.25" customHeight="1">
      <c r="A5" s="357" t="s">
        <v>2</v>
      </c>
      <c r="B5" s="590">
        <v>5428</v>
      </c>
      <c r="C5" s="590">
        <v>29</v>
      </c>
      <c r="D5" s="783">
        <v>4103</v>
      </c>
      <c r="E5" s="590">
        <v>187</v>
      </c>
      <c r="F5" s="590">
        <v>5237.5800000000008</v>
      </c>
      <c r="G5" s="590">
        <v>1034075.0900000001</v>
      </c>
      <c r="H5" s="590">
        <v>812663.55999999994</v>
      </c>
      <c r="I5" s="783">
        <v>4368</v>
      </c>
      <c r="J5" s="590">
        <v>15536</v>
      </c>
      <c r="K5" s="590">
        <v>1034075.0900000001</v>
      </c>
      <c r="L5" s="590">
        <v>812663.49999999988</v>
      </c>
      <c r="M5" s="590">
        <v>28238247.93</v>
      </c>
      <c r="N5" s="590">
        <f>MAX(N6:N14)</f>
        <v>63583.07</v>
      </c>
      <c r="O5" s="590">
        <f>MIN(O6:O14)</f>
        <v>50921.22</v>
      </c>
      <c r="P5" s="590">
        <v>60840.74</v>
      </c>
    </row>
    <row r="6" spans="1:17" s="355" customFormat="1" ht="24.75" customHeight="1">
      <c r="A6" s="95" t="s">
        <v>64</v>
      </c>
      <c r="B6" s="591">
        <v>5358</v>
      </c>
      <c r="C6" s="591">
        <v>29</v>
      </c>
      <c r="D6" s="591">
        <v>3864</v>
      </c>
      <c r="E6" s="784">
        <v>19</v>
      </c>
      <c r="F6" s="591">
        <v>652.91999999999996</v>
      </c>
      <c r="G6" s="591">
        <v>132511.96</v>
      </c>
      <c r="H6" s="591">
        <v>100829.83</v>
      </c>
      <c r="I6" s="591">
        <v>5306.8331578950001</v>
      </c>
      <c r="J6" s="591">
        <v>15442.907247442001</v>
      </c>
      <c r="K6" s="591">
        <v>132511.96</v>
      </c>
      <c r="L6" s="591">
        <v>100829.83</v>
      </c>
      <c r="M6" s="785">
        <v>26697882.219999999</v>
      </c>
      <c r="N6" s="591">
        <v>60845.1</v>
      </c>
      <c r="O6" s="591">
        <v>56009.07</v>
      </c>
      <c r="P6" s="591">
        <v>57060.87</v>
      </c>
    </row>
    <row r="7" spans="1:17" s="355" customFormat="1" ht="23.25" customHeight="1">
      <c r="A7" s="95" t="s">
        <v>65</v>
      </c>
      <c r="B7" s="596">
        <v>5373</v>
      </c>
      <c r="C7" s="596">
        <v>29</v>
      </c>
      <c r="D7" s="596">
        <v>3847</v>
      </c>
      <c r="E7" s="786">
        <v>21</v>
      </c>
      <c r="F7" s="596">
        <v>639.83999999999992</v>
      </c>
      <c r="G7" s="596">
        <v>99476.770000000019</v>
      </c>
      <c r="H7" s="596">
        <v>88034.820000000022</v>
      </c>
      <c r="I7" s="596">
        <v>4192.1342857142863</v>
      </c>
      <c r="J7" s="596">
        <v>13758.880345086276</v>
      </c>
      <c r="K7" s="596">
        <v>99476.770000000019</v>
      </c>
      <c r="L7" s="596">
        <v>88034.800000000017</v>
      </c>
      <c r="M7" s="787">
        <v>25778368.280000001</v>
      </c>
      <c r="N7" s="596">
        <v>57184.21</v>
      </c>
      <c r="O7" s="596">
        <v>52632.480000000003</v>
      </c>
      <c r="P7" s="596">
        <v>55566.41</v>
      </c>
    </row>
    <row r="8" spans="1:17" s="355" customFormat="1" ht="19.5" customHeight="1">
      <c r="A8" s="95" t="s">
        <v>295</v>
      </c>
      <c r="B8" s="596">
        <v>5386</v>
      </c>
      <c r="C8" s="596">
        <v>29</v>
      </c>
      <c r="D8" s="596">
        <v>3852</v>
      </c>
      <c r="E8" s="786">
        <v>22</v>
      </c>
      <c r="F8" s="596">
        <v>531.33000000000004</v>
      </c>
      <c r="G8" s="596">
        <v>88862.950000000012</v>
      </c>
      <c r="H8" s="596">
        <v>62661.399999999987</v>
      </c>
      <c r="I8" s="596">
        <v>2848.2454545454539</v>
      </c>
      <c r="J8" s="596">
        <v>11793.311124912952</v>
      </c>
      <c r="K8" s="596">
        <v>88862.950000000012</v>
      </c>
      <c r="L8" s="596">
        <v>62661.389999999992</v>
      </c>
      <c r="M8" s="787">
        <v>24373732.879999999</v>
      </c>
      <c r="N8" s="596">
        <v>56432.65</v>
      </c>
      <c r="O8" s="596">
        <v>50921.22</v>
      </c>
      <c r="P8" s="596">
        <v>53018.94</v>
      </c>
    </row>
    <row r="9" spans="1:17" s="355" customFormat="1" ht="18" customHeight="1">
      <c r="A9" s="95" t="s">
        <v>296</v>
      </c>
      <c r="B9" s="596">
        <v>5357</v>
      </c>
      <c r="C9" s="596">
        <v>30</v>
      </c>
      <c r="D9" s="596">
        <v>3847</v>
      </c>
      <c r="E9" s="786">
        <v>21</v>
      </c>
      <c r="F9" s="596">
        <v>493.86</v>
      </c>
      <c r="G9" s="596">
        <v>83354.759999999995</v>
      </c>
      <c r="H9" s="596">
        <v>67679.539999999994</v>
      </c>
      <c r="I9" s="596">
        <v>3222.835238095</v>
      </c>
      <c r="J9" s="596">
        <v>13704.195520998001</v>
      </c>
      <c r="K9" s="596">
        <v>83354.759999999995</v>
      </c>
      <c r="L9" s="596">
        <v>67679.539999999994</v>
      </c>
      <c r="M9" s="787">
        <v>26658604.02</v>
      </c>
      <c r="N9" s="596">
        <v>57619.27</v>
      </c>
      <c r="O9" s="596">
        <v>52094.25</v>
      </c>
      <c r="P9" s="596">
        <v>57570.25</v>
      </c>
    </row>
    <row r="10" spans="1:17" s="355" customFormat="1" ht="18" customHeight="1">
      <c r="A10" s="95" t="s">
        <v>301</v>
      </c>
      <c r="B10" s="596">
        <v>5361</v>
      </c>
      <c r="C10" s="596">
        <v>29</v>
      </c>
      <c r="D10" s="596">
        <v>4001</v>
      </c>
      <c r="E10" s="786">
        <v>20</v>
      </c>
      <c r="F10" s="596">
        <v>582.39</v>
      </c>
      <c r="G10" s="596">
        <v>124972.68</v>
      </c>
      <c r="H10" s="596">
        <v>112791.31</v>
      </c>
      <c r="I10" s="596">
        <v>5639.5654999999997</v>
      </c>
      <c r="J10" s="596">
        <v>19366.972303783001</v>
      </c>
      <c r="K10" s="596">
        <v>124972.68</v>
      </c>
      <c r="L10" s="596">
        <v>112791.31</v>
      </c>
      <c r="M10" s="787">
        <v>28024621.829999998</v>
      </c>
      <c r="N10" s="596">
        <v>59599.78</v>
      </c>
      <c r="O10" s="596">
        <v>58245.49</v>
      </c>
      <c r="P10" s="596">
        <v>59537.07</v>
      </c>
    </row>
    <row r="11" spans="1:17" s="355" customFormat="1" ht="18" customHeight="1">
      <c r="A11" s="95" t="s">
        <v>298</v>
      </c>
      <c r="B11" s="596">
        <v>5383</v>
      </c>
      <c r="C11" s="596">
        <v>29</v>
      </c>
      <c r="D11" s="596">
        <v>3902</v>
      </c>
      <c r="E11" s="786">
        <v>22</v>
      </c>
      <c r="F11" s="596">
        <v>719.29</v>
      </c>
      <c r="G11" s="596">
        <v>144991.43</v>
      </c>
      <c r="H11" s="596">
        <v>118132.61</v>
      </c>
      <c r="I11" s="596">
        <v>5369.6640909090002</v>
      </c>
      <c r="J11" s="596">
        <v>16423.502342587999</v>
      </c>
      <c r="K11" s="596">
        <v>144991.43</v>
      </c>
      <c r="L11" s="596">
        <v>118132.61</v>
      </c>
      <c r="M11" s="787">
        <v>27184601.829999998</v>
      </c>
      <c r="N11" s="596">
        <v>57722.63</v>
      </c>
      <c r="O11" s="596">
        <v>56147.23</v>
      </c>
      <c r="P11" s="596">
        <v>57426.92</v>
      </c>
    </row>
    <row r="12" spans="1:17" s="355" customFormat="1" ht="18" customHeight="1">
      <c r="A12" s="95" t="s">
        <v>299</v>
      </c>
      <c r="B12" s="596">
        <v>5408</v>
      </c>
      <c r="C12" s="596">
        <v>29</v>
      </c>
      <c r="D12" s="596">
        <v>3895</v>
      </c>
      <c r="E12" s="786">
        <v>19</v>
      </c>
      <c r="F12" s="596">
        <v>454.51</v>
      </c>
      <c r="G12" s="596">
        <v>91365.24</v>
      </c>
      <c r="H12" s="596">
        <v>84060.98</v>
      </c>
      <c r="I12" s="596">
        <v>4424.2621052630002</v>
      </c>
      <c r="J12" s="596">
        <v>18494.858198940001</v>
      </c>
      <c r="K12" s="596">
        <v>91365.24</v>
      </c>
      <c r="L12" s="596">
        <v>84060.98</v>
      </c>
      <c r="M12" s="787">
        <v>27991936.920000002</v>
      </c>
      <c r="N12" s="596">
        <v>60786.7</v>
      </c>
      <c r="O12" s="596">
        <v>60246.96</v>
      </c>
      <c r="P12" s="596">
        <v>60746.59</v>
      </c>
    </row>
    <row r="13" spans="1:17" s="355" customFormat="1" ht="18" customHeight="1">
      <c r="A13" s="95" t="s">
        <v>300</v>
      </c>
      <c r="B13" s="596">
        <v>5414</v>
      </c>
      <c r="C13" s="596">
        <v>29</v>
      </c>
      <c r="D13" s="596">
        <v>3925</v>
      </c>
      <c r="E13" s="786">
        <v>21</v>
      </c>
      <c r="F13" s="596">
        <v>546.97</v>
      </c>
      <c r="G13" s="596">
        <v>110728.64</v>
      </c>
      <c r="H13" s="596">
        <v>91683.7</v>
      </c>
      <c r="I13" s="596">
        <v>4365.8904761909998</v>
      </c>
      <c r="J13" s="596">
        <v>16762.107611021002</v>
      </c>
      <c r="K13" s="596">
        <v>110728.64</v>
      </c>
      <c r="L13" s="596">
        <v>91683.7</v>
      </c>
      <c r="M13" s="787">
        <v>28850896.030000001</v>
      </c>
      <c r="N13" s="596">
        <v>63303.01</v>
      </c>
      <c r="O13" s="596">
        <v>62648.38</v>
      </c>
      <c r="P13" s="596">
        <v>63099.65</v>
      </c>
    </row>
    <row r="14" spans="1:17" s="355" customFormat="1" ht="18" customHeight="1">
      <c r="A14" s="95" t="s">
        <v>1358</v>
      </c>
      <c r="B14" s="596">
        <v>5428</v>
      </c>
      <c r="C14" s="596">
        <v>29</v>
      </c>
      <c r="D14" s="596">
        <v>3948</v>
      </c>
      <c r="E14" s="786">
        <v>22</v>
      </c>
      <c r="F14" s="596">
        <v>616.47</v>
      </c>
      <c r="G14" s="596">
        <v>157810.66</v>
      </c>
      <c r="H14" s="596">
        <v>86789.37</v>
      </c>
      <c r="I14" s="596">
        <v>3944.9713636360002</v>
      </c>
      <c r="J14" s="596">
        <v>14078.441773322</v>
      </c>
      <c r="K14" s="596">
        <v>157810.66</v>
      </c>
      <c r="L14" s="596">
        <v>86789.34</v>
      </c>
      <c r="M14" s="787">
        <v>28238247.93</v>
      </c>
      <c r="N14" s="596">
        <v>63583.07</v>
      </c>
      <c r="O14" s="596">
        <v>59754.1</v>
      </c>
      <c r="P14" s="596">
        <v>60840.74</v>
      </c>
    </row>
    <row r="15" spans="1:17" s="355" customFormat="1" ht="27.75" customHeight="1">
      <c r="A15" s="1302" t="s">
        <v>1360</v>
      </c>
      <c r="B15" s="1303"/>
      <c r="C15" s="1303"/>
      <c r="D15" s="1303"/>
      <c r="E15" s="1303"/>
      <c r="F15" s="1303"/>
      <c r="G15" s="1303"/>
      <c r="H15" s="1303"/>
      <c r="O15" s="374"/>
    </row>
    <row r="16" spans="1:17" s="355" customFormat="1" ht="35.25" customHeight="1">
      <c r="A16" s="1336" t="s">
        <v>1170</v>
      </c>
      <c r="B16" s="1336"/>
      <c r="C16" s="1336"/>
      <c r="D16" s="1336"/>
      <c r="E16" s="1336"/>
      <c r="F16" s="1336"/>
      <c r="G16" s="1336"/>
      <c r="H16" s="397"/>
    </row>
    <row r="17" spans="1:17" s="355" customFormat="1" ht="30" customHeight="1">
      <c r="A17" s="1302" t="s">
        <v>156</v>
      </c>
      <c r="B17" s="1303"/>
      <c r="C17" s="1303"/>
      <c r="D17" s="1303"/>
      <c r="E17" s="1303"/>
      <c r="F17" s="1303"/>
      <c r="G17" s="1303"/>
      <c r="H17" s="1303"/>
    </row>
    <row r="18" spans="1:17">
      <c r="A18" s="412"/>
      <c r="B18" s="543"/>
      <c r="Q18" s="354">
        <f t="shared" ref="Q18" si="0">SUM(Q6:Q13)</f>
        <v>0</v>
      </c>
    </row>
    <row r="19" spans="1:17">
      <c r="B19" s="543"/>
      <c r="H19" s="389"/>
    </row>
    <row r="21" spans="1:17">
      <c r="B21" s="543"/>
    </row>
    <row r="22" spans="1:17">
      <c r="B22" s="543"/>
    </row>
    <row r="23" spans="1:17">
      <c r="B23" s="543"/>
    </row>
  </sheetData>
  <mergeCells count="18">
    <mergeCell ref="A17:H17"/>
    <mergeCell ref="J2:J3"/>
    <mergeCell ref="K2:K3"/>
    <mergeCell ref="L2:L3"/>
    <mergeCell ref="M2:M3"/>
    <mergeCell ref="A16:G16"/>
    <mergeCell ref="N2:P2"/>
    <mergeCell ref="A15:H15"/>
    <mergeCell ref="A1:Q1"/>
    <mergeCell ref="A2:A3"/>
    <mergeCell ref="B2:B3"/>
    <mergeCell ref="C2:C3"/>
    <mergeCell ref="D2:D3"/>
    <mergeCell ref="E2:E3"/>
    <mergeCell ref="F2:F3"/>
    <mergeCell ref="G2:G3"/>
    <mergeCell ref="H2:H3"/>
    <mergeCell ref="I2:I3"/>
  </mergeCells>
  <printOptions horizontalCentered="1"/>
  <pageMargins left="0.25" right="0.25" top="0.32" bottom="0.39" header="0.3" footer="0.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16" zoomScaleNormal="100" workbookViewId="0">
      <selection activeCell="A18" sqref="A18:H18"/>
    </sheetView>
  </sheetViews>
  <sheetFormatPr defaultColWidth="9.140625" defaultRowHeight="15"/>
  <cols>
    <col min="1" max="13" width="14.5703125" style="354" bestFit="1" customWidth="1"/>
    <col min="14" max="14" width="16.140625" style="354" customWidth="1"/>
    <col min="15" max="16" width="14.5703125" style="354" bestFit="1" customWidth="1"/>
    <col min="17" max="17" width="4.5703125" style="354" bestFit="1" customWidth="1"/>
    <col min="18" max="16384" width="9.140625" style="354"/>
  </cols>
  <sheetData>
    <row r="1" spans="1:17" ht="36" customHeight="1">
      <c r="A1" s="1304" t="s">
        <v>871</v>
      </c>
      <c r="B1" s="1305"/>
      <c r="C1" s="1305"/>
      <c r="D1" s="1305"/>
      <c r="E1" s="1305"/>
      <c r="F1" s="1305"/>
      <c r="G1" s="1305"/>
      <c r="H1" s="1305"/>
      <c r="I1" s="1305"/>
      <c r="J1" s="1305"/>
      <c r="K1" s="1305"/>
      <c r="L1" s="1305"/>
      <c r="M1" s="1305"/>
      <c r="N1" s="1305"/>
      <c r="O1" s="1305"/>
      <c r="P1" s="1305"/>
    </row>
    <row r="2" spans="1:17" s="355" customFormat="1" ht="18.75" customHeight="1">
      <c r="A2" s="1219" t="s">
        <v>145</v>
      </c>
      <c r="B2" s="1331" t="s">
        <v>146</v>
      </c>
      <c r="C2" s="1333" t="s">
        <v>144</v>
      </c>
      <c r="D2" s="1331" t="s">
        <v>869</v>
      </c>
      <c r="E2" s="1331" t="s">
        <v>862</v>
      </c>
      <c r="F2" s="1335" t="s">
        <v>872</v>
      </c>
      <c r="G2" s="1331" t="s">
        <v>1047</v>
      </c>
      <c r="H2" s="1331" t="s">
        <v>147</v>
      </c>
      <c r="I2" s="1331" t="s">
        <v>863</v>
      </c>
      <c r="J2" s="1331" t="s">
        <v>870</v>
      </c>
      <c r="K2" s="1331" t="s">
        <v>1050</v>
      </c>
      <c r="L2" s="1335" t="s">
        <v>1049</v>
      </c>
      <c r="M2" s="1335" t="s">
        <v>864</v>
      </c>
      <c r="N2" s="1326" t="s">
        <v>148</v>
      </c>
      <c r="O2" s="1329"/>
      <c r="P2" s="1330"/>
      <c r="Q2" s="542"/>
    </row>
    <row r="3" spans="1:17" s="355" customFormat="1" ht="115.5" customHeight="1">
      <c r="A3" s="1296"/>
      <c r="B3" s="1332"/>
      <c r="C3" s="1334"/>
      <c r="D3" s="1332"/>
      <c r="E3" s="1332"/>
      <c r="F3" s="1332"/>
      <c r="G3" s="1332"/>
      <c r="H3" s="1332"/>
      <c r="I3" s="1332"/>
      <c r="J3" s="1332"/>
      <c r="K3" s="1332"/>
      <c r="L3" s="1332"/>
      <c r="M3" s="1332"/>
      <c r="N3" s="597" t="s">
        <v>865</v>
      </c>
      <c r="O3" s="597" t="s">
        <v>866</v>
      </c>
      <c r="P3" s="597" t="s">
        <v>867</v>
      </c>
    </row>
    <row r="4" spans="1:17" s="361" customFormat="1" ht="21" customHeight="1">
      <c r="A4" s="357" t="s">
        <v>1</v>
      </c>
      <c r="B4" s="590">
        <v>2065</v>
      </c>
      <c r="C4" s="780">
        <v>27</v>
      </c>
      <c r="D4" s="590">
        <v>2218</v>
      </c>
      <c r="E4" s="780">
        <v>248</v>
      </c>
      <c r="F4" s="590">
        <v>55709.54</v>
      </c>
      <c r="G4" s="781">
        <v>7610249.6799999997</v>
      </c>
      <c r="H4" s="782">
        <v>16566257.369999999</v>
      </c>
      <c r="I4" s="590">
        <v>66799.42</v>
      </c>
      <c r="J4" s="590">
        <v>29736.84</v>
      </c>
      <c r="K4" s="781">
        <v>7610249.6799999997</v>
      </c>
      <c r="L4" s="782">
        <v>16566257.369999999</v>
      </c>
      <c r="M4" s="782">
        <v>26219158.749822602</v>
      </c>
      <c r="N4" s="590">
        <v>18604.45</v>
      </c>
      <c r="O4" s="590">
        <v>14151.4</v>
      </c>
      <c r="P4" s="590">
        <v>17464.75</v>
      </c>
    </row>
    <row r="5" spans="1:17" s="361" customFormat="1" ht="24.75" customHeight="1">
      <c r="A5" s="357" t="s">
        <v>2</v>
      </c>
      <c r="B5" s="590">
        <v>2168</v>
      </c>
      <c r="C5" s="590">
        <v>29</v>
      </c>
      <c r="D5" s="783">
        <v>2386</v>
      </c>
      <c r="E5" s="590">
        <v>187</v>
      </c>
      <c r="F5" s="590">
        <v>35920.03</v>
      </c>
      <c r="G5" s="590">
        <v>4849567.26</v>
      </c>
      <c r="H5" s="590">
        <v>10250867.83</v>
      </c>
      <c r="I5" s="783">
        <v>54817.48</v>
      </c>
      <c r="J5" s="590">
        <v>28538.03</v>
      </c>
      <c r="K5" s="590">
        <v>4849567.26</v>
      </c>
      <c r="L5" s="590">
        <v>10250867.83</v>
      </c>
      <c r="M5" s="590">
        <v>28019280.925115101</v>
      </c>
      <c r="N5" s="590">
        <f>MAX(N6:N14)</f>
        <v>18887.599999999999</v>
      </c>
      <c r="O5" s="590">
        <f>MIN(O6:O14)</f>
        <v>15183.4</v>
      </c>
      <c r="P5" s="590">
        <v>18105.3</v>
      </c>
    </row>
    <row r="6" spans="1:17" s="355" customFormat="1" ht="22.5" customHeight="1">
      <c r="A6" s="95" t="s">
        <v>64</v>
      </c>
      <c r="B6" s="591">
        <v>2079</v>
      </c>
      <c r="C6" s="784">
        <v>27</v>
      </c>
      <c r="D6" s="591">
        <v>2078</v>
      </c>
      <c r="E6" s="784">
        <v>19</v>
      </c>
      <c r="F6" s="591">
        <v>4376.57</v>
      </c>
      <c r="G6" s="788">
        <v>552762.06999999995</v>
      </c>
      <c r="H6" s="788">
        <v>1292242.73</v>
      </c>
      <c r="I6" s="591">
        <v>68012.78</v>
      </c>
      <c r="J6" s="591">
        <v>29526.38</v>
      </c>
      <c r="K6" s="788">
        <v>552762.06999999995</v>
      </c>
      <c r="L6" s="788">
        <v>1292242.73</v>
      </c>
      <c r="M6" s="785">
        <v>26459284.787211701</v>
      </c>
      <c r="N6" s="591">
        <v>18114.650000000001</v>
      </c>
      <c r="O6" s="591">
        <v>16824.7</v>
      </c>
      <c r="P6" s="591">
        <v>17102.55</v>
      </c>
    </row>
    <row r="7" spans="1:17" s="355" customFormat="1" ht="19.5" customHeight="1">
      <c r="A7" s="95" t="s">
        <v>65</v>
      </c>
      <c r="B7" s="592">
        <v>2092</v>
      </c>
      <c r="C7" s="789">
        <v>29</v>
      </c>
      <c r="D7" s="592">
        <v>2120</v>
      </c>
      <c r="E7" s="789">
        <v>21</v>
      </c>
      <c r="F7" s="592">
        <v>4444.95</v>
      </c>
      <c r="G7" s="790">
        <v>465864.11</v>
      </c>
      <c r="H7" s="790">
        <v>1211220.1000000001</v>
      </c>
      <c r="I7" s="592">
        <v>57677.15</v>
      </c>
      <c r="J7" s="592">
        <v>27249.35</v>
      </c>
      <c r="K7" s="790">
        <v>465864.11</v>
      </c>
      <c r="L7" s="790">
        <v>1211220.1000000001</v>
      </c>
      <c r="M7" s="791">
        <v>25568863.030000001</v>
      </c>
      <c r="N7" s="592">
        <v>17132.849999999999</v>
      </c>
      <c r="O7" s="592">
        <v>15735.75</v>
      </c>
      <c r="P7" s="592">
        <v>16584.55</v>
      </c>
    </row>
    <row r="8" spans="1:17" s="355" customFormat="1" ht="23.25" customHeight="1">
      <c r="A8" s="95" t="s">
        <v>295</v>
      </c>
      <c r="B8" s="592">
        <v>2096</v>
      </c>
      <c r="C8" s="789">
        <v>29</v>
      </c>
      <c r="D8" s="592">
        <v>2102</v>
      </c>
      <c r="E8" s="789">
        <v>22</v>
      </c>
      <c r="F8" s="592">
        <v>3724.74</v>
      </c>
      <c r="G8" s="790">
        <v>397014.75</v>
      </c>
      <c r="H8" s="790">
        <v>981366.64</v>
      </c>
      <c r="I8" s="592">
        <v>44607.57</v>
      </c>
      <c r="J8" s="592">
        <v>26347.25</v>
      </c>
      <c r="K8" s="790">
        <v>397014.75</v>
      </c>
      <c r="L8" s="790">
        <v>981366.64</v>
      </c>
      <c r="M8" s="791">
        <v>24203324.247343499</v>
      </c>
      <c r="N8" s="592">
        <v>16793.849999999999</v>
      </c>
      <c r="O8" s="592">
        <v>15183.4</v>
      </c>
      <c r="P8" s="592">
        <v>15780.25</v>
      </c>
    </row>
    <row r="9" spans="1:17" s="355" customFormat="1" ht="18" customHeight="1">
      <c r="A9" s="95" t="s">
        <v>296</v>
      </c>
      <c r="B9" s="592">
        <v>2104</v>
      </c>
      <c r="C9" s="592">
        <v>29</v>
      </c>
      <c r="D9" s="592">
        <v>2116</v>
      </c>
      <c r="E9" s="592">
        <v>21</v>
      </c>
      <c r="F9" s="592">
        <v>3431.91</v>
      </c>
      <c r="G9" s="592">
        <v>377430.25</v>
      </c>
      <c r="H9" s="592">
        <v>978641.86</v>
      </c>
      <c r="I9" s="592">
        <v>46601.99</v>
      </c>
      <c r="J9" s="592">
        <v>28515.95</v>
      </c>
      <c r="K9" s="592">
        <v>377430.25</v>
      </c>
      <c r="L9" s="592">
        <v>978641.86</v>
      </c>
      <c r="M9" s="592">
        <v>26470031.323020902</v>
      </c>
      <c r="N9" s="592">
        <v>17172.8</v>
      </c>
      <c r="O9" s="592">
        <v>15511.05</v>
      </c>
      <c r="P9" s="592">
        <v>17158.25</v>
      </c>
    </row>
    <row r="10" spans="1:17" s="355" customFormat="1" ht="18" customHeight="1">
      <c r="A10" s="95" t="s">
        <v>301</v>
      </c>
      <c r="B10" s="592">
        <v>2111</v>
      </c>
      <c r="C10" s="592">
        <v>29</v>
      </c>
      <c r="D10" s="592">
        <v>2138</v>
      </c>
      <c r="E10" s="592">
        <v>20</v>
      </c>
      <c r="F10" s="592">
        <v>3931.25</v>
      </c>
      <c r="G10" s="592">
        <v>545845.85</v>
      </c>
      <c r="H10" s="592">
        <v>1159065.02</v>
      </c>
      <c r="I10" s="592">
        <v>57953.25</v>
      </c>
      <c r="J10" s="592">
        <v>29483.37</v>
      </c>
      <c r="K10" s="592">
        <v>545845.85</v>
      </c>
      <c r="L10" s="592">
        <v>1159065.02</v>
      </c>
      <c r="M10" s="592">
        <v>27817242.446517099</v>
      </c>
      <c r="N10" s="592">
        <v>17992.2</v>
      </c>
      <c r="O10" s="592">
        <v>17154.8</v>
      </c>
      <c r="P10" s="592">
        <v>17759.3</v>
      </c>
    </row>
    <row r="11" spans="1:17" s="355" customFormat="1" ht="18" customHeight="1">
      <c r="A11" s="95" t="s">
        <v>298</v>
      </c>
      <c r="B11" s="592">
        <v>2126</v>
      </c>
      <c r="C11" s="592">
        <v>29</v>
      </c>
      <c r="D11" s="592">
        <v>2183</v>
      </c>
      <c r="E11" s="592">
        <v>22</v>
      </c>
      <c r="F11" s="592">
        <v>4548.03</v>
      </c>
      <c r="G11" s="592">
        <v>626058.18999999994</v>
      </c>
      <c r="H11" s="592">
        <v>1353967.07</v>
      </c>
      <c r="I11" s="592">
        <v>61543.96</v>
      </c>
      <c r="J11" s="592">
        <v>29770.41</v>
      </c>
      <c r="K11" s="592">
        <v>626058.18999999994</v>
      </c>
      <c r="L11" s="592">
        <v>1353967.07</v>
      </c>
      <c r="M11" s="592">
        <v>26977152.528531</v>
      </c>
      <c r="N11" s="592">
        <v>18096.150000000001</v>
      </c>
      <c r="O11" s="592">
        <v>16747.7</v>
      </c>
      <c r="P11" s="592">
        <v>17094.349999999999</v>
      </c>
    </row>
    <row r="12" spans="1:17" s="355" customFormat="1" ht="18" customHeight="1">
      <c r="A12" s="95" t="s">
        <v>299</v>
      </c>
      <c r="B12" s="592">
        <v>2137</v>
      </c>
      <c r="C12" s="592">
        <v>29</v>
      </c>
      <c r="D12" s="592">
        <v>2192</v>
      </c>
      <c r="E12" s="592">
        <v>19</v>
      </c>
      <c r="F12" s="592">
        <v>3251.74</v>
      </c>
      <c r="G12" s="592">
        <v>419437.27</v>
      </c>
      <c r="H12" s="592">
        <v>912411.01</v>
      </c>
      <c r="I12" s="592">
        <v>48021.63</v>
      </c>
      <c r="J12" s="592">
        <v>28059.16</v>
      </c>
      <c r="K12" s="592">
        <v>419437.27</v>
      </c>
      <c r="L12" s="592">
        <v>912411.01</v>
      </c>
      <c r="M12" s="592">
        <v>27777179.853045501</v>
      </c>
      <c r="N12" s="592">
        <v>18022.8</v>
      </c>
      <c r="O12" s="592">
        <v>16855.55</v>
      </c>
      <c r="P12" s="592">
        <v>18012.2</v>
      </c>
    </row>
    <row r="13" spans="1:17" s="355" customFormat="1" ht="18" customHeight="1">
      <c r="A13" s="95" t="s">
        <v>300</v>
      </c>
      <c r="B13" s="592">
        <v>2155</v>
      </c>
      <c r="C13" s="592">
        <v>29</v>
      </c>
      <c r="D13" s="592">
        <v>2215</v>
      </c>
      <c r="E13" s="592">
        <v>21</v>
      </c>
      <c r="F13" s="592">
        <v>3961.33</v>
      </c>
      <c r="G13" s="592">
        <v>594705.49</v>
      </c>
      <c r="H13" s="592">
        <v>1201107.75</v>
      </c>
      <c r="I13" s="592">
        <v>57195.61</v>
      </c>
      <c r="J13" s="592">
        <v>30320.82</v>
      </c>
      <c r="K13" s="592">
        <v>594705.49</v>
      </c>
      <c r="L13" s="592">
        <v>1201107.75</v>
      </c>
      <c r="M13" s="592">
        <v>28642984.655554801</v>
      </c>
      <c r="N13" s="592">
        <v>18816.05</v>
      </c>
      <c r="O13" s="592">
        <v>17959.2</v>
      </c>
      <c r="P13" s="592">
        <v>18758.349999999999</v>
      </c>
    </row>
    <row r="14" spans="1:17" s="355" customFormat="1" ht="18" customHeight="1">
      <c r="A14" s="793" t="s">
        <v>1358</v>
      </c>
      <c r="B14" s="592">
        <v>2168</v>
      </c>
      <c r="C14" s="592">
        <v>29</v>
      </c>
      <c r="D14" s="592">
        <v>2258</v>
      </c>
      <c r="E14" s="592">
        <v>22</v>
      </c>
      <c r="F14" s="592">
        <v>4249.51</v>
      </c>
      <c r="G14" s="592">
        <v>870449.28</v>
      </c>
      <c r="H14" s="592">
        <v>1160845.6499999999</v>
      </c>
      <c r="I14" s="592">
        <v>52765.71</v>
      </c>
      <c r="J14" s="592">
        <v>27317.16</v>
      </c>
      <c r="K14" s="592">
        <v>870449.28</v>
      </c>
      <c r="L14" s="592">
        <v>1160845.6499999999</v>
      </c>
      <c r="M14" s="592">
        <v>28019280.925115101</v>
      </c>
      <c r="N14" s="592">
        <v>18887.599999999999</v>
      </c>
      <c r="O14" s="592">
        <v>17774.25</v>
      </c>
      <c r="P14" s="592">
        <v>18105.3</v>
      </c>
    </row>
    <row r="15" spans="1:17" s="355" customFormat="1" ht="44.25" customHeight="1">
      <c r="A15" s="1313" t="s">
        <v>1344</v>
      </c>
      <c r="B15" s="1313"/>
      <c r="C15" s="1313"/>
      <c r="D15" s="1313"/>
      <c r="E15" s="1313"/>
      <c r="F15" s="1313"/>
      <c r="G15" s="1313"/>
      <c r="H15" s="1313"/>
      <c r="M15" s="414"/>
    </row>
    <row r="16" spans="1:17" s="355" customFormat="1" ht="53.25" customHeight="1">
      <c r="A16" s="1337" t="s">
        <v>1172</v>
      </c>
      <c r="B16" s="1337"/>
      <c r="C16" s="1337"/>
      <c r="D16" s="1337"/>
      <c r="E16" s="1337"/>
      <c r="F16" s="1337"/>
      <c r="G16" s="1337"/>
      <c r="H16" s="1337"/>
    </row>
    <row r="17" spans="1:16" s="355" customFormat="1" ht="31.5" customHeight="1">
      <c r="A17" s="1313" t="s">
        <v>1360</v>
      </c>
      <c r="B17" s="1313"/>
      <c r="C17" s="1313"/>
      <c r="D17" s="1313"/>
      <c r="E17" s="1313"/>
      <c r="F17" s="1313"/>
      <c r="G17" s="1313"/>
      <c r="H17" s="1313"/>
    </row>
    <row r="18" spans="1:16" s="355" customFormat="1" ht="31.5" customHeight="1">
      <c r="A18" s="1313" t="s">
        <v>227</v>
      </c>
      <c r="B18" s="1313"/>
      <c r="C18" s="1313"/>
      <c r="D18" s="1313"/>
      <c r="E18" s="1313"/>
      <c r="F18" s="1313"/>
      <c r="G18" s="1313"/>
      <c r="H18" s="1313"/>
    </row>
    <row r="19" spans="1:16">
      <c r="B19" s="550"/>
      <c r="C19" s="389"/>
      <c r="D19" s="389"/>
      <c r="E19" s="389"/>
      <c r="F19" s="389"/>
      <c r="G19" s="389"/>
      <c r="H19" s="389"/>
      <c r="I19" s="389"/>
      <c r="J19" s="389"/>
      <c r="K19" s="389"/>
      <c r="L19" s="389"/>
      <c r="M19" s="389"/>
      <c r="N19" s="389"/>
      <c r="O19" s="389"/>
      <c r="P19" s="389"/>
    </row>
    <row r="21" spans="1:16">
      <c r="B21" s="543"/>
    </row>
    <row r="22" spans="1:16">
      <c r="B22" s="543"/>
    </row>
    <row r="23" spans="1:16">
      <c r="B23" s="543"/>
      <c r="H23" s="416"/>
    </row>
    <row r="24" spans="1:16">
      <c r="H24" s="416"/>
    </row>
    <row r="25" spans="1:16">
      <c r="H25" s="416"/>
    </row>
    <row r="26" spans="1:16">
      <c r="H26" s="416"/>
    </row>
    <row r="27" spans="1:16">
      <c r="H27" s="416"/>
    </row>
  </sheetData>
  <mergeCells count="19">
    <mergeCell ref="A17:H17"/>
    <mergeCell ref="A18:H18"/>
    <mergeCell ref="J2:J3"/>
    <mergeCell ref="K2:K3"/>
    <mergeCell ref="L2:L3"/>
    <mergeCell ref="A16:H16"/>
    <mergeCell ref="M2:M3"/>
    <mergeCell ref="N2:P2"/>
    <mergeCell ref="A15:H15"/>
    <mergeCell ref="A1:P1"/>
    <mergeCell ref="A2:A3"/>
    <mergeCell ref="B2:B3"/>
    <mergeCell ref="C2:C3"/>
    <mergeCell ref="D2:D3"/>
    <mergeCell ref="E2:E3"/>
    <mergeCell ref="F2:F3"/>
    <mergeCell ref="G2:G3"/>
    <mergeCell ref="H2:H3"/>
    <mergeCell ref="I2:I3"/>
  </mergeCells>
  <printOptions horizontalCentered="1"/>
  <pageMargins left="0.25" right="0.25" top="0.32" bottom="0.39" header="0.3" footer="0.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workbookViewId="0">
      <selection activeCell="G8" sqref="G8"/>
    </sheetView>
  </sheetViews>
  <sheetFormatPr defaultRowHeight="15"/>
  <cols>
    <col min="1" max="1" width="87.85546875" customWidth="1"/>
    <col min="2" max="2" width="7.5703125" bestFit="1" customWidth="1"/>
    <col min="3" max="3" width="8.7109375" bestFit="1" customWidth="1"/>
    <col min="11" max="11" width="23.42578125" customWidth="1"/>
  </cols>
  <sheetData>
    <row r="1" spans="1:17" ht="54.75" customHeight="1">
      <c r="A1" s="1189" t="s">
        <v>1449</v>
      </c>
      <c r="B1" s="1189"/>
      <c r="C1" s="1189"/>
    </row>
    <row r="2" spans="1:17" ht="18.75">
      <c r="A2" s="101" t="s">
        <v>844</v>
      </c>
      <c r="B2" s="102" t="s">
        <v>1</v>
      </c>
      <c r="C2" s="102" t="s">
        <v>2</v>
      </c>
      <c r="L2" s="8"/>
      <c r="M2" s="8"/>
      <c r="Q2" s="8"/>
    </row>
    <row r="3" spans="1:17" ht="18.75">
      <c r="A3" s="103" t="s">
        <v>475</v>
      </c>
      <c r="B3" s="104">
        <v>3</v>
      </c>
      <c r="C3" s="104">
        <v>3</v>
      </c>
      <c r="G3" s="27"/>
      <c r="H3" s="27"/>
      <c r="I3" s="27"/>
      <c r="J3" s="27"/>
      <c r="K3" s="27"/>
      <c r="M3" s="8"/>
      <c r="N3" s="8"/>
      <c r="O3" s="8"/>
      <c r="P3" s="8"/>
    </row>
    <row r="4" spans="1:17" ht="16.5" customHeight="1">
      <c r="A4" s="103" t="s">
        <v>476</v>
      </c>
      <c r="B4" s="562">
        <v>3</v>
      </c>
      <c r="C4" s="104">
        <v>3</v>
      </c>
      <c r="G4" s="27"/>
      <c r="H4" s="27"/>
      <c r="I4" s="27"/>
      <c r="J4" s="27"/>
      <c r="K4" s="27"/>
    </row>
    <row r="5" spans="1:17" ht="19.5" customHeight="1">
      <c r="A5" s="103" t="s">
        <v>793</v>
      </c>
      <c r="B5" s="562">
        <v>3</v>
      </c>
      <c r="C5" s="104">
        <v>3</v>
      </c>
      <c r="G5" s="27"/>
      <c r="H5" s="27"/>
      <c r="I5" s="27"/>
      <c r="J5" s="27"/>
      <c r="K5" s="27"/>
    </row>
    <row r="6" spans="1:17" ht="18.75" customHeight="1">
      <c r="A6" s="103" t="s">
        <v>511</v>
      </c>
      <c r="B6" s="562">
        <v>5</v>
      </c>
      <c r="C6" s="104">
        <v>4</v>
      </c>
      <c r="G6" s="27"/>
      <c r="H6" s="27"/>
      <c r="I6" s="27"/>
      <c r="J6" s="27"/>
      <c r="K6" s="27"/>
    </row>
    <row r="7" spans="1:17" ht="20.25" customHeight="1">
      <c r="A7" s="1188" t="s">
        <v>477</v>
      </c>
      <c r="B7" s="1188"/>
      <c r="C7" s="1188"/>
      <c r="G7" s="27"/>
      <c r="H7" s="27"/>
      <c r="I7" s="27"/>
      <c r="J7" s="27"/>
      <c r="K7" s="27"/>
    </row>
    <row r="8" spans="1:17" ht="20.25" customHeight="1">
      <c r="A8" s="105" t="s">
        <v>478</v>
      </c>
      <c r="B8" s="563">
        <v>1302</v>
      </c>
      <c r="C8" s="63">
        <v>1277</v>
      </c>
      <c r="G8" s="27"/>
      <c r="H8" s="27"/>
      <c r="I8" s="27"/>
      <c r="J8" s="27"/>
      <c r="K8" s="27"/>
    </row>
    <row r="9" spans="1:17" ht="18.75">
      <c r="A9" s="105" t="s">
        <v>479</v>
      </c>
      <c r="B9" s="563">
        <v>1227</v>
      </c>
      <c r="C9" s="63">
        <v>1222</v>
      </c>
      <c r="G9" s="27"/>
      <c r="H9" s="27"/>
      <c r="I9" s="27"/>
      <c r="J9" s="27"/>
      <c r="K9" s="27"/>
    </row>
    <row r="10" spans="1:17" ht="18.75">
      <c r="A10" s="105" t="s">
        <v>480</v>
      </c>
      <c r="B10" s="563">
        <v>311</v>
      </c>
      <c r="C10" s="63">
        <v>306</v>
      </c>
      <c r="G10" s="27"/>
      <c r="H10" s="27"/>
      <c r="I10" s="27"/>
      <c r="J10" s="27"/>
      <c r="K10" s="27"/>
    </row>
    <row r="11" spans="1:17" ht="18.75">
      <c r="A11" s="1188" t="s">
        <v>481</v>
      </c>
      <c r="B11" s="1188"/>
      <c r="C11" s="1188"/>
      <c r="G11" s="27"/>
      <c r="H11" s="27"/>
      <c r="I11" s="27"/>
      <c r="J11" s="27"/>
      <c r="K11" s="27"/>
    </row>
    <row r="12" spans="1:17" ht="18.75">
      <c r="A12" s="105" t="s">
        <v>478</v>
      </c>
      <c r="B12" s="563">
        <v>906</v>
      </c>
      <c r="C12" s="63">
        <v>903</v>
      </c>
      <c r="G12" s="27"/>
      <c r="H12" s="27"/>
      <c r="I12" s="27"/>
      <c r="J12" s="27"/>
      <c r="K12" s="106"/>
    </row>
    <row r="13" spans="1:17" ht="18.75">
      <c r="A13" s="105" t="s">
        <v>482</v>
      </c>
      <c r="B13" s="563">
        <v>1146</v>
      </c>
      <c r="C13" s="63">
        <v>1146</v>
      </c>
      <c r="K13" s="107"/>
    </row>
    <row r="14" spans="1:17" ht="18.75">
      <c r="A14" s="105" t="s">
        <v>483</v>
      </c>
      <c r="B14" s="563">
        <v>296</v>
      </c>
      <c r="C14" s="111">
        <v>286</v>
      </c>
      <c r="K14" s="107"/>
    </row>
    <row r="15" spans="1:17" ht="16.5" customHeight="1">
      <c r="A15" s="1188" t="s">
        <v>484</v>
      </c>
      <c r="B15" s="1188"/>
      <c r="C15" s="1188"/>
      <c r="K15" s="107"/>
    </row>
    <row r="16" spans="1:17" ht="18.75">
      <c r="A16" s="105" t="s">
        <v>485</v>
      </c>
      <c r="B16" s="563">
        <v>566</v>
      </c>
      <c r="C16" s="63">
        <v>557</v>
      </c>
      <c r="K16" s="107"/>
    </row>
    <row r="17" spans="1:11" ht="18.75">
      <c r="A17" s="105" t="s">
        <v>486</v>
      </c>
      <c r="B17" s="563">
        <v>757</v>
      </c>
      <c r="C17" s="111">
        <v>756</v>
      </c>
      <c r="K17" s="107"/>
    </row>
    <row r="18" spans="1:11" ht="18.75">
      <c r="A18" s="105" t="s">
        <v>480</v>
      </c>
      <c r="B18" s="563">
        <v>507</v>
      </c>
      <c r="C18" s="111">
        <v>490</v>
      </c>
      <c r="K18" s="107"/>
    </row>
    <row r="19" spans="1:11" ht="18.75">
      <c r="A19" s="1188" t="s">
        <v>487</v>
      </c>
      <c r="B19" s="1188"/>
      <c r="C19" s="1188"/>
    </row>
    <row r="20" spans="1:11" ht="18.75">
      <c r="A20" s="105" t="s">
        <v>485</v>
      </c>
      <c r="B20" s="665">
        <v>267</v>
      </c>
      <c r="C20" s="666">
        <v>272</v>
      </c>
    </row>
    <row r="21" spans="1:11" ht="18.75">
      <c r="A21" s="105" t="s">
        <v>486</v>
      </c>
      <c r="B21" s="665">
        <v>247</v>
      </c>
      <c r="C21" s="665">
        <v>250</v>
      </c>
    </row>
    <row r="22" spans="1:11" ht="18.75">
      <c r="A22" s="105" t="s">
        <v>794</v>
      </c>
      <c r="B22" s="665">
        <v>14</v>
      </c>
      <c r="C22" s="665">
        <v>14</v>
      </c>
    </row>
    <row r="23" spans="1:11" ht="18.75">
      <c r="A23" s="1188" t="s">
        <v>786</v>
      </c>
      <c r="B23" s="1188"/>
      <c r="C23" s="1188"/>
    </row>
    <row r="24" spans="1:11" ht="18.75">
      <c r="A24" s="105" t="s">
        <v>488</v>
      </c>
      <c r="B24" s="111">
        <v>592</v>
      </c>
      <c r="C24" s="63">
        <v>588</v>
      </c>
    </row>
    <row r="25" spans="1:11" ht="18.75">
      <c r="A25" s="105" t="s">
        <v>489</v>
      </c>
      <c r="B25" s="111">
        <v>339</v>
      </c>
      <c r="C25" s="63">
        <v>320</v>
      </c>
    </row>
    <row r="26" spans="1:11" ht="18.75">
      <c r="A26" s="105" t="s">
        <v>795</v>
      </c>
      <c r="B26" s="111">
        <v>126</v>
      </c>
      <c r="C26" s="63">
        <v>106</v>
      </c>
    </row>
    <row r="27" spans="1:11" ht="18.75">
      <c r="A27" s="105" t="s">
        <v>485</v>
      </c>
      <c r="B27" s="111">
        <v>291</v>
      </c>
      <c r="C27" s="63">
        <v>285</v>
      </c>
    </row>
    <row r="28" spans="1:11" ht="18.75">
      <c r="A28" s="105" t="s">
        <v>490</v>
      </c>
      <c r="B28" s="111">
        <v>284</v>
      </c>
      <c r="C28" s="111">
        <v>290</v>
      </c>
    </row>
    <row r="29" spans="1:11" ht="18.75">
      <c r="A29" s="1188" t="s">
        <v>1338</v>
      </c>
      <c r="B29" s="1188"/>
      <c r="C29" s="1188"/>
    </row>
    <row r="30" spans="1:11" ht="18.75">
      <c r="A30" s="105" t="s">
        <v>491</v>
      </c>
      <c r="B30" s="111">
        <v>1102</v>
      </c>
      <c r="C30" s="63">
        <v>1095</v>
      </c>
    </row>
    <row r="31" spans="1:11" ht="18.75">
      <c r="A31" s="105" t="s">
        <v>486</v>
      </c>
      <c r="B31" s="111">
        <v>1099</v>
      </c>
      <c r="C31" s="111">
        <v>1101</v>
      </c>
    </row>
    <row r="32" spans="1:11" ht="18.75">
      <c r="A32" s="105" t="s">
        <v>480</v>
      </c>
      <c r="B32" s="111">
        <v>286</v>
      </c>
      <c r="C32" s="111">
        <v>281</v>
      </c>
    </row>
    <row r="33" spans="1:3" ht="18.75">
      <c r="A33" s="103" t="s">
        <v>492</v>
      </c>
      <c r="B33" s="104">
        <v>10608</v>
      </c>
      <c r="C33" s="112">
        <v>10975</v>
      </c>
    </row>
    <row r="34" spans="1:3" ht="18.75">
      <c r="A34" s="103" t="s">
        <v>493</v>
      </c>
      <c r="B34" s="104">
        <v>17</v>
      </c>
      <c r="C34" s="112">
        <v>18</v>
      </c>
    </row>
    <row r="35" spans="1:3" ht="18.75">
      <c r="A35" s="103" t="s">
        <v>796</v>
      </c>
      <c r="B35" s="104">
        <v>17</v>
      </c>
      <c r="C35" s="112">
        <v>17</v>
      </c>
    </row>
    <row r="36" spans="1:3" ht="18.75">
      <c r="A36" s="103" t="s">
        <v>494</v>
      </c>
      <c r="B36" s="104">
        <v>2</v>
      </c>
      <c r="C36" s="63">
        <v>2</v>
      </c>
    </row>
    <row r="37" spans="1:3" ht="18.75">
      <c r="A37" s="1188" t="s">
        <v>495</v>
      </c>
      <c r="B37" s="1188"/>
      <c r="C37" s="1188"/>
    </row>
    <row r="38" spans="1:3" ht="18.75">
      <c r="A38" s="103" t="s">
        <v>496</v>
      </c>
      <c r="B38" s="104">
        <v>277</v>
      </c>
      <c r="C38" s="109">
        <v>282</v>
      </c>
    </row>
    <row r="39" spans="1:3" ht="18.75">
      <c r="A39" s="103" t="s">
        <v>497</v>
      </c>
      <c r="B39" s="104">
        <v>584</v>
      </c>
      <c r="C39" s="109">
        <v>585</v>
      </c>
    </row>
    <row r="40" spans="1:3" ht="18.75">
      <c r="A40" s="103" t="s">
        <v>787</v>
      </c>
      <c r="B40" s="104">
        <v>219</v>
      </c>
      <c r="C40" s="110">
        <v>219</v>
      </c>
    </row>
    <row r="41" spans="1:3" ht="18.75">
      <c r="A41" s="103" t="s">
        <v>788</v>
      </c>
      <c r="B41" s="104">
        <v>65</v>
      </c>
      <c r="C41" s="110">
        <v>54</v>
      </c>
    </row>
    <row r="42" spans="1:3" ht="18.75">
      <c r="A42" s="103" t="s">
        <v>498</v>
      </c>
      <c r="B42" s="104">
        <v>26</v>
      </c>
      <c r="C42" s="63">
        <v>26</v>
      </c>
    </row>
    <row r="43" spans="1:3" ht="18.75">
      <c r="A43" s="103" t="s">
        <v>499</v>
      </c>
      <c r="B43" s="104">
        <v>7</v>
      </c>
      <c r="C43" s="63">
        <v>7</v>
      </c>
    </row>
    <row r="44" spans="1:3" ht="18.75">
      <c r="A44" s="103" t="s">
        <v>1141</v>
      </c>
      <c r="B44" s="104">
        <v>5</v>
      </c>
      <c r="C44" s="63">
        <v>6</v>
      </c>
    </row>
    <row r="45" spans="1:3" ht="18.75">
      <c r="A45" s="103" t="s">
        <v>500</v>
      </c>
      <c r="B45" s="104">
        <v>78</v>
      </c>
      <c r="C45" s="63">
        <v>75</v>
      </c>
    </row>
    <row r="46" spans="1:3" ht="18.75">
      <c r="A46" s="103" t="s">
        <v>501</v>
      </c>
      <c r="B46" s="104">
        <v>157</v>
      </c>
      <c r="C46" s="63">
        <v>183</v>
      </c>
    </row>
    <row r="47" spans="1:3" ht="18.75">
      <c r="A47" s="103" t="s">
        <v>502</v>
      </c>
      <c r="B47" s="104">
        <v>279</v>
      </c>
      <c r="C47" s="63">
        <v>271</v>
      </c>
    </row>
    <row r="48" spans="1:3" ht="18.75">
      <c r="A48" s="103" t="s">
        <v>789</v>
      </c>
      <c r="B48" s="104">
        <v>885</v>
      </c>
      <c r="C48" s="63">
        <v>1023</v>
      </c>
    </row>
    <row r="49" spans="1:3" ht="18.75">
      <c r="A49" s="103" t="s">
        <v>503</v>
      </c>
      <c r="B49" s="104">
        <v>367</v>
      </c>
      <c r="C49" s="506">
        <v>385</v>
      </c>
    </row>
    <row r="50" spans="1:3" ht="18.75">
      <c r="A50" s="103" t="s">
        <v>504</v>
      </c>
      <c r="B50" s="104">
        <v>47</v>
      </c>
      <c r="C50" s="63">
        <v>44</v>
      </c>
    </row>
    <row r="51" spans="1:3" ht="18.75">
      <c r="A51" s="103" t="s">
        <v>505</v>
      </c>
      <c r="B51" s="104">
        <v>1330</v>
      </c>
      <c r="C51" s="63">
        <v>1322</v>
      </c>
    </row>
    <row r="52" spans="1:3" ht="18.75">
      <c r="A52" s="103" t="s">
        <v>506</v>
      </c>
      <c r="B52" s="104">
        <v>825</v>
      </c>
      <c r="C52" s="63">
        <v>964</v>
      </c>
    </row>
    <row r="53" spans="1:3" ht="18.75">
      <c r="A53" s="103" t="s">
        <v>507</v>
      </c>
      <c r="B53" s="104">
        <v>17</v>
      </c>
      <c r="C53" s="63">
        <v>19</v>
      </c>
    </row>
    <row r="54" spans="1:3" ht="18.75">
      <c r="A54" s="103" t="s">
        <v>797</v>
      </c>
      <c r="B54" s="104">
        <v>4</v>
      </c>
      <c r="C54" s="63">
        <v>5</v>
      </c>
    </row>
    <row r="55" spans="1:3" ht="18.75">
      <c r="A55" s="103" t="s">
        <v>508</v>
      </c>
      <c r="B55" s="104">
        <v>1</v>
      </c>
      <c r="C55" s="506">
        <v>0</v>
      </c>
    </row>
    <row r="56" spans="1:3" ht="18.75">
      <c r="A56" s="103" t="s">
        <v>790</v>
      </c>
      <c r="B56" s="104">
        <v>2</v>
      </c>
      <c r="C56" s="63">
        <v>2</v>
      </c>
    </row>
    <row r="57" spans="1:3" ht="18.75">
      <c r="A57" s="103" t="s">
        <v>509</v>
      </c>
      <c r="B57" s="104">
        <v>1</v>
      </c>
      <c r="C57" s="63">
        <v>1</v>
      </c>
    </row>
    <row r="58" spans="1:3" ht="18.75">
      <c r="A58" s="103" t="s">
        <v>510</v>
      </c>
      <c r="B58" s="104">
        <v>3</v>
      </c>
      <c r="C58" s="63">
        <v>3</v>
      </c>
    </row>
    <row r="59" spans="1:3">
      <c r="A59" s="352" t="s">
        <v>1140</v>
      </c>
      <c r="B59" s="108"/>
      <c r="C59" s="108"/>
    </row>
    <row r="60" spans="1:3" ht="36.75" customHeight="1">
      <c r="A60" s="558" t="s">
        <v>1438</v>
      </c>
      <c r="B60" s="108"/>
      <c r="C60" s="108"/>
    </row>
    <row r="61" spans="1:3" ht="39.75" customHeight="1">
      <c r="A61" s="650" t="s">
        <v>1359</v>
      </c>
      <c r="B61" s="108"/>
      <c r="C61" s="108"/>
    </row>
  </sheetData>
  <mergeCells count="8">
    <mergeCell ref="A29:C29"/>
    <mergeCell ref="A37:C37"/>
    <mergeCell ref="A1:C1"/>
    <mergeCell ref="A7:C7"/>
    <mergeCell ref="A11:C11"/>
    <mergeCell ref="A15:C15"/>
    <mergeCell ref="A19:C19"/>
    <mergeCell ref="A23:C23"/>
  </mergeCells>
  <conditionalFormatting sqref="C1">
    <cfRule type="cellIs" dxfId="7" priority="3" operator="equal">
      <formula>0</formula>
    </cfRule>
  </conditionalFormatting>
  <conditionalFormatting sqref="C1">
    <cfRule type="cellIs" dxfId="6" priority="1" operator="greaterThan">
      <formula>0</formula>
    </cfRule>
    <cfRule type="cellIs" dxfId="5" priority="2" operator="equal">
      <formula>0</formula>
    </cfRule>
  </conditionalFormatting>
  <printOptions horizontalCentered="1"/>
  <pageMargins left="0.25" right="0.25" top="0.32" bottom="0.39" header="0.3" footer="0.3"/>
  <pageSetup paperSize="9" orientation="landscape"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10" zoomScaleNormal="100" workbookViewId="0">
      <selection activeCell="A14" sqref="A14"/>
    </sheetView>
  </sheetViews>
  <sheetFormatPr defaultColWidth="9.140625" defaultRowHeight="15"/>
  <cols>
    <col min="1" max="1" width="15.28515625" style="354" customWidth="1"/>
    <col min="2" max="4" width="14.5703125" style="354" bestFit="1" customWidth="1"/>
    <col min="5" max="5" width="10.140625" style="354" customWidth="1"/>
    <col min="6" max="6" width="9.42578125" style="354" customWidth="1"/>
    <col min="7" max="7" width="10.42578125" style="354" customWidth="1"/>
    <col min="8" max="8" width="9" style="354" customWidth="1"/>
    <col min="9" max="10" width="15.7109375" style="354" customWidth="1"/>
    <col min="11" max="11" width="14.5703125" style="354" bestFit="1" customWidth="1"/>
    <col min="12" max="12" width="15.28515625" style="354" customWidth="1"/>
    <col min="13" max="13" width="16" style="354" customWidth="1"/>
    <col min="14" max="14" width="14" style="354" customWidth="1"/>
    <col min="15" max="15" width="11.42578125" style="354" customWidth="1"/>
    <col min="16" max="16" width="11.140625" style="354" customWidth="1"/>
    <col min="17" max="17" width="14.5703125" style="354" bestFit="1" customWidth="1"/>
    <col min="18" max="16384" width="9.140625" style="354"/>
  </cols>
  <sheetData>
    <row r="1" spans="1:17" ht="36" customHeight="1">
      <c r="A1" s="1302" t="s">
        <v>1051</v>
      </c>
      <c r="B1" s="1303"/>
      <c r="C1" s="1303"/>
    </row>
    <row r="2" spans="1:17" s="355" customFormat="1" ht="32.25" customHeight="1">
      <c r="A2" s="1219" t="s">
        <v>145</v>
      </c>
      <c r="B2" s="1331" t="s">
        <v>146</v>
      </c>
      <c r="C2" s="1333" t="s">
        <v>144</v>
      </c>
      <c r="D2" s="1331" t="s">
        <v>869</v>
      </c>
      <c r="E2" s="1331" t="s">
        <v>861</v>
      </c>
      <c r="F2" s="1331" t="s">
        <v>862</v>
      </c>
      <c r="G2" s="1331" t="s">
        <v>1052</v>
      </c>
      <c r="H2" s="1331" t="s">
        <v>147</v>
      </c>
      <c r="I2" s="1331" t="s">
        <v>863</v>
      </c>
      <c r="J2" s="1331" t="s">
        <v>1171</v>
      </c>
      <c r="K2" s="1331" t="s">
        <v>1053</v>
      </c>
      <c r="L2" s="1335" t="s">
        <v>1054</v>
      </c>
      <c r="M2" s="1335" t="s">
        <v>864</v>
      </c>
      <c r="N2" s="1326" t="s">
        <v>873</v>
      </c>
      <c r="O2" s="1329"/>
      <c r="P2" s="1330"/>
      <c r="Q2" s="542"/>
    </row>
    <row r="3" spans="1:17" s="355" customFormat="1" ht="95.25" customHeight="1">
      <c r="A3" s="1296"/>
      <c r="B3" s="1332"/>
      <c r="C3" s="1334"/>
      <c r="D3" s="1332"/>
      <c r="E3" s="1332"/>
      <c r="F3" s="1332"/>
      <c r="G3" s="1332"/>
      <c r="H3" s="1332"/>
      <c r="I3" s="1332"/>
      <c r="J3" s="1332"/>
      <c r="K3" s="1332"/>
      <c r="L3" s="1332"/>
      <c r="M3" s="1332"/>
      <c r="N3" s="597" t="s">
        <v>865</v>
      </c>
      <c r="O3" s="597" t="s">
        <v>866</v>
      </c>
      <c r="P3" s="597" t="s">
        <v>867</v>
      </c>
    </row>
    <row r="4" spans="1:17" s="361" customFormat="1" ht="13.5" customHeight="1">
      <c r="A4" s="357" t="s">
        <v>1</v>
      </c>
      <c r="B4" s="598">
        <v>294</v>
      </c>
      <c r="C4" s="598">
        <v>1219</v>
      </c>
      <c r="D4" s="598">
        <v>13</v>
      </c>
      <c r="E4" s="598">
        <v>248</v>
      </c>
      <c r="F4" s="598">
        <v>7.6999999999999999E-2</v>
      </c>
      <c r="G4" s="598">
        <v>49.407699999999998</v>
      </c>
      <c r="H4" s="598">
        <v>42.965980315000003</v>
      </c>
      <c r="I4" s="598">
        <v>0.17324992062500003</v>
      </c>
      <c r="J4" s="598">
        <v>55799.974439999998</v>
      </c>
      <c r="K4" s="598" t="s">
        <v>1363</v>
      </c>
      <c r="L4" s="598" t="s">
        <v>1363</v>
      </c>
      <c r="M4" s="794">
        <v>24177248.868711721</v>
      </c>
      <c r="N4" s="598">
        <v>36199.599999999999</v>
      </c>
      <c r="O4" s="598">
        <v>28124.97</v>
      </c>
      <c r="P4" s="598">
        <v>34410.86</v>
      </c>
    </row>
    <row r="5" spans="1:17" s="355" customFormat="1" ht="18" customHeight="1">
      <c r="A5" s="417" t="s">
        <v>2</v>
      </c>
      <c r="B5" s="598">
        <v>287</v>
      </c>
      <c r="C5" s="795">
        <v>1214</v>
      </c>
      <c r="D5" s="598">
        <v>11</v>
      </c>
      <c r="E5" s="598">
        <v>187</v>
      </c>
      <c r="F5" s="598">
        <v>4.5900000000000003E-3</v>
      </c>
      <c r="G5" s="598">
        <v>20.19061</v>
      </c>
      <c r="H5" s="598">
        <v>39.214635430000001</v>
      </c>
      <c r="I5" s="598">
        <v>0.20970393300000001</v>
      </c>
      <c r="J5" s="795">
        <v>854349.35580000002</v>
      </c>
      <c r="K5" s="598">
        <v>0</v>
      </c>
      <c r="L5" s="598">
        <v>0</v>
      </c>
      <c r="M5" s="598">
        <v>27465565.829999998</v>
      </c>
      <c r="N5" s="598">
        <f>MAX(N6:N14)</f>
        <v>36872.11</v>
      </c>
      <c r="O5" s="598">
        <f>MIN(O6:O14)</f>
        <v>30006.66</v>
      </c>
      <c r="P5" s="598">
        <v>35423.919999999998</v>
      </c>
    </row>
    <row r="6" spans="1:17" s="355" customFormat="1" ht="22.5" customHeight="1">
      <c r="A6" s="95" t="s">
        <v>64</v>
      </c>
      <c r="B6" s="792">
        <v>291</v>
      </c>
      <c r="C6" s="792">
        <v>1216</v>
      </c>
      <c r="D6" s="792">
        <v>3</v>
      </c>
      <c r="E6" s="792">
        <v>19</v>
      </c>
      <c r="F6" s="792">
        <v>2.4000000000000001E-4</v>
      </c>
      <c r="G6" s="792">
        <v>0.89670000000000005</v>
      </c>
      <c r="H6" s="792">
        <v>2.3250755000000001</v>
      </c>
      <c r="I6" s="792">
        <v>0.12237239499999999</v>
      </c>
      <c r="J6" s="792">
        <v>968781.45830000006</v>
      </c>
      <c r="K6" s="792">
        <v>0</v>
      </c>
      <c r="L6" s="792">
        <v>0</v>
      </c>
      <c r="M6" s="796">
        <v>24217785.920000002</v>
      </c>
      <c r="N6" s="792">
        <v>35593.33</v>
      </c>
      <c r="O6" s="792">
        <v>33286.800000000003</v>
      </c>
      <c r="P6" s="792">
        <v>33573.519999999997</v>
      </c>
    </row>
    <row r="7" spans="1:17" s="355" customFormat="1" ht="15.75" customHeight="1">
      <c r="A7" s="95" t="s">
        <v>65</v>
      </c>
      <c r="B7" s="592">
        <v>290</v>
      </c>
      <c r="C7" s="592">
        <v>1217</v>
      </c>
      <c r="D7" s="592">
        <v>4</v>
      </c>
      <c r="E7" s="592">
        <v>21</v>
      </c>
      <c r="F7" s="592">
        <v>2.0000000000000005E-3</v>
      </c>
      <c r="G7" s="592">
        <v>1.9197099999999998</v>
      </c>
      <c r="H7" s="592">
        <v>4.5215915600000001</v>
      </c>
      <c r="I7" s="592">
        <v>0.21531388380952382</v>
      </c>
      <c r="J7" s="592">
        <v>226079.57800000001</v>
      </c>
      <c r="K7" s="592" t="s">
        <v>1363</v>
      </c>
      <c r="L7" s="592" t="s">
        <v>1363</v>
      </c>
      <c r="M7" s="791">
        <v>23008456.14059538</v>
      </c>
      <c r="N7" s="592">
        <v>33573.519999999997</v>
      </c>
      <c r="O7" s="592">
        <v>30932.97</v>
      </c>
      <c r="P7" s="592">
        <v>32539.34</v>
      </c>
    </row>
    <row r="8" spans="1:17" s="355" customFormat="1" ht="12.75" customHeight="1">
      <c r="A8" s="95" t="s">
        <v>295</v>
      </c>
      <c r="B8" s="592">
        <v>288</v>
      </c>
      <c r="C8" s="592">
        <v>1215</v>
      </c>
      <c r="D8" s="592">
        <v>2</v>
      </c>
      <c r="E8" s="592">
        <v>22</v>
      </c>
      <c r="F8" s="592">
        <v>1.15E-3</v>
      </c>
      <c r="G8" s="592">
        <v>2.3495299999999997</v>
      </c>
      <c r="H8" s="592">
        <v>5.4719443850000005</v>
      </c>
      <c r="I8" s="592">
        <v>0.2487247447727273</v>
      </c>
      <c r="J8" s="592">
        <v>475821.25089999998</v>
      </c>
      <c r="K8" s="592" t="s">
        <v>1363</v>
      </c>
      <c r="L8" s="592" t="s">
        <v>1363</v>
      </c>
      <c r="M8" s="791">
        <v>21807760.809999999</v>
      </c>
      <c r="N8" s="592">
        <v>32670.42</v>
      </c>
      <c r="O8" s="592">
        <v>30006.66</v>
      </c>
      <c r="P8" s="592">
        <v>30962.12</v>
      </c>
    </row>
    <row r="9" spans="1:17" s="355" customFormat="1" ht="18" customHeight="1">
      <c r="A9" s="95" t="s">
        <v>296</v>
      </c>
      <c r="B9" s="592">
        <v>287</v>
      </c>
      <c r="C9" s="592">
        <v>1214</v>
      </c>
      <c r="D9" s="592">
        <v>4</v>
      </c>
      <c r="E9" s="592">
        <v>21</v>
      </c>
      <c r="F9" s="592">
        <v>2.9999999999999997E-4</v>
      </c>
      <c r="G9" s="592">
        <v>0.96631999999999996</v>
      </c>
      <c r="H9" s="592">
        <v>2.4191903250000002</v>
      </c>
      <c r="I9" s="592">
        <v>0.115199539</v>
      </c>
      <c r="J9" s="592">
        <v>806396.77500000002</v>
      </c>
      <c r="K9" s="592">
        <v>0</v>
      </c>
      <c r="L9" s="592">
        <v>0</v>
      </c>
      <c r="M9" s="592">
        <v>23825877.09</v>
      </c>
      <c r="N9" s="592">
        <v>33605.300000000003</v>
      </c>
      <c r="O9" s="592">
        <v>30865.59</v>
      </c>
      <c r="P9" s="592">
        <v>33605.300000000003</v>
      </c>
    </row>
    <row r="10" spans="1:17" s="355" customFormat="1" ht="18" customHeight="1">
      <c r="A10" s="95" t="s">
        <v>301</v>
      </c>
      <c r="B10" s="592">
        <v>287</v>
      </c>
      <c r="C10" s="592">
        <v>1213</v>
      </c>
      <c r="D10" s="592">
        <v>3</v>
      </c>
      <c r="E10" s="592">
        <v>20</v>
      </c>
      <c r="F10" s="592">
        <v>3.2000000000000003E-4</v>
      </c>
      <c r="G10" s="592">
        <v>1.2334799999999999</v>
      </c>
      <c r="H10" s="592">
        <v>3.1162057600000002</v>
      </c>
      <c r="I10" s="592">
        <v>0.15581028799999999</v>
      </c>
      <c r="J10" s="592">
        <v>973814.3</v>
      </c>
      <c r="K10" s="592">
        <v>0</v>
      </c>
      <c r="L10" s="592">
        <v>0</v>
      </c>
      <c r="M10" s="592">
        <v>24973139.010000002</v>
      </c>
      <c r="N10" s="592">
        <v>35217.910000000003</v>
      </c>
      <c r="O10" s="592">
        <v>33605.300000000003</v>
      </c>
      <c r="P10" s="592">
        <v>34796.1</v>
      </c>
    </row>
    <row r="11" spans="1:17" s="355" customFormat="1" ht="18" customHeight="1">
      <c r="A11" s="95" t="s">
        <v>298</v>
      </c>
      <c r="B11" s="592">
        <v>287</v>
      </c>
      <c r="C11" s="592">
        <v>1243</v>
      </c>
      <c r="D11" s="592">
        <v>4</v>
      </c>
      <c r="E11" s="592">
        <v>22</v>
      </c>
      <c r="F11" s="592">
        <v>8.0000000000000007E-5</v>
      </c>
      <c r="G11" s="592">
        <v>6.3719999999999999E-2</v>
      </c>
      <c r="H11" s="592">
        <v>0.16095799999999999</v>
      </c>
      <c r="I11" s="592">
        <v>7.3162729999999999E-3</v>
      </c>
      <c r="J11" s="592">
        <v>201197.5</v>
      </c>
      <c r="K11" s="592">
        <v>0</v>
      </c>
      <c r="L11" s="592">
        <v>0</v>
      </c>
      <c r="M11" s="592">
        <v>25877114.460000001</v>
      </c>
      <c r="N11" s="592">
        <v>35393.51</v>
      </c>
      <c r="O11" s="592">
        <v>32890.61</v>
      </c>
      <c r="P11" s="592">
        <v>33464</v>
      </c>
    </row>
    <row r="12" spans="1:17" s="355" customFormat="1" ht="18" customHeight="1">
      <c r="A12" s="95" t="s">
        <v>299</v>
      </c>
      <c r="B12" s="592">
        <v>287</v>
      </c>
      <c r="C12" s="592">
        <v>1413</v>
      </c>
      <c r="D12" s="592">
        <v>1</v>
      </c>
      <c r="E12" s="592">
        <v>19</v>
      </c>
      <c r="F12" s="592">
        <v>2.0000000000000002E-5</v>
      </c>
      <c r="G12" s="592">
        <v>2.8199999999999999E-2</v>
      </c>
      <c r="H12" s="592">
        <v>9.8418000000000005E-2</v>
      </c>
      <c r="I12" s="592">
        <v>5.1798950000000003E-3</v>
      </c>
      <c r="J12" s="592">
        <v>492090</v>
      </c>
      <c r="K12" s="592">
        <v>0</v>
      </c>
      <c r="L12" s="592">
        <v>0</v>
      </c>
      <c r="M12" s="592">
        <v>27291934.98</v>
      </c>
      <c r="N12" s="592">
        <v>35357.79</v>
      </c>
      <c r="O12" s="592">
        <v>33100.58</v>
      </c>
      <c r="P12" s="592">
        <v>35357.79</v>
      </c>
    </row>
    <row r="13" spans="1:17" s="355" customFormat="1" ht="18" customHeight="1">
      <c r="A13" s="95" t="s">
        <v>300</v>
      </c>
      <c r="B13" s="592">
        <v>287</v>
      </c>
      <c r="C13" s="592">
        <v>1629</v>
      </c>
      <c r="D13" s="592">
        <v>2</v>
      </c>
      <c r="E13" s="592">
        <v>21</v>
      </c>
      <c r="F13" s="592">
        <v>2.0000000000000002E-5</v>
      </c>
      <c r="G13" s="592">
        <v>3.9050000000000001E-2</v>
      </c>
      <c r="H13" s="592">
        <v>0.14089199999999999</v>
      </c>
      <c r="I13" s="592">
        <v>6.7091429999999999E-3</v>
      </c>
      <c r="J13" s="592">
        <v>704460</v>
      </c>
      <c r="K13" s="592">
        <v>0</v>
      </c>
      <c r="L13" s="592">
        <v>0</v>
      </c>
      <c r="M13" s="592">
        <v>28113801.390000001</v>
      </c>
      <c r="N13" s="592">
        <v>36772.6</v>
      </c>
      <c r="O13" s="592">
        <v>35408.01</v>
      </c>
      <c r="P13" s="592">
        <v>36772.6</v>
      </c>
    </row>
    <row r="14" spans="1:17" s="355" customFormat="1" ht="18" customHeight="1">
      <c r="A14" s="95" t="s">
        <v>1358</v>
      </c>
      <c r="B14" s="592">
        <v>287</v>
      </c>
      <c r="C14" s="592">
        <v>1730</v>
      </c>
      <c r="D14" s="592">
        <v>3</v>
      </c>
      <c r="E14" s="592">
        <v>22</v>
      </c>
      <c r="F14" s="592">
        <v>4.6000000000000001E-4</v>
      </c>
      <c r="G14" s="592">
        <v>12.693899999999999</v>
      </c>
      <c r="H14" s="592">
        <v>20.9603599</v>
      </c>
      <c r="I14" s="592">
        <v>0.95274363200000001</v>
      </c>
      <c r="J14" s="592">
        <v>4556599.9780000001</v>
      </c>
      <c r="K14" s="592">
        <v>0</v>
      </c>
      <c r="L14" s="592">
        <v>0</v>
      </c>
      <c r="M14" s="592">
        <v>27465565.829999998</v>
      </c>
      <c r="N14" s="592">
        <v>36872.11</v>
      </c>
      <c r="O14" s="592">
        <v>34771.660000000003</v>
      </c>
      <c r="P14" s="797">
        <v>35423.919999999998</v>
      </c>
    </row>
    <row r="15" spans="1:17" s="355" customFormat="1" ht="48" customHeight="1">
      <c r="A15" s="1338" t="s">
        <v>1173</v>
      </c>
      <c r="B15" s="1338"/>
      <c r="C15" s="1338"/>
      <c r="D15" s="1338"/>
      <c r="E15" s="1338"/>
      <c r="F15" s="1338"/>
      <c r="G15" s="386"/>
      <c r="H15" s="386"/>
      <c r="I15" s="386"/>
      <c r="J15" s="386"/>
      <c r="K15" s="386"/>
      <c r="L15" s="386"/>
      <c r="M15" s="386"/>
      <c r="N15" s="386"/>
      <c r="O15" s="386"/>
      <c r="P15" s="386"/>
      <c r="Q15" s="386"/>
    </row>
    <row r="16" spans="1:17" s="355" customFormat="1" ht="38.25" customHeight="1">
      <c r="A16" s="1302" t="s">
        <v>1360</v>
      </c>
      <c r="B16" s="1303"/>
      <c r="C16" s="1303"/>
      <c r="D16" s="1303"/>
      <c r="E16" s="1303"/>
      <c r="F16" s="1303"/>
      <c r="G16" s="1303"/>
      <c r="H16" s="1303"/>
      <c r="I16" s="1303"/>
      <c r="J16" s="1303"/>
      <c r="K16" s="1303"/>
      <c r="L16" s="1303"/>
      <c r="M16" s="1303"/>
      <c r="N16" s="1303"/>
      <c r="O16" s="1303"/>
      <c r="P16" s="1303"/>
      <c r="Q16" s="1303"/>
    </row>
    <row r="17" spans="1:17" s="355" customFormat="1" ht="36" customHeight="1">
      <c r="A17" s="1302" t="s">
        <v>252</v>
      </c>
      <c r="B17" s="1303"/>
      <c r="C17" s="1303"/>
      <c r="D17" s="1303"/>
      <c r="E17" s="1303"/>
      <c r="F17" s="1303"/>
      <c r="G17" s="1303"/>
      <c r="H17" s="1303"/>
      <c r="I17" s="1303"/>
      <c r="J17" s="1303"/>
      <c r="K17" s="1303"/>
      <c r="L17" s="1303"/>
      <c r="M17" s="1303"/>
      <c r="N17" s="1303"/>
      <c r="O17" s="1303"/>
      <c r="P17" s="1303"/>
      <c r="Q17" s="1303"/>
    </row>
    <row r="18" spans="1:17" s="355" customFormat="1" ht="28.35" customHeight="1">
      <c r="B18" s="542"/>
    </row>
    <row r="19" spans="1:17">
      <c r="B19" s="543"/>
    </row>
    <row r="21" spans="1:17">
      <c r="B21" s="543"/>
    </row>
    <row r="22" spans="1:17">
      <c r="B22" s="543"/>
    </row>
    <row r="23" spans="1:17">
      <c r="B23" s="543"/>
    </row>
  </sheetData>
  <mergeCells count="18">
    <mergeCell ref="M2:M3"/>
    <mergeCell ref="N2:P2"/>
    <mergeCell ref="A16:Q16"/>
    <mergeCell ref="A17:Q17"/>
    <mergeCell ref="F2:F3"/>
    <mergeCell ref="G2:G3"/>
    <mergeCell ref="H2:H3"/>
    <mergeCell ref="I2:I3"/>
    <mergeCell ref="K2:K3"/>
    <mergeCell ref="L2:L3"/>
    <mergeCell ref="E2:E3"/>
    <mergeCell ref="J2:J3"/>
    <mergeCell ref="A15:F15"/>
    <mergeCell ref="A1:C1"/>
    <mergeCell ref="A2:A3"/>
    <mergeCell ref="B2:B3"/>
    <mergeCell ref="C2:C3"/>
    <mergeCell ref="D2:D3"/>
  </mergeCells>
  <printOptions horizontalCentered="1"/>
  <pageMargins left="0.25" right="0.25" top="0.32" bottom="0.39" header="0.3" footer="0.3"/>
  <pageSetup paperSize="9" orientation="landscape"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2" zoomScaleNormal="100" workbookViewId="0">
      <selection activeCell="A27" sqref="A27:H27"/>
    </sheetView>
  </sheetViews>
  <sheetFormatPr defaultColWidth="9.140625" defaultRowHeight="15"/>
  <cols>
    <col min="1" max="1" width="6.42578125" style="354" bestFit="1" customWidth="1"/>
    <col min="2" max="2" width="36.42578125" style="354" bestFit="1" customWidth="1"/>
    <col min="3" max="3" width="13.5703125" style="354" bestFit="1" customWidth="1"/>
    <col min="4" max="4" width="15.7109375" style="354" customWidth="1"/>
    <col min="5" max="5" width="13.5703125" style="354" bestFit="1" customWidth="1"/>
    <col min="6" max="6" width="16.140625" style="354" customWidth="1"/>
    <col min="7" max="7" width="13.5703125" style="354" bestFit="1" customWidth="1"/>
    <col min="8" max="8" width="15.28515625" style="354" customWidth="1"/>
    <col min="9" max="9" width="4.85546875" style="354" bestFit="1" customWidth="1"/>
    <col min="10" max="16384" width="9.140625" style="354"/>
  </cols>
  <sheetData>
    <row r="1" spans="1:17" ht="33.75" customHeight="1">
      <c r="A1" s="1351" t="s">
        <v>1278</v>
      </c>
      <c r="B1" s="1351"/>
      <c r="C1" s="1351"/>
      <c r="D1" s="1351"/>
      <c r="E1" s="1352"/>
      <c r="F1" s="1352"/>
      <c r="G1" s="1352"/>
      <c r="H1" s="1352"/>
    </row>
    <row r="2" spans="1:17" s="355" customFormat="1" ht="19.5" customHeight="1">
      <c r="A2" s="1353" t="s">
        <v>1174</v>
      </c>
      <c r="B2" s="1354"/>
      <c r="C2" s="1354"/>
      <c r="D2" s="1354"/>
      <c r="E2" s="1354"/>
      <c r="F2" s="1354"/>
      <c r="G2" s="1354"/>
      <c r="H2" s="1327"/>
      <c r="L2" s="542"/>
      <c r="M2" s="542"/>
      <c r="Q2" s="542"/>
    </row>
    <row r="3" spans="1:17" s="355" customFormat="1" ht="15" customHeight="1">
      <c r="A3" s="1331" t="s">
        <v>149</v>
      </c>
      <c r="B3" s="1314" t="s">
        <v>150</v>
      </c>
      <c r="C3" s="1316" t="s">
        <v>58</v>
      </c>
      <c r="D3" s="1317"/>
      <c r="E3" s="1316" t="s">
        <v>55</v>
      </c>
      <c r="F3" s="1317"/>
      <c r="G3" s="1353" t="s">
        <v>56</v>
      </c>
      <c r="H3" s="1327"/>
      <c r="M3" s="542"/>
      <c r="N3" s="542"/>
      <c r="O3" s="542"/>
      <c r="P3" s="542"/>
    </row>
    <row r="4" spans="1:17" s="355" customFormat="1" ht="36.75" customHeight="1">
      <c r="A4" s="1315"/>
      <c r="B4" s="1315"/>
      <c r="C4" s="418" t="s">
        <v>2</v>
      </c>
      <c r="D4" s="418" t="s">
        <v>1358</v>
      </c>
      <c r="E4" s="418" t="s">
        <v>2</v>
      </c>
      <c r="F4" s="418" t="s">
        <v>1358</v>
      </c>
      <c r="G4" s="418" t="s">
        <v>2</v>
      </c>
      <c r="H4" s="418" t="s">
        <v>1358</v>
      </c>
    </row>
    <row r="5" spans="1:17" s="355" customFormat="1" ht="35.25" customHeight="1">
      <c r="A5" s="419">
        <v>1</v>
      </c>
      <c r="B5" s="599" t="s">
        <v>307</v>
      </c>
      <c r="C5" s="798">
        <v>21.309786439047119</v>
      </c>
      <c r="D5" s="798">
        <v>26.742369855159104</v>
      </c>
      <c r="E5" s="798">
        <v>10.78</v>
      </c>
      <c r="F5" s="798">
        <v>11.36</v>
      </c>
      <c r="G5" s="798">
        <v>0.97749098199999995</v>
      </c>
      <c r="H5" s="798">
        <v>0</v>
      </c>
    </row>
    <row r="6" spans="1:17" s="355" customFormat="1" ht="30.75" customHeight="1">
      <c r="A6" s="419">
        <v>2</v>
      </c>
      <c r="B6" s="599" t="s">
        <v>308</v>
      </c>
      <c r="C6" s="798">
        <v>0.27770467076869704</v>
      </c>
      <c r="D6" s="798">
        <v>0.2795284413471042</v>
      </c>
      <c r="E6" s="798">
        <v>0.71</v>
      </c>
      <c r="F6" s="798">
        <v>0.67</v>
      </c>
      <c r="G6" s="798">
        <v>0</v>
      </c>
      <c r="H6" s="798">
        <v>0</v>
      </c>
    </row>
    <row r="7" spans="1:17" s="355" customFormat="1" ht="28.5" customHeight="1">
      <c r="A7" s="419">
        <v>3</v>
      </c>
      <c r="B7" s="599" t="s">
        <v>309</v>
      </c>
      <c r="C7" s="798">
        <v>0.41605521891641378</v>
      </c>
      <c r="D7" s="798">
        <v>0.32489999896895677</v>
      </c>
      <c r="E7" s="798">
        <v>0.13</v>
      </c>
      <c r="F7" s="798">
        <v>0.14000000000000001</v>
      </c>
      <c r="G7" s="798">
        <v>0</v>
      </c>
      <c r="H7" s="798">
        <v>0</v>
      </c>
    </row>
    <row r="8" spans="1:17" s="355" customFormat="1" ht="30" customHeight="1">
      <c r="A8" s="419">
        <v>4</v>
      </c>
      <c r="B8" s="599" t="s">
        <v>310</v>
      </c>
      <c r="C8" s="798">
        <v>9.2854348232586596E-3</v>
      </c>
      <c r="D8" s="798">
        <v>1.064404112586995E-2</v>
      </c>
      <c r="E8" s="798">
        <v>0</v>
      </c>
      <c r="F8" s="798">
        <v>0</v>
      </c>
      <c r="G8" s="798">
        <v>0</v>
      </c>
      <c r="H8" s="798">
        <v>0</v>
      </c>
    </row>
    <row r="9" spans="1:17" s="355" customFormat="1" ht="35.25" customHeight="1">
      <c r="A9" s="419">
        <v>5</v>
      </c>
      <c r="B9" s="599" t="s">
        <v>311</v>
      </c>
      <c r="C9" s="798">
        <v>0.22524940359631854</v>
      </c>
      <c r="D9" s="798">
        <v>0.37221452139799638</v>
      </c>
      <c r="E9" s="798">
        <v>0.84</v>
      </c>
      <c r="F9" s="798">
        <v>0.7</v>
      </c>
      <c r="G9" s="798">
        <v>2.0783059999999998E-3</v>
      </c>
      <c r="H9" s="798">
        <v>3.8882919999999998E-3</v>
      </c>
    </row>
    <row r="10" spans="1:17" s="355" customFormat="1" ht="35.25" customHeight="1">
      <c r="A10" s="419">
        <v>6</v>
      </c>
      <c r="B10" s="599" t="s">
        <v>312</v>
      </c>
      <c r="C10" s="798">
        <v>3.2338305639609773E-2</v>
      </c>
      <c r="D10" s="798">
        <v>4.740354135684284E-2</v>
      </c>
      <c r="E10" s="798">
        <v>0.39</v>
      </c>
      <c r="F10" s="798">
        <v>0.4</v>
      </c>
      <c r="G10" s="798">
        <v>0</v>
      </c>
      <c r="H10" s="798">
        <v>0</v>
      </c>
    </row>
    <row r="11" spans="1:17" s="355" customFormat="1" ht="28.5" customHeight="1">
      <c r="A11" s="419">
        <v>7</v>
      </c>
      <c r="B11" s="599" t="s">
        <v>313</v>
      </c>
      <c r="C11" s="798">
        <v>1.5046312961776439E-2</v>
      </c>
      <c r="D11" s="798">
        <v>1.1571736002989875E-2</v>
      </c>
      <c r="E11" s="798">
        <v>0.05</v>
      </c>
      <c r="F11" s="798">
        <v>0.06</v>
      </c>
      <c r="G11" s="798">
        <v>0</v>
      </c>
      <c r="H11" s="798">
        <v>0</v>
      </c>
    </row>
    <row r="12" spans="1:17" s="355" customFormat="1" ht="26.25" customHeight="1">
      <c r="A12" s="419">
        <v>8</v>
      </c>
      <c r="B12" s="599" t="s">
        <v>314</v>
      </c>
      <c r="C12" s="798">
        <v>2.1505137608864402</v>
      </c>
      <c r="D12" s="798">
        <v>0.96878330660110179</v>
      </c>
      <c r="E12" s="798">
        <v>3.91</v>
      </c>
      <c r="F12" s="798">
        <v>3.35</v>
      </c>
      <c r="G12" s="798">
        <v>22.507249519999998</v>
      </c>
      <c r="H12" s="798">
        <v>7.3328894000000006E-2</v>
      </c>
    </row>
    <row r="13" spans="1:17" s="355" customFormat="1" ht="26.25" customHeight="1">
      <c r="A13" s="419">
        <v>9</v>
      </c>
      <c r="B13" s="599" t="s">
        <v>315</v>
      </c>
      <c r="C13" s="798">
        <v>2.0671076606563234E-2</v>
      </c>
      <c r="D13" s="798">
        <v>3.4798581041394369E-2</v>
      </c>
      <c r="E13" s="798">
        <v>0</v>
      </c>
      <c r="F13" s="798">
        <v>0</v>
      </c>
      <c r="G13" s="798">
        <v>0</v>
      </c>
      <c r="H13" s="798">
        <v>0</v>
      </c>
    </row>
    <row r="14" spans="1:17" s="355" customFormat="1" ht="29.25" customHeight="1">
      <c r="A14" s="419">
        <v>10</v>
      </c>
      <c r="B14" s="599" t="s">
        <v>316</v>
      </c>
      <c r="C14" s="798">
        <v>0.11730022834853816</v>
      </c>
      <c r="D14" s="798">
        <v>9.2424471657044927E-2</v>
      </c>
      <c r="E14" s="798">
        <v>2.5499999999999998</v>
      </c>
      <c r="F14" s="798">
        <v>2.65</v>
      </c>
      <c r="G14" s="798">
        <v>0</v>
      </c>
      <c r="H14" s="798">
        <v>0</v>
      </c>
    </row>
    <row r="15" spans="1:17" s="355" customFormat="1" ht="35.25" customHeight="1">
      <c r="A15" s="419">
        <v>11</v>
      </c>
      <c r="B15" s="599" t="s">
        <v>317</v>
      </c>
      <c r="C15" s="798">
        <v>0.36821683823188123</v>
      </c>
      <c r="D15" s="798">
        <v>0.23340840276230215</v>
      </c>
      <c r="E15" s="798">
        <v>0.31</v>
      </c>
      <c r="F15" s="798">
        <v>0.34</v>
      </c>
      <c r="G15" s="798">
        <v>0</v>
      </c>
      <c r="H15" s="798">
        <v>0</v>
      </c>
    </row>
    <row r="16" spans="1:17" s="355" customFormat="1" ht="30" customHeight="1">
      <c r="A16" s="419">
        <v>12</v>
      </c>
      <c r="B16" s="599" t="s">
        <v>318</v>
      </c>
      <c r="C16" s="798">
        <v>0.28485522689545795</v>
      </c>
      <c r="D16" s="798">
        <v>0.33916442225165527</v>
      </c>
      <c r="E16" s="798">
        <v>0.15</v>
      </c>
      <c r="F16" s="798">
        <v>0.16</v>
      </c>
      <c r="G16" s="798">
        <v>0</v>
      </c>
      <c r="H16" s="798">
        <v>0</v>
      </c>
    </row>
    <row r="17" spans="1:8" s="355" customFormat="1" ht="30.75" customHeight="1">
      <c r="A17" s="419">
        <v>13</v>
      </c>
      <c r="B17" s="599" t="s">
        <v>319</v>
      </c>
      <c r="C17" s="798">
        <v>0.20241103070105437</v>
      </c>
      <c r="D17" s="798">
        <v>0.23504288569021248</v>
      </c>
      <c r="E17" s="798">
        <v>0.26</v>
      </c>
      <c r="F17" s="798">
        <v>0.48</v>
      </c>
      <c r="G17" s="798">
        <v>0</v>
      </c>
      <c r="H17" s="798">
        <v>0</v>
      </c>
    </row>
    <row r="18" spans="1:8" s="355" customFormat="1" ht="27.75" customHeight="1">
      <c r="A18" s="419">
        <v>14</v>
      </c>
      <c r="B18" s="599" t="s">
        <v>320</v>
      </c>
      <c r="C18" s="798">
        <v>2.2722986715227043</v>
      </c>
      <c r="D18" s="798">
        <v>1.8836238149871523</v>
      </c>
      <c r="E18" s="798">
        <v>4.97</v>
      </c>
      <c r="F18" s="798">
        <v>2.48</v>
      </c>
      <c r="G18" s="798">
        <v>26.68469026</v>
      </c>
      <c r="H18" s="798">
        <v>49.922019710000001</v>
      </c>
    </row>
    <row r="19" spans="1:8" s="355" customFormat="1" ht="27" customHeight="1">
      <c r="A19" s="419">
        <v>15</v>
      </c>
      <c r="B19" s="599" t="s">
        <v>321</v>
      </c>
      <c r="C19" s="798">
        <v>0.15099076371305487</v>
      </c>
      <c r="D19" s="798">
        <v>0.18172336684611065</v>
      </c>
      <c r="E19" s="798">
        <v>0.09</v>
      </c>
      <c r="F19" s="798">
        <v>0.13</v>
      </c>
      <c r="G19" s="798">
        <v>0</v>
      </c>
      <c r="H19" s="798">
        <v>0</v>
      </c>
    </row>
    <row r="20" spans="1:8" s="355" customFormat="1" ht="30">
      <c r="A20" s="419">
        <v>16</v>
      </c>
      <c r="B20" s="599" t="s">
        <v>322</v>
      </c>
      <c r="C20" s="798">
        <v>8.2408930491584889E-3</v>
      </c>
      <c r="D20" s="798">
        <v>6.8750819955485888E-3</v>
      </c>
      <c r="E20" s="798">
        <v>0</v>
      </c>
      <c r="F20" s="798">
        <v>0</v>
      </c>
      <c r="G20" s="798">
        <v>0</v>
      </c>
      <c r="H20" s="798">
        <v>0</v>
      </c>
    </row>
    <row r="21" spans="1:8" s="355" customFormat="1" ht="25.5" customHeight="1">
      <c r="A21" s="419">
        <v>17</v>
      </c>
      <c r="B21" s="599" t="s">
        <v>323</v>
      </c>
      <c r="C21" s="798">
        <v>36.361125379227055</v>
      </c>
      <c r="D21" s="798">
        <v>33.630933161591898</v>
      </c>
      <c r="E21" s="798">
        <v>68.31</v>
      </c>
      <c r="F21" s="798">
        <v>67.37</v>
      </c>
      <c r="G21" s="798">
        <v>5.6909874999999999E-2</v>
      </c>
      <c r="H21" s="798">
        <v>5.2790124000000001E-2</v>
      </c>
    </row>
    <row r="22" spans="1:8" s="355" customFormat="1" ht="27" customHeight="1">
      <c r="A22" s="419">
        <v>18</v>
      </c>
      <c r="B22" s="599" t="s">
        <v>874</v>
      </c>
      <c r="C22" s="798">
        <v>1.6429609879397098E-2</v>
      </c>
      <c r="D22" s="798">
        <v>1.5093685761735686E-2</v>
      </c>
      <c r="E22" s="798">
        <v>0</v>
      </c>
      <c r="F22" s="798">
        <v>0</v>
      </c>
      <c r="G22" s="798">
        <v>0</v>
      </c>
      <c r="H22" s="798">
        <v>0</v>
      </c>
    </row>
    <row r="23" spans="1:8" s="355" customFormat="1" ht="28.5" customHeight="1">
      <c r="A23" s="419">
        <v>19</v>
      </c>
      <c r="B23" s="462" t="s">
        <v>324</v>
      </c>
      <c r="C23" s="798">
        <v>0.18430477489562147</v>
      </c>
      <c r="D23" s="798">
        <v>0.20651957354855832</v>
      </c>
      <c r="E23" s="798">
        <v>0.4</v>
      </c>
      <c r="F23" s="798">
        <v>0.54</v>
      </c>
      <c r="G23" s="798">
        <v>0</v>
      </c>
      <c r="H23" s="798">
        <v>0</v>
      </c>
    </row>
    <row r="24" spans="1:8" s="355" customFormat="1" ht="30" customHeight="1">
      <c r="A24" s="419">
        <v>20</v>
      </c>
      <c r="B24" s="462" t="s">
        <v>875</v>
      </c>
      <c r="C24" s="798">
        <v>0.8510830546353062</v>
      </c>
      <c r="D24" s="798">
        <v>0.61343965326672645</v>
      </c>
      <c r="E24" s="798">
        <v>1</v>
      </c>
      <c r="F24" s="798">
        <v>1.03</v>
      </c>
      <c r="G24" s="798">
        <v>0</v>
      </c>
      <c r="H24" s="798">
        <v>0</v>
      </c>
    </row>
    <row r="25" spans="1:8" s="355" customFormat="1" ht="30.75" customHeight="1">
      <c r="A25" s="419">
        <v>21</v>
      </c>
      <c r="B25" s="462" t="s">
        <v>155</v>
      </c>
      <c r="C25" s="798">
        <v>34.726092905654575</v>
      </c>
      <c r="D25" s="798">
        <v>33.769537456639689</v>
      </c>
      <c r="E25" s="798">
        <v>5.15</v>
      </c>
      <c r="F25" s="798">
        <v>8.14</v>
      </c>
      <c r="G25" s="798">
        <v>49.771581060000003</v>
      </c>
      <c r="H25" s="798">
        <v>49.947972980000003</v>
      </c>
    </row>
    <row r="26" spans="1:8" s="355" customFormat="1" ht="13.5" customHeight="1">
      <c r="A26" s="420"/>
      <c r="B26" s="420" t="s">
        <v>63</v>
      </c>
      <c r="C26" s="798">
        <v>100</v>
      </c>
      <c r="D26" s="798">
        <v>100</v>
      </c>
      <c r="E26" s="798">
        <v>100</v>
      </c>
      <c r="F26" s="798">
        <v>100</v>
      </c>
      <c r="G26" s="798">
        <v>100</v>
      </c>
      <c r="H26" s="798">
        <v>100</v>
      </c>
    </row>
    <row r="27" spans="1:8" s="355" customFormat="1" ht="14.25" customHeight="1">
      <c r="A27" s="1339" t="s">
        <v>1095</v>
      </c>
      <c r="B27" s="1340"/>
      <c r="C27" s="1340"/>
      <c r="D27" s="1340"/>
      <c r="E27" s="1340"/>
      <c r="F27" s="1340"/>
      <c r="G27" s="1340"/>
      <c r="H27" s="1341"/>
    </row>
    <row r="28" spans="1:8" s="355" customFormat="1" ht="72" customHeight="1">
      <c r="A28" s="1342" t="s">
        <v>1175</v>
      </c>
      <c r="B28" s="1343"/>
      <c r="C28" s="1343"/>
      <c r="D28" s="1343"/>
      <c r="E28" s="1343"/>
      <c r="F28" s="1343"/>
      <c r="G28" s="1343"/>
      <c r="H28" s="1344"/>
    </row>
    <row r="29" spans="1:8" s="355" customFormat="1" ht="28.5" customHeight="1">
      <c r="A29" s="1345" t="s">
        <v>1360</v>
      </c>
      <c r="B29" s="1346"/>
      <c r="C29" s="1346"/>
      <c r="D29" s="1346"/>
      <c r="E29" s="1346"/>
      <c r="F29" s="1346"/>
      <c r="G29" s="1346"/>
      <c r="H29" s="1347"/>
    </row>
    <row r="30" spans="1:8" s="355" customFormat="1" ht="30" customHeight="1">
      <c r="A30" s="1348" t="s">
        <v>876</v>
      </c>
      <c r="B30" s="1349"/>
      <c r="C30" s="1349"/>
      <c r="D30" s="1349"/>
      <c r="E30" s="1349"/>
      <c r="F30" s="1349"/>
      <c r="G30" s="1349"/>
      <c r="H30" s="1350"/>
    </row>
    <row r="31" spans="1:8" s="355" customFormat="1" ht="28.35" customHeight="1">
      <c r="C31" s="421"/>
    </row>
  </sheetData>
  <mergeCells count="11">
    <mergeCell ref="A27:H27"/>
    <mergeCell ref="A28:H28"/>
    <mergeCell ref="A29:H29"/>
    <mergeCell ref="A30:H30"/>
    <mergeCell ref="A1:H1"/>
    <mergeCell ref="A2:H2"/>
    <mergeCell ref="A3:A4"/>
    <mergeCell ref="B3:B4"/>
    <mergeCell ref="C3:D3"/>
    <mergeCell ref="E3:F3"/>
    <mergeCell ref="G3:H3"/>
  </mergeCells>
  <printOptions horizontalCentered="1"/>
  <pageMargins left="0.25" right="0.25" top="0.32" bottom="0.39" header="0.3" footer="0.3"/>
  <pageSetup paperSize="9" orientation="landscape"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workbookViewId="0">
      <selection activeCell="E6" sqref="E6"/>
    </sheetView>
  </sheetViews>
  <sheetFormatPr defaultColWidth="9.140625" defaultRowHeight="15"/>
  <cols>
    <col min="1" max="6" width="14.5703125" style="354" bestFit="1" customWidth="1"/>
    <col min="7" max="7" width="5.42578125" style="354" bestFit="1" customWidth="1"/>
    <col min="8" max="16384" width="9.140625" style="354"/>
  </cols>
  <sheetData>
    <row r="1" spans="1:17" ht="31.5" customHeight="1">
      <c r="A1" s="1304" t="s">
        <v>1457</v>
      </c>
      <c r="B1" s="1305"/>
      <c r="C1" s="1305"/>
      <c r="D1" s="1305"/>
      <c r="E1" s="1305"/>
      <c r="F1" s="1305"/>
    </row>
    <row r="2" spans="1:17" s="355" customFormat="1" ht="18" customHeight="1">
      <c r="A2" s="1219" t="s">
        <v>145</v>
      </c>
      <c r="B2" s="1316" t="s">
        <v>878</v>
      </c>
      <c r="C2" s="1309"/>
      <c r="D2" s="1309"/>
      <c r="E2" s="1309"/>
      <c r="F2" s="1317"/>
      <c r="L2" s="542"/>
      <c r="M2" s="542"/>
      <c r="Q2" s="542"/>
    </row>
    <row r="3" spans="1:17" s="355" customFormat="1" ht="31.5" customHeight="1">
      <c r="A3" s="1296"/>
      <c r="B3" s="451" t="s">
        <v>877</v>
      </c>
      <c r="C3" s="451" t="s">
        <v>152</v>
      </c>
      <c r="D3" s="451" t="s">
        <v>153</v>
      </c>
      <c r="E3" s="451" t="s">
        <v>154</v>
      </c>
      <c r="F3" s="451" t="s">
        <v>155</v>
      </c>
      <c r="M3" s="542"/>
      <c r="N3" s="542"/>
      <c r="O3" s="542"/>
      <c r="P3" s="542"/>
    </row>
    <row r="4" spans="1:17" s="361" customFormat="1" ht="24" customHeight="1">
      <c r="A4" s="357" t="s">
        <v>1</v>
      </c>
      <c r="B4" s="600">
        <v>33.850580506248065</v>
      </c>
      <c r="C4" s="422">
        <v>10.979365224763498</v>
      </c>
      <c r="D4" s="422">
        <v>2.3963204017727078</v>
      </c>
      <c r="E4" s="422">
        <v>7.2782086084619224E-2</v>
      </c>
      <c r="F4" s="422">
        <v>52.700951781131103</v>
      </c>
    </row>
    <row r="5" spans="1:17" s="361" customFormat="1" ht="19.5" customHeight="1">
      <c r="A5" s="423" t="s">
        <v>2</v>
      </c>
      <c r="B5" s="600">
        <v>32.71975893049531</v>
      </c>
      <c r="C5" s="424">
        <v>16.497132135251626</v>
      </c>
      <c r="D5" s="422">
        <v>2.0943971051833148</v>
      </c>
      <c r="E5" s="422">
        <v>2.149348636734133E-2</v>
      </c>
      <c r="F5" s="422">
        <v>48.667218342702384</v>
      </c>
      <c r="G5" s="425"/>
    </row>
    <row r="6" spans="1:17" s="355" customFormat="1" ht="19.5" customHeight="1">
      <c r="A6" s="95" t="s">
        <v>64</v>
      </c>
      <c r="B6" s="601">
        <v>36.521710962999997</v>
      </c>
      <c r="C6" s="426">
        <v>5.6644993059999997</v>
      </c>
      <c r="D6" s="426">
        <v>2.2930740940000001</v>
      </c>
      <c r="E6" s="426">
        <v>2.3761122999999999E-2</v>
      </c>
      <c r="F6" s="426">
        <v>55.496954514000002</v>
      </c>
    </row>
    <row r="7" spans="1:17" s="355" customFormat="1" ht="18" customHeight="1">
      <c r="A7" s="95" t="s">
        <v>65</v>
      </c>
      <c r="B7" s="602">
        <v>37.04</v>
      </c>
      <c r="C7" s="427">
        <v>14.08</v>
      </c>
      <c r="D7" s="427">
        <v>1.29</v>
      </c>
      <c r="E7" s="427">
        <v>0.01</v>
      </c>
      <c r="F7" s="427">
        <v>47.58</v>
      </c>
    </row>
    <row r="8" spans="1:17" s="355" customFormat="1" ht="18.75" customHeight="1">
      <c r="A8" s="95" t="s">
        <v>295</v>
      </c>
      <c r="B8" s="602">
        <v>38.151139738656568</v>
      </c>
      <c r="C8" s="427">
        <v>6.2371098235656595</v>
      </c>
      <c r="D8" s="427">
        <v>2.3610972993493631</v>
      </c>
      <c r="E8" s="427">
        <v>1.0581465237023973E-2</v>
      </c>
      <c r="F8" s="427">
        <v>53.240071673191366</v>
      </c>
    </row>
    <row r="9" spans="1:17" s="355" customFormat="1" ht="18" customHeight="1">
      <c r="A9" s="95" t="s">
        <v>296</v>
      </c>
      <c r="B9" s="602">
        <v>32.879668539000001</v>
      </c>
      <c r="C9" s="427">
        <v>16.811350367999999</v>
      </c>
      <c r="D9" s="427">
        <v>1.9151078269999999</v>
      </c>
      <c r="E9" s="427">
        <v>2.6067254000000002E-2</v>
      </c>
      <c r="F9" s="427">
        <v>48.367806012000003</v>
      </c>
    </row>
    <row r="10" spans="1:17" s="355" customFormat="1" ht="18" customHeight="1">
      <c r="A10" s="95" t="s">
        <v>301</v>
      </c>
      <c r="B10" s="602">
        <v>26.989209228</v>
      </c>
      <c r="C10" s="427">
        <v>26.711888462000001</v>
      </c>
      <c r="D10" s="427">
        <v>2.7625925869999999</v>
      </c>
      <c r="E10" s="427">
        <v>3.7738481999999997E-2</v>
      </c>
      <c r="F10" s="427">
        <v>43.498571241999997</v>
      </c>
    </row>
    <row r="11" spans="1:17" s="355" customFormat="1" ht="18" customHeight="1">
      <c r="A11" s="95" t="s">
        <v>298</v>
      </c>
      <c r="B11" s="602">
        <v>31.777500461999999</v>
      </c>
      <c r="C11" s="427">
        <v>17.950047021</v>
      </c>
      <c r="D11" s="427">
        <v>2.3684042999999999</v>
      </c>
      <c r="E11" s="427">
        <v>2.4793387E-2</v>
      </c>
      <c r="F11" s="427">
        <v>47.879254830000001</v>
      </c>
    </row>
    <row r="12" spans="1:17" s="355" customFormat="1" ht="18" customHeight="1">
      <c r="A12" s="95" t="s">
        <v>299</v>
      </c>
      <c r="B12" s="602">
        <v>26.659739408</v>
      </c>
      <c r="C12" s="427">
        <v>32.662624291999997</v>
      </c>
      <c r="D12" s="427">
        <v>1.311021306</v>
      </c>
      <c r="E12" s="427">
        <v>1.1154361999999999E-2</v>
      </c>
      <c r="F12" s="427">
        <v>39.355460633</v>
      </c>
    </row>
    <row r="13" spans="1:17" s="355" customFormat="1" ht="18" customHeight="1">
      <c r="A13" s="95" t="s">
        <v>300</v>
      </c>
      <c r="B13" s="602">
        <v>31.307233906</v>
      </c>
      <c r="C13" s="427">
        <v>16.914550059</v>
      </c>
      <c r="D13" s="427">
        <v>1.797004085</v>
      </c>
      <c r="E13" s="427">
        <v>1.6656659000000001E-2</v>
      </c>
      <c r="F13" s="427">
        <v>49.96455529</v>
      </c>
    </row>
    <row r="14" spans="1:17" s="355" customFormat="1" ht="18" customHeight="1">
      <c r="A14" s="95" t="s">
        <v>1358</v>
      </c>
      <c r="B14" s="602">
        <v>35.964807241999999</v>
      </c>
      <c r="C14" s="427">
        <v>7.3475226029999998</v>
      </c>
      <c r="D14" s="427">
        <v>2.458001925</v>
      </c>
      <c r="E14" s="427">
        <v>2.2303081999999998E-2</v>
      </c>
      <c r="F14" s="427">
        <v>54.207365148000001</v>
      </c>
    </row>
    <row r="15" spans="1:17" s="355" customFormat="1" ht="30.75" customHeight="1">
      <c r="A15" s="1345" t="s">
        <v>1360</v>
      </c>
      <c r="B15" s="1346"/>
      <c r="C15" s="1346"/>
      <c r="D15" s="1346"/>
      <c r="E15" s="1346"/>
      <c r="F15" s="1346"/>
      <c r="G15" s="1346"/>
      <c r="H15" s="1347"/>
    </row>
    <row r="16" spans="1:17" s="355" customFormat="1" ht="27" customHeight="1">
      <c r="A16" s="1302" t="s">
        <v>156</v>
      </c>
      <c r="B16" s="1303"/>
      <c r="C16" s="1303"/>
      <c r="D16" s="1303"/>
      <c r="E16" s="1303"/>
    </row>
    <row r="17" spans="2:17" s="355" customFormat="1" ht="28.35" customHeight="1">
      <c r="B17" s="542"/>
    </row>
    <row r="18" spans="2:17">
      <c r="B18" s="544"/>
      <c r="C18" s="428"/>
      <c r="D18" s="428"/>
      <c r="E18" s="428"/>
      <c r="F18" s="428"/>
    </row>
    <row r="19" spans="2:17">
      <c r="B19" s="549"/>
      <c r="C19" s="374"/>
      <c r="D19" s="374"/>
      <c r="E19" s="374"/>
      <c r="F19" s="374"/>
      <c r="G19" s="374"/>
      <c r="H19" s="374"/>
      <c r="I19" s="374"/>
      <c r="J19" s="374"/>
      <c r="K19" s="374"/>
      <c r="L19" s="374"/>
      <c r="M19" s="374"/>
      <c r="N19" s="374"/>
      <c r="O19" s="374"/>
      <c r="P19" s="374"/>
      <c r="Q19" s="374"/>
    </row>
    <row r="21" spans="2:17">
      <c r="B21" s="543"/>
    </row>
    <row r="22" spans="2:17">
      <c r="B22" s="543"/>
    </row>
    <row r="23" spans="2:17">
      <c r="B23" s="543"/>
    </row>
  </sheetData>
  <mergeCells count="5">
    <mergeCell ref="A1:F1"/>
    <mergeCell ref="A2:A3"/>
    <mergeCell ref="B2:F2"/>
    <mergeCell ref="A16:E16"/>
    <mergeCell ref="A15:H15"/>
  </mergeCells>
  <printOptions horizontalCentered="1"/>
  <pageMargins left="0.25" right="0.25" top="0.32" bottom="0.39" header="0.3" footer="0.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A14" sqref="A14"/>
    </sheetView>
  </sheetViews>
  <sheetFormatPr defaultColWidth="9.140625" defaultRowHeight="15"/>
  <cols>
    <col min="1" max="6" width="14.5703125" style="354" bestFit="1" customWidth="1"/>
    <col min="7" max="7" width="4.5703125" style="354" bestFit="1" customWidth="1"/>
    <col min="8" max="16384" width="9.140625" style="354"/>
  </cols>
  <sheetData>
    <row r="1" spans="1:8" ht="43.5" customHeight="1">
      <c r="A1" s="1304" t="s">
        <v>1176</v>
      </c>
      <c r="B1" s="1305"/>
      <c r="C1" s="1305"/>
      <c r="D1" s="1305"/>
      <c r="E1" s="1305"/>
      <c r="F1" s="1305"/>
    </row>
    <row r="2" spans="1:8" s="355" customFormat="1" ht="18" customHeight="1">
      <c r="A2" s="1219" t="s">
        <v>145</v>
      </c>
      <c r="B2" s="1316" t="s">
        <v>878</v>
      </c>
      <c r="C2" s="1309"/>
      <c r="D2" s="1309"/>
      <c r="E2" s="1309"/>
      <c r="F2" s="1317"/>
    </row>
    <row r="3" spans="1:8" s="355" customFormat="1" ht="33" customHeight="1">
      <c r="A3" s="1296"/>
      <c r="B3" s="451" t="s">
        <v>877</v>
      </c>
      <c r="C3" s="451" t="s">
        <v>152</v>
      </c>
      <c r="D3" s="451" t="s">
        <v>153</v>
      </c>
      <c r="E3" s="451" t="s">
        <v>154</v>
      </c>
      <c r="F3" s="451" t="s">
        <v>155</v>
      </c>
    </row>
    <row r="4" spans="1:8" s="361" customFormat="1" ht="18" customHeight="1">
      <c r="A4" s="357" t="s">
        <v>1</v>
      </c>
      <c r="B4" s="600">
        <v>27.53</v>
      </c>
      <c r="C4" s="600">
        <v>12.14</v>
      </c>
      <c r="D4" s="600">
        <v>6.24</v>
      </c>
      <c r="E4" s="600">
        <v>0.17</v>
      </c>
      <c r="F4" s="600">
        <v>53.92</v>
      </c>
    </row>
    <row r="5" spans="1:8" s="361" customFormat="1" ht="18" customHeight="1">
      <c r="A5" s="423" t="s">
        <v>2</v>
      </c>
      <c r="B5" s="600">
        <v>27.33</v>
      </c>
      <c r="C5" s="600">
        <v>14.09</v>
      </c>
      <c r="D5" s="600">
        <v>7.71</v>
      </c>
      <c r="E5" s="600">
        <v>0.18</v>
      </c>
      <c r="F5" s="600">
        <v>50.69</v>
      </c>
    </row>
    <row r="6" spans="1:8" s="355" customFormat="1" ht="18" customHeight="1">
      <c r="A6" s="95" t="s">
        <v>64</v>
      </c>
      <c r="B6" s="602">
        <v>27.31</v>
      </c>
      <c r="C6" s="602">
        <v>12.61</v>
      </c>
      <c r="D6" s="602">
        <v>7.06</v>
      </c>
      <c r="E6" s="602">
        <v>0.12</v>
      </c>
      <c r="F6" s="602">
        <v>52.9</v>
      </c>
    </row>
    <row r="7" spans="1:8" s="355" customFormat="1" ht="18" customHeight="1">
      <c r="A7" s="95" t="s">
        <v>65</v>
      </c>
      <c r="B7" s="602">
        <v>28.5</v>
      </c>
      <c r="C7" s="602">
        <v>16.5</v>
      </c>
      <c r="D7" s="602">
        <v>7.51</v>
      </c>
      <c r="E7" s="602">
        <v>0.12</v>
      </c>
      <c r="F7" s="602">
        <v>47.38</v>
      </c>
    </row>
    <row r="8" spans="1:8" s="355" customFormat="1" ht="18" customHeight="1">
      <c r="A8" s="95" t="s">
        <v>295</v>
      </c>
      <c r="B8" s="602">
        <v>28.9</v>
      </c>
      <c r="C8" s="602">
        <v>14.97</v>
      </c>
      <c r="D8" s="602">
        <v>8.18</v>
      </c>
      <c r="E8" s="602">
        <v>0.08</v>
      </c>
      <c r="F8" s="602">
        <v>47.87</v>
      </c>
    </row>
    <row r="9" spans="1:8" s="355" customFormat="1" ht="18" customHeight="1">
      <c r="A9" s="95" t="s">
        <v>296</v>
      </c>
      <c r="B9" s="602">
        <v>26.69</v>
      </c>
      <c r="C9" s="602">
        <v>13.89</v>
      </c>
      <c r="D9" s="602">
        <v>8.6</v>
      </c>
      <c r="E9" s="602">
        <v>0.13</v>
      </c>
      <c r="F9" s="602">
        <v>50.7</v>
      </c>
    </row>
    <row r="10" spans="1:8" s="355" customFormat="1" ht="18" customHeight="1">
      <c r="A10" s="95" t="s">
        <v>301</v>
      </c>
      <c r="B10" s="602">
        <v>26.39</v>
      </c>
      <c r="C10" s="602">
        <v>13.18</v>
      </c>
      <c r="D10" s="602">
        <v>7.44</v>
      </c>
      <c r="E10" s="602">
        <v>0.21</v>
      </c>
      <c r="F10" s="602">
        <v>52.78</v>
      </c>
    </row>
    <row r="11" spans="1:8" s="355" customFormat="1" ht="18" customHeight="1">
      <c r="A11" s="95" t="s">
        <v>298</v>
      </c>
      <c r="B11" s="602">
        <v>26.86</v>
      </c>
      <c r="C11" s="602">
        <v>13.42</v>
      </c>
      <c r="D11" s="602">
        <v>8.02</v>
      </c>
      <c r="E11" s="602">
        <v>0.25</v>
      </c>
      <c r="F11" s="602">
        <v>51.45</v>
      </c>
    </row>
    <row r="12" spans="1:8" s="355" customFormat="1" ht="18" customHeight="1">
      <c r="A12" s="95" t="s">
        <v>299</v>
      </c>
      <c r="B12" s="602">
        <v>26.39</v>
      </c>
      <c r="C12" s="602">
        <v>16.690000000000001</v>
      </c>
      <c r="D12" s="602">
        <v>7.46</v>
      </c>
      <c r="E12" s="602">
        <v>0.2</v>
      </c>
      <c r="F12" s="602">
        <v>49.26</v>
      </c>
    </row>
    <row r="13" spans="1:8" s="355" customFormat="1" ht="18" customHeight="1">
      <c r="A13" s="95" t="s">
        <v>300</v>
      </c>
      <c r="B13" s="602">
        <v>24.97</v>
      </c>
      <c r="C13" s="602">
        <v>16.559999999999999</v>
      </c>
      <c r="D13" s="602">
        <v>7.34</v>
      </c>
      <c r="E13" s="602">
        <v>0.28000000000000003</v>
      </c>
      <c r="F13" s="602">
        <v>50.85</v>
      </c>
    </row>
    <row r="14" spans="1:8" s="355" customFormat="1" ht="18" customHeight="1">
      <c r="A14" s="95" t="s">
        <v>1358</v>
      </c>
      <c r="B14" s="602">
        <v>27.61</v>
      </c>
      <c r="C14" s="602">
        <v>12.28</v>
      </c>
      <c r="D14" s="602">
        <v>7.59</v>
      </c>
      <c r="E14" s="602">
        <v>0.33</v>
      </c>
      <c r="F14" s="602">
        <v>52.2</v>
      </c>
    </row>
    <row r="15" spans="1:8" s="355" customFormat="1" ht="34.5" customHeight="1">
      <c r="A15" s="1345" t="s">
        <v>1360</v>
      </c>
      <c r="B15" s="1346"/>
      <c r="C15" s="1346"/>
      <c r="D15" s="1346"/>
      <c r="E15" s="1346"/>
      <c r="F15" s="1346"/>
      <c r="G15" s="1346"/>
      <c r="H15" s="1347"/>
    </row>
    <row r="16" spans="1:8" s="355" customFormat="1" ht="30.75" customHeight="1">
      <c r="A16" s="1302" t="s">
        <v>227</v>
      </c>
      <c r="B16" s="1303"/>
      <c r="C16" s="1303"/>
      <c r="D16" s="1303"/>
      <c r="E16" s="1303"/>
    </row>
    <row r="17" s="355" customFormat="1" ht="25.35" customHeight="1"/>
  </sheetData>
  <mergeCells count="5">
    <mergeCell ref="A1:F1"/>
    <mergeCell ref="B2:F2"/>
    <mergeCell ref="A2:A3"/>
    <mergeCell ref="A15:H15"/>
    <mergeCell ref="A16:E1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E11" sqref="E11"/>
    </sheetView>
  </sheetViews>
  <sheetFormatPr defaultColWidth="9.140625" defaultRowHeight="15"/>
  <cols>
    <col min="1" max="6" width="14.5703125" style="354" bestFit="1" customWidth="1"/>
    <col min="7" max="7" width="4.5703125" style="354" bestFit="1" customWidth="1"/>
    <col min="8" max="16384" width="9.140625" style="354"/>
  </cols>
  <sheetData>
    <row r="1" spans="1:8" ht="31.5" customHeight="1">
      <c r="A1" s="1355" t="s">
        <v>1177</v>
      </c>
      <c r="B1" s="1356"/>
      <c r="C1" s="1356"/>
      <c r="D1" s="1356"/>
      <c r="E1" s="1356"/>
    </row>
    <row r="2" spans="1:8" s="355" customFormat="1" ht="18.75" customHeight="1">
      <c r="A2" s="1219" t="s">
        <v>145</v>
      </c>
      <c r="B2" s="1316" t="s">
        <v>878</v>
      </c>
      <c r="C2" s="1309"/>
      <c r="D2" s="1309"/>
      <c r="E2" s="1309"/>
      <c r="F2" s="1317"/>
    </row>
    <row r="3" spans="1:8" s="355" customFormat="1" ht="36" customHeight="1">
      <c r="A3" s="1296"/>
      <c r="B3" s="451" t="s">
        <v>151</v>
      </c>
      <c r="C3" s="451" t="s">
        <v>152</v>
      </c>
      <c r="D3" s="451" t="s">
        <v>153</v>
      </c>
      <c r="E3" s="451" t="s">
        <v>154</v>
      </c>
      <c r="F3" s="451" t="s">
        <v>155</v>
      </c>
    </row>
    <row r="4" spans="1:8" s="361" customFormat="1" ht="18" customHeight="1">
      <c r="A4" s="357" t="s">
        <v>1</v>
      </c>
      <c r="B4" s="799">
        <v>0</v>
      </c>
      <c r="C4" s="799">
        <v>0</v>
      </c>
      <c r="D4" s="799">
        <v>0</v>
      </c>
      <c r="E4" s="799">
        <v>0</v>
      </c>
      <c r="F4" s="780">
        <v>100</v>
      </c>
    </row>
    <row r="5" spans="1:8" s="361" customFormat="1" ht="18" customHeight="1">
      <c r="A5" s="357" t="s">
        <v>2</v>
      </c>
      <c r="B5" s="799">
        <v>2.5630100000000001E-3</v>
      </c>
      <c r="C5" s="799">
        <v>0</v>
      </c>
      <c r="D5" s="799">
        <v>0</v>
      </c>
      <c r="E5" s="799">
        <v>0</v>
      </c>
      <c r="F5" s="799">
        <v>99.997436989999997</v>
      </c>
    </row>
    <row r="6" spans="1:8" s="355" customFormat="1" ht="18" customHeight="1">
      <c r="A6" s="95" t="s">
        <v>64</v>
      </c>
      <c r="B6" s="800">
        <v>0</v>
      </c>
      <c r="C6" s="800">
        <v>0</v>
      </c>
      <c r="D6" s="800">
        <v>0</v>
      </c>
      <c r="E6" s="800">
        <v>0</v>
      </c>
      <c r="F6" s="800">
        <v>100</v>
      </c>
    </row>
    <row r="7" spans="1:8" s="355" customFormat="1" ht="18" customHeight="1">
      <c r="A7" s="95" t="s">
        <v>65</v>
      </c>
      <c r="B7" s="801">
        <v>0</v>
      </c>
      <c r="C7" s="801">
        <v>0</v>
      </c>
      <c r="D7" s="801">
        <v>0</v>
      </c>
      <c r="E7" s="801">
        <v>0</v>
      </c>
      <c r="F7" s="801">
        <v>100</v>
      </c>
    </row>
    <row r="8" spans="1:8" s="355" customFormat="1" ht="18" customHeight="1">
      <c r="A8" s="95" t="s">
        <v>295</v>
      </c>
      <c r="B8" s="801">
        <v>4.1703640000000002E-3</v>
      </c>
      <c r="C8" s="801">
        <v>0</v>
      </c>
      <c r="D8" s="801">
        <v>0</v>
      </c>
      <c r="E8" s="801">
        <v>0</v>
      </c>
      <c r="F8" s="801">
        <v>99.995829639999997</v>
      </c>
    </row>
    <row r="9" spans="1:8" s="355" customFormat="1" ht="18" customHeight="1">
      <c r="A9" s="95" t="s">
        <v>296</v>
      </c>
      <c r="B9" s="801">
        <v>0</v>
      </c>
      <c r="C9" s="801">
        <v>0</v>
      </c>
      <c r="D9" s="801">
        <v>0</v>
      </c>
      <c r="E9" s="801">
        <v>0</v>
      </c>
      <c r="F9" s="801">
        <v>100</v>
      </c>
    </row>
    <row r="10" spans="1:8" s="355" customFormat="1" ht="18" customHeight="1">
      <c r="A10" s="95" t="s">
        <v>301</v>
      </c>
      <c r="B10" s="801">
        <v>7.3615160000000002E-3</v>
      </c>
      <c r="C10" s="801">
        <v>0</v>
      </c>
      <c r="D10" s="801">
        <v>0</v>
      </c>
      <c r="E10" s="801">
        <v>0</v>
      </c>
      <c r="F10" s="801">
        <v>99.992638479999997</v>
      </c>
    </row>
    <row r="11" spans="1:8" s="355" customFormat="1" ht="18" customHeight="1">
      <c r="A11" s="95" t="s">
        <v>298</v>
      </c>
      <c r="B11" s="801">
        <v>7.3615160000000002E-3</v>
      </c>
      <c r="C11" s="801">
        <v>0</v>
      </c>
      <c r="D11" s="801">
        <v>0</v>
      </c>
      <c r="E11" s="801">
        <v>0</v>
      </c>
      <c r="F11" s="801">
        <v>99.992638479999997</v>
      </c>
    </row>
    <row r="12" spans="1:8" s="355" customFormat="1" ht="18" customHeight="1">
      <c r="A12" s="95" t="s">
        <v>299</v>
      </c>
      <c r="B12" s="801">
        <v>7.3615160000000002E-3</v>
      </c>
      <c r="C12" s="801">
        <v>0</v>
      </c>
      <c r="D12" s="801">
        <v>0</v>
      </c>
      <c r="E12" s="801">
        <v>0</v>
      </c>
      <c r="F12" s="801">
        <v>99.992638479999997</v>
      </c>
    </row>
    <row r="13" spans="1:8" s="355" customFormat="1" ht="18" customHeight="1">
      <c r="A13" s="95" t="s">
        <v>300</v>
      </c>
      <c r="B13" s="801">
        <v>0</v>
      </c>
      <c r="C13" s="801">
        <v>0</v>
      </c>
      <c r="D13" s="801">
        <v>0</v>
      </c>
      <c r="E13" s="801">
        <v>0</v>
      </c>
      <c r="F13" s="801">
        <v>100</v>
      </c>
    </row>
    <row r="14" spans="1:8" s="355" customFormat="1" ht="18" customHeight="1">
      <c r="A14" s="95" t="s">
        <v>1358</v>
      </c>
      <c r="B14" s="801">
        <v>4.5068629999999998E-3</v>
      </c>
      <c r="C14" s="801">
        <v>0</v>
      </c>
      <c r="D14" s="801">
        <v>0</v>
      </c>
      <c r="E14" s="801">
        <v>0</v>
      </c>
      <c r="F14" s="801">
        <v>99.995493139999994</v>
      </c>
    </row>
    <row r="15" spans="1:8" s="355" customFormat="1" ht="33" customHeight="1">
      <c r="A15" s="1345" t="s">
        <v>1360</v>
      </c>
      <c r="B15" s="1346"/>
      <c r="C15" s="1346"/>
      <c r="D15" s="1346"/>
      <c r="E15" s="1346"/>
      <c r="F15" s="1346"/>
      <c r="G15" s="1346"/>
      <c r="H15" s="1347"/>
    </row>
    <row r="16" spans="1:8" s="355" customFormat="1" ht="32.25" customHeight="1">
      <c r="A16" s="1302" t="s">
        <v>252</v>
      </c>
      <c r="B16" s="1303"/>
      <c r="C16" s="1303"/>
      <c r="D16" s="1303"/>
      <c r="E16" s="1303"/>
    </row>
    <row r="17" s="355" customFormat="1" ht="28.35" customHeight="1"/>
  </sheetData>
  <mergeCells count="5">
    <mergeCell ref="A1:E1"/>
    <mergeCell ref="A2:A3"/>
    <mergeCell ref="B2:F2"/>
    <mergeCell ref="A15:H15"/>
    <mergeCell ref="A16:E16"/>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A33" zoomScale="106" zoomScaleNormal="106" workbookViewId="0">
      <selection activeCell="A36" sqref="A36:J36"/>
    </sheetView>
  </sheetViews>
  <sheetFormatPr defaultColWidth="9.140625" defaultRowHeight="15"/>
  <cols>
    <col min="1" max="1" width="6.5703125" style="429" bestFit="1" customWidth="1"/>
    <col min="2" max="2" width="22.85546875" style="429" customWidth="1"/>
    <col min="3" max="3" width="10.140625" style="429" bestFit="1" customWidth="1"/>
    <col min="4" max="4" width="14" style="429" bestFit="1" customWidth="1"/>
    <col min="5" max="5" width="13.140625" style="429" customWidth="1"/>
    <col min="6" max="6" width="7.5703125" style="429" customWidth="1"/>
    <col min="7" max="7" width="6.5703125" style="429" bestFit="1" customWidth="1"/>
    <col min="8" max="8" width="9.7109375" style="429" bestFit="1" customWidth="1"/>
    <col min="9" max="9" width="10.7109375" style="429" bestFit="1" customWidth="1"/>
    <col min="10" max="10" width="10.140625" style="429" bestFit="1" customWidth="1"/>
    <col min="11" max="11" width="35.140625" style="429" bestFit="1" customWidth="1"/>
    <col min="12" max="12" width="9.140625" style="429"/>
    <col min="13" max="13" width="10" style="429" bestFit="1" customWidth="1"/>
    <col min="14" max="16384" width="9.140625" style="429"/>
  </cols>
  <sheetData>
    <row r="1" spans="1:13" ht="34.5" customHeight="1">
      <c r="A1" s="1360" t="s">
        <v>1364</v>
      </c>
      <c r="B1" s="1361"/>
      <c r="C1" s="1361"/>
      <c r="D1" s="1361"/>
      <c r="E1" s="1361"/>
      <c r="F1" s="1361"/>
      <c r="G1" s="1361"/>
      <c r="H1" s="1361"/>
      <c r="I1" s="1361"/>
      <c r="J1" s="1361"/>
      <c r="K1" s="1361"/>
    </row>
    <row r="2" spans="1:13" s="432" customFormat="1" ht="129.75" customHeight="1">
      <c r="A2" s="603" t="s">
        <v>157</v>
      </c>
      <c r="B2" s="603" t="s">
        <v>158</v>
      </c>
      <c r="C2" s="604" t="s">
        <v>159</v>
      </c>
      <c r="D2" s="604" t="s">
        <v>879</v>
      </c>
      <c r="E2" s="605" t="s">
        <v>1055</v>
      </c>
      <c r="F2" s="605" t="s">
        <v>160</v>
      </c>
      <c r="G2" s="605" t="s">
        <v>881</v>
      </c>
      <c r="H2" s="606" t="s">
        <v>1056</v>
      </c>
      <c r="I2" s="604" t="s">
        <v>1057</v>
      </c>
      <c r="J2" s="604" t="s">
        <v>161</v>
      </c>
      <c r="K2" s="607"/>
    </row>
    <row r="3" spans="1:13" s="432" customFormat="1" ht="31.5" customHeight="1">
      <c r="A3" s="608">
        <v>1</v>
      </c>
      <c r="B3" s="532" t="s">
        <v>326</v>
      </c>
      <c r="C3" s="802">
        <v>365.19</v>
      </c>
      <c r="D3" s="802">
        <v>479165.52345500002</v>
      </c>
      <c r="E3" s="803">
        <v>6.9106433520000001</v>
      </c>
      <c r="F3" s="803">
        <v>1.24</v>
      </c>
      <c r="G3" s="804">
        <v>0.59149099999999999</v>
      </c>
      <c r="H3" s="804">
        <v>2.0499999999999998</v>
      </c>
      <c r="I3" s="805">
        <v>-2.2154950000000002</v>
      </c>
      <c r="J3" s="805">
        <v>0.06</v>
      </c>
      <c r="K3" s="609"/>
      <c r="M3" s="433"/>
    </row>
    <row r="4" spans="1:13" s="432" customFormat="1" ht="33" customHeight="1">
      <c r="A4" s="608">
        <v>2</v>
      </c>
      <c r="B4" s="532" t="s">
        <v>327</v>
      </c>
      <c r="C4" s="802">
        <v>121.09</v>
      </c>
      <c r="D4" s="802">
        <v>175127.966655</v>
      </c>
      <c r="E4" s="803">
        <v>2.5257387250000001</v>
      </c>
      <c r="F4" s="803">
        <v>1.4</v>
      </c>
      <c r="G4" s="804">
        <v>0.57359700000000002</v>
      </c>
      <c r="H4" s="804">
        <v>1.65</v>
      </c>
      <c r="I4" s="805">
        <v>1.775933</v>
      </c>
      <c r="J4" s="805">
        <v>0.09</v>
      </c>
      <c r="K4" s="609"/>
    </row>
    <row r="5" spans="1:13" s="432" customFormat="1" ht="31.5" customHeight="1">
      <c r="A5" s="608">
        <v>3</v>
      </c>
      <c r="B5" s="532" t="s">
        <v>328</v>
      </c>
      <c r="C5" s="802">
        <v>892.46</v>
      </c>
      <c r="D5" s="802">
        <v>229847.40918700001</v>
      </c>
      <c r="E5" s="803">
        <v>3.3149160210000002</v>
      </c>
      <c r="F5" s="803">
        <v>1.05</v>
      </c>
      <c r="G5" s="804">
        <v>0.49542999999999998</v>
      </c>
      <c r="H5" s="804">
        <v>1.78</v>
      </c>
      <c r="I5" s="805">
        <v>-1.9623010000000001</v>
      </c>
      <c r="J5" s="805">
        <v>0.06</v>
      </c>
      <c r="K5" s="609"/>
    </row>
    <row r="6" spans="1:13" s="432" customFormat="1" ht="30" customHeight="1">
      <c r="A6" s="608">
        <v>4</v>
      </c>
      <c r="B6" s="532" t="s">
        <v>189</v>
      </c>
      <c r="C6" s="802">
        <v>88.78</v>
      </c>
      <c r="D6" s="802">
        <v>108401.91101900001</v>
      </c>
      <c r="E6" s="803">
        <v>1.5633990950000001</v>
      </c>
      <c r="F6" s="803">
        <v>1</v>
      </c>
      <c r="G6" s="804">
        <v>0.38489400000000001</v>
      </c>
      <c r="H6" s="804">
        <v>1.62</v>
      </c>
      <c r="I6" s="805">
        <v>1.1530689999999999</v>
      </c>
      <c r="J6" s="805">
        <v>0.06</v>
      </c>
      <c r="K6" s="609"/>
    </row>
    <row r="7" spans="1:13" s="432" customFormat="1" ht="31.5" customHeight="1">
      <c r="A7" s="608">
        <v>5</v>
      </c>
      <c r="B7" s="532" t="s">
        <v>329</v>
      </c>
      <c r="C7" s="802">
        <v>557.67999999999995</v>
      </c>
      <c r="D7" s="802">
        <v>716604.35672799998</v>
      </c>
      <c r="E7" s="803">
        <v>10.335044763000001</v>
      </c>
      <c r="F7" s="803">
        <v>1.1100000000000001</v>
      </c>
      <c r="G7" s="804">
        <v>0.57760400000000001</v>
      </c>
      <c r="H7" s="804">
        <v>1.75</v>
      </c>
      <c r="I7" s="805">
        <v>-7.5777989999999997</v>
      </c>
      <c r="J7" s="805">
        <v>0.09</v>
      </c>
      <c r="K7" s="609"/>
    </row>
    <row r="8" spans="1:13" s="432" customFormat="1" ht="31.5" customHeight="1">
      <c r="A8" s="608">
        <v>6</v>
      </c>
      <c r="B8" s="532" t="s">
        <v>330</v>
      </c>
      <c r="C8" s="802">
        <v>2104.04</v>
      </c>
      <c r="D8" s="802">
        <v>552292.02075400006</v>
      </c>
      <c r="E8" s="803">
        <v>7.9652917299999997</v>
      </c>
      <c r="F8" s="803">
        <v>1.0900000000000001</v>
      </c>
      <c r="G8" s="804">
        <v>0.47535500000000003</v>
      </c>
      <c r="H8" s="804">
        <v>1.56</v>
      </c>
      <c r="I8" s="805">
        <v>-6.1240740000000002</v>
      </c>
      <c r="J8" s="805">
        <v>0.06</v>
      </c>
      <c r="K8" s="609"/>
    </row>
    <row r="9" spans="1:13" s="432" customFormat="1" ht="31.5" customHeight="1">
      <c r="A9" s="608">
        <v>7</v>
      </c>
      <c r="B9" s="532" t="s">
        <v>880</v>
      </c>
      <c r="C9" s="802">
        <v>993.04</v>
      </c>
      <c r="D9" s="802">
        <v>261120.65982500001</v>
      </c>
      <c r="E9" s="803">
        <v>3.7659465540000001</v>
      </c>
      <c r="F9" s="803">
        <v>0.97</v>
      </c>
      <c r="G9" s="804">
        <v>0.47250300000000001</v>
      </c>
      <c r="H9" s="804">
        <v>1.67</v>
      </c>
      <c r="I9" s="805">
        <v>-6.7413259999999999</v>
      </c>
      <c r="J9" s="805">
        <v>0.1</v>
      </c>
      <c r="K9" s="609"/>
    </row>
    <row r="10" spans="1:13" s="432" customFormat="1" ht="30.75" customHeight="1">
      <c r="A10" s="608">
        <v>8</v>
      </c>
      <c r="B10" s="532" t="s">
        <v>331</v>
      </c>
      <c r="C10" s="802">
        <v>6765.48</v>
      </c>
      <c r="D10" s="802">
        <v>879189.315894</v>
      </c>
      <c r="E10" s="803">
        <v>12.67988514</v>
      </c>
      <c r="F10" s="803">
        <v>1.03</v>
      </c>
      <c r="G10" s="804">
        <v>0.46766400000000002</v>
      </c>
      <c r="H10" s="804">
        <v>2.52</v>
      </c>
      <c r="I10" s="805">
        <v>4.5960999999999999</v>
      </c>
      <c r="J10" s="805">
        <v>0.12</v>
      </c>
      <c r="K10" s="609"/>
    </row>
    <row r="11" spans="1:13" s="432" customFormat="1" ht="32.25" customHeight="1">
      <c r="A11" s="608">
        <v>9</v>
      </c>
      <c r="B11" s="532" t="s">
        <v>332</v>
      </c>
      <c r="C11" s="802">
        <v>1221.99</v>
      </c>
      <c r="D11" s="802">
        <v>90802.232957999993</v>
      </c>
      <c r="E11" s="803">
        <v>1.309572197</v>
      </c>
      <c r="F11" s="803">
        <v>1.17</v>
      </c>
      <c r="G11" s="804">
        <v>0.263515</v>
      </c>
      <c r="H11" s="804">
        <v>1.59</v>
      </c>
      <c r="I11" s="805">
        <v>0.43325399999999997</v>
      </c>
      <c r="J11" s="805">
        <v>7.0000000000000007E-2</v>
      </c>
      <c r="K11" s="609"/>
    </row>
    <row r="12" spans="1:13" s="432" customFormat="1" ht="30.75" customHeight="1">
      <c r="A12" s="608">
        <v>10</v>
      </c>
      <c r="B12" s="532" t="s">
        <v>333</v>
      </c>
      <c r="C12" s="802">
        <v>281.07</v>
      </c>
      <c r="D12" s="802">
        <v>252121.898564</v>
      </c>
      <c r="E12" s="803">
        <v>3.6361642000000001</v>
      </c>
      <c r="F12" s="803">
        <v>1.08</v>
      </c>
      <c r="G12" s="804">
        <v>0.56656300000000004</v>
      </c>
      <c r="H12" s="804">
        <v>1.8</v>
      </c>
      <c r="I12" s="805">
        <v>-4.4293139999999998</v>
      </c>
      <c r="J12" s="805">
        <v>7.0000000000000007E-2</v>
      </c>
      <c r="K12" s="609"/>
    </row>
    <row r="13" spans="1:13" s="432" customFormat="1" ht="29.25" customHeight="1">
      <c r="A13" s="608">
        <v>11</v>
      </c>
      <c r="B13" s="532" t="s">
        <v>334</v>
      </c>
      <c r="C13" s="802">
        <v>621.6</v>
      </c>
      <c r="D13" s="802">
        <v>119590.318147</v>
      </c>
      <c r="E13" s="803">
        <v>1.724761062</v>
      </c>
      <c r="F13" s="803">
        <v>0.97</v>
      </c>
      <c r="G13" s="804">
        <v>0.35693900000000001</v>
      </c>
      <c r="H13" s="804">
        <v>2.25</v>
      </c>
      <c r="I13" s="805">
        <v>-11.664959</v>
      </c>
      <c r="J13" s="805">
        <v>0.09</v>
      </c>
      <c r="K13" s="609"/>
    </row>
    <row r="14" spans="1:13" s="432" customFormat="1" ht="33.75" customHeight="1">
      <c r="A14" s="608">
        <v>12</v>
      </c>
      <c r="B14" s="806" t="s">
        <v>1366</v>
      </c>
      <c r="C14" s="807">
        <v>664.26</v>
      </c>
      <c r="D14" s="807">
        <v>68314.244928</v>
      </c>
      <c r="E14" s="808">
        <v>0.98524488799999999</v>
      </c>
      <c r="F14" s="808">
        <v>1.43</v>
      </c>
      <c r="G14" s="809">
        <v>0.49955100000000002</v>
      </c>
      <c r="H14" s="809">
        <v>1.54</v>
      </c>
      <c r="I14" s="810">
        <v>-4.4922849999999999</v>
      </c>
      <c r="J14" s="810">
        <v>0.06</v>
      </c>
      <c r="K14" s="609"/>
    </row>
    <row r="15" spans="1:13" s="432" customFormat="1" ht="30.75" customHeight="1">
      <c r="A15" s="608">
        <v>13</v>
      </c>
      <c r="B15" s="532" t="s">
        <v>162</v>
      </c>
      <c r="C15" s="802">
        <v>234.96</v>
      </c>
      <c r="D15" s="802">
        <v>228542.486898</v>
      </c>
      <c r="E15" s="803">
        <v>3.2960961090000001</v>
      </c>
      <c r="F15" s="803">
        <v>0.72</v>
      </c>
      <c r="G15" s="804">
        <v>0.26958300000000002</v>
      </c>
      <c r="H15" s="804">
        <v>1.25</v>
      </c>
      <c r="I15" s="805">
        <v>-2.5219019999999999</v>
      </c>
      <c r="J15" s="805">
        <v>0.08</v>
      </c>
      <c r="K15" s="609"/>
    </row>
    <row r="16" spans="1:13" s="432" customFormat="1" ht="28.5" customHeight="1">
      <c r="A16" s="608">
        <v>14</v>
      </c>
      <c r="B16" s="532" t="s">
        <v>335</v>
      </c>
      <c r="C16" s="802">
        <v>96.42</v>
      </c>
      <c r="D16" s="802">
        <v>69916.602329999994</v>
      </c>
      <c r="E16" s="803">
        <v>1.0083544820000001</v>
      </c>
      <c r="F16" s="803">
        <v>0.5</v>
      </c>
      <c r="G16" s="804">
        <v>0.19798499999999999</v>
      </c>
      <c r="H16" s="804">
        <v>1.69</v>
      </c>
      <c r="I16" s="805">
        <v>-2.843855</v>
      </c>
      <c r="J16" s="805">
        <v>7.0000000000000007E-2</v>
      </c>
      <c r="K16" s="609"/>
    </row>
    <row r="17" spans="1:11" s="432" customFormat="1" ht="29.25" customHeight="1">
      <c r="A17" s="608">
        <v>15</v>
      </c>
      <c r="B17" s="532" t="s">
        <v>336</v>
      </c>
      <c r="C17" s="802">
        <v>95.92</v>
      </c>
      <c r="D17" s="802">
        <v>139385.47369099999</v>
      </c>
      <c r="E17" s="803">
        <v>2.0102516769999998</v>
      </c>
      <c r="F17" s="803">
        <v>0.79</v>
      </c>
      <c r="G17" s="804">
        <v>0.27056999999999998</v>
      </c>
      <c r="H17" s="804">
        <v>1.35</v>
      </c>
      <c r="I17" s="805">
        <v>-2.470224</v>
      </c>
      <c r="J17" s="805">
        <v>0.14000000000000001</v>
      </c>
      <c r="K17" s="609"/>
    </row>
    <row r="18" spans="1:11" s="432" customFormat="1" ht="29.25" customHeight="1">
      <c r="A18" s="608">
        <v>16</v>
      </c>
      <c r="B18" s="532" t="s">
        <v>337</v>
      </c>
      <c r="C18" s="802">
        <v>1241.23</v>
      </c>
      <c r="D18" s="802">
        <v>292075.71682899998</v>
      </c>
      <c r="E18" s="803">
        <v>4.2123880199999997</v>
      </c>
      <c r="F18" s="803">
        <v>0.6</v>
      </c>
      <c r="G18" s="804">
        <v>0.24465700000000001</v>
      </c>
      <c r="H18" s="804">
        <v>1.72</v>
      </c>
      <c r="I18" s="805">
        <v>-3.4770850000000002</v>
      </c>
      <c r="J18" s="805">
        <v>0.12</v>
      </c>
      <c r="K18" s="609"/>
    </row>
    <row r="19" spans="1:11" s="432" customFormat="1" ht="30" customHeight="1">
      <c r="A19" s="608">
        <v>17</v>
      </c>
      <c r="B19" s="532" t="s">
        <v>338</v>
      </c>
      <c r="C19" s="802">
        <v>1097.3499999999999</v>
      </c>
      <c r="D19" s="802">
        <v>58181.494362999998</v>
      </c>
      <c r="E19" s="803">
        <v>0.83910786000000004</v>
      </c>
      <c r="F19" s="803">
        <v>1.06</v>
      </c>
      <c r="G19" s="804">
        <v>0.47110099999999999</v>
      </c>
      <c r="H19" s="804">
        <v>1.45</v>
      </c>
      <c r="I19" s="805">
        <v>-4.1796329999999999</v>
      </c>
      <c r="J19" s="805">
        <v>0.06</v>
      </c>
      <c r="K19" s="609"/>
    </row>
    <row r="20" spans="1:11" s="432" customFormat="1" ht="30" customHeight="1">
      <c r="A20" s="608">
        <v>18</v>
      </c>
      <c r="B20" s="532" t="s">
        <v>339</v>
      </c>
      <c r="C20" s="802">
        <v>239.93</v>
      </c>
      <c r="D20" s="802">
        <v>108041.646249</v>
      </c>
      <c r="E20" s="803">
        <v>1.558203268</v>
      </c>
      <c r="F20" s="803">
        <v>0.56999999999999995</v>
      </c>
      <c r="G20" s="804">
        <v>0.19215199999999999</v>
      </c>
      <c r="H20" s="804">
        <v>1.47</v>
      </c>
      <c r="I20" s="805">
        <v>-6.5502409999999998</v>
      </c>
      <c r="J20" s="805">
        <v>0.13</v>
      </c>
      <c r="K20" s="609"/>
    </row>
    <row r="21" spans="1:11" s="432" customFormat="1" ht="33.75" customHeight="1">
      <c r="A21" s="608">
        <v>19</v>
      </c>
      <c r="B21" s="532" t="s">
        <v>340</v>
      </c>
      <c r="C21" s="802">
        <v>1395.34</v>
      </c>
      <c r="D21" s="802">
        <v>621165.43977499998</v>
      </c>
      <c r="E21" s="803">
        <v>8.9586011649999993</v>
      </c>
      <c r="F21" s="803">
        <v>1.03</v>
      </c>
      <c r="G21" s="804">
        <v>0.60380199999999995</v>
      </c>
      <c r="H21" s="804">
        <v>2.21</v>
      </c>
      <c r="I21" s="805">
        <v>4.6387109999999998</v>
      </c>
      <c r="J21" s="805">
        <v>0.12</v>
      </c>
      <c r="K21" s="609"/>
    </row>
    <row r="22" spans="1:11" s="432" customFormat="1" ht="33" customHeight="1">
      <c r="A22" s="608">
        <v>20</v>
      </c>
      <c r="B22" s="532" t="s">
        <v>341</v>
      </c>
      <c r="C22" s="802">
        <v>775.42</v>
      </c>
      <c r="D22" s="802">
        <v>79544.583257999999</v>
      </c>
      <c r="E22" s="803">
        <v>1.1472115970000001</v>
      </c>
      <c r="F22" s="803">
        <v>1.35</v>
      </c>
      <c r="G22" s="804">
        <v>0.46095599999999998</v>
      </c>
      <c r="H22" s="804">
        <v>1.83</v>
      </c>
      <c r="I22" s="805">
        <v>3.588463</v>
      </c>
      <c r="J22" s="805">
        <v>0.05</v>
      </c>
      <c r="K22" s="609"/>
    </row>
    <row r="23" spans="1:11" s="432" customFormat="1" ht="31.5">
      <c r="A23" s="608">
        <v>21</v>
      </c>
      <c r="B23" s="532" t="s">
        <v>342</v>
      </c>
      <c r="C23" s="802">
        <v>614.99</v>
      </c>
      <c r="D23" s="802">
        <v>258277.07970900001</v>
      </c>
      <c r="E23" s="803">
        <v>3.7249357399999998</v>
      </c>
      <c r="F23" s="803">
        <v>1.04</v>
      </c>
      <c r="G23" s="804">
        <v>0.39510400000000001</v>
      </c>
      <c r="H23" s="804">
        <v>1.64</v>
      </c>
      <c r="I23" s="805">
        <v>-7.2942220000000004</v>
      </c>
      <c r="J23" s="805">
        <v>0.1</v>
      </c>
      <c r="K23" s="609"/>
    </row>
    <row r="24" spans="1:11" s="432" customFormat="1" ht="27.75" customHeight="1">
      <c r="A24" s="608">
        <v>22</v>
      </c>
      <c r="B24" s="532" t="s">
        <v>343</v>
      </c>
      <c r="C24" s="802">
        <v>542.73</v>
      </c>
      <c r="D24" s="802">
        <v>109960.419465</v>
      </c>
      <c r="E24" s="803">
        <v>1.5858762879999999</v>
      </c>
      <c r="F24" s="803">
        <v>0.91</v>
      </c>
      <c r="G24" s="804">
        <v>0.377419</v>
      </c>
      <c r="H24" s="804">
        <v>1.48</v>
      </c>
      <c r="I24" s="805">
        <v>-4.9431440000000002</v>
      </c>
      <c r="J24" s="805">
        <v>0.05</v>
      </c>
      <c r="K24" s="609"/>
    </row>
    <row r="25" spans="1:11" s="432" customFormat="1" ht="26.25" customHeight="1">
      <c r="A25" s="608">
        <v>23</v>
      </c>
      <c r="B25" s="532" t="s">
        <v>344</v>
      </c>
      <c r="C25" s="802">
        <v>2782.8</v>
      </c>
      <c r="D25" s="802">
        <v>197465.80719399999</v>
      </c>
      <c r="E25" s="803">
        <v>2.8479005709999998</v>
      </c>
      <c r="F25" s="803">
        <v>0.72</v>
      </c>
      <c r="G25" s="804">
        <v>0.289547</v>
      </c>
      <c r="H25" s="804">
        <v>1.79</v>
      </c>
      <c r="I25" s="805">
        <v>-6.3974950000000002</v>
      </c>
      <c r="J25" s="805">
        <v>0.05</v>
      </c>
      <c r="K25" s="609"/>
    </row>
    <row r="26" spans="1:11" s="432" customFormat="1" ht="28.5" customHeight="1">
      <c r="A26" s="608">
        <v>24</v>
      </c>
      <c r="B26" s="532" t="s">
        <v>345</v>
      </c>
      <c r="C26" s="802">
        <v>151.04</v>
      </c>
      <c r="D26" s="802">
        <v>111683.99052799999</v>
      </c>
      <c r="E26" s="803">
        <v>1.610734055</v>
      </c>
      <c r="F26" s="803">
        <v>0.91</v>
      </c>
      <c r="G26" s="804">
        <v>0.31299500000000002</v>
      </c>
      <c r="H26" s="804">
        <v>1.72</v>
      </c>
      <c r="I26" s="805">
        <v>-1.663192</v>
      </c>
      <c r="J26" s="805">
        <v>0.1</v>
      </c>
      <c r="K26" s="609"/>
    </row>
    <row r="27" spans="1:11" s="432" customFormat="1" ht="30" customHeight="1">
      <c r="A27" s="608">
        <v>25</v>
      </c>
      <c r="B27" s="532" t="s">
        <v>163</v>
      </c>
      <c r="C27" s="802">
        <v>288.68</v>
      </c>
      <c r="D27" s="802">
        <v>80355.036902000007</v>
      </c>
      <c r="E27" s="803">
        <v>1.1589001590000001</v>
      </c>
      <c r="F27" s="803">
        <v>0.97</v>
      </c>
      <c r="G27" s="804">
        <v>0.38797199999999998</v>
      </c>
      <c r="H27" s="804">
        <v>1.47</v>
      </c>
      <c r="I27" s="805">
        <v>-3.9249489999999998</v>
      </c>
      <c r="J27" s="805">
        <v>0.05</v>
      </c>
      <c r="K27" s="609"/>
    </row>
    <row r="28" spans="1:11" s="432" customFormat="1" ht="30" customHeight="1">
      <c r="A28" s="608">
        <v>26</v>
      </c>
      <c r="B28" s="532" t="s">
        <v>346</v>
      </c>
      <c r="C28" s="802">
        <v>365.91</v>
      </c>
      <c r="D28" s="802">
        <v>333921.33520899998</v>
      </c>
      <c r="E28" s="803">
        <v>4.8158958480000003</v>
      </c>
      <c r="F28" s="803">
        <v>0.9</v>
      </c>
      <c r="G28" s="804">
        <v>0.45305400000000001</v>
      </c>
      <c r="H28" s="804">
        <v>1.66</v>
      </c>
      <c r="I28" s="805">
        <v>-3.4252530000000001</v>
      </c>
      <c r="J28" s="805">
        <v>0.15</v>
      </c>
      <c r="K28" s="609"/>
    </row>
    <row r="29" spans="1:11" s="432" customFormat="1" ht="33.75" customHeight="1">
      <c r="A29" s="608">
        <v>27</v>
      </c>
      <c r="B29" s="532" t="s">
        <v>347</v>
      </c>
      <c r="C29" s="802">
        <v>9696.67</v>
      </c>
      <c r="D29" s="802">
        <v>79038.979066</v>
      </c>
      <c r="E29" s="803">
        <v>1.1399196490000001</v>
      </c>
      <c r="F29" s="803">
        <v>0.57999999999999996</v>
      </c>
      <c r="G29" s="804">
        <v>0.152563</v>
      </c>
      <c r="H29" s="804">
        <v>1.93</v>
      </c>
      <c r="I29" s="805">
        <v>-5.6437379999999999</v>
      </c>
      <c r="J29" s="805">
        <v>0.11</v>
      </c>
      <c r="K29" s="609"/>
    </row>
    <row r="30" spans="1:11" s="432" customFormat="1" ht="31.5" customHeight="1">
      <c r="A30" s="608">
        <v>28</v>
      </c>
      <c r="B30" s="532" t="s">
        <v>348</v>
      </c>
      <c r="C30" s="802">
        <v>486.89</v>
      </c>
      <c r="D30" s="802">
        <v>64315.830442999999</v>
      </c>
      <c r="E30" s="803">
        <v>0.92757876800000005</v>
      </c>
      <c r="F30" s="803">
        <v>1.1399999999999999</v>
      </c>
      <c r="G30" s="804">
        <v>0.43134299999999998</v>
      </c>
      <c r="H30" s="804">
        <v>1.65</v>
      </c>
      <c r="I30" s="805">
        <v>-4.53125</v>
      </c>
      <c r="J30" s="805">
        <v>0.12</v>
      </c>
      <c r="K30" s="609"/>
    </row>
    <row r="31" spans="1:11" s="432" customFormat="1" ht="30.75" customHeight="1">
      <c r="A31" s="608">
        <v>29</v>
      </c>
      <c r="B31" s="532" t="s">
        <v>349</v>
      </c>
      <c r="C31" s="802">
        <v>6975.45</v>
      </c>
      <c r="D31" s="802">
        <v>73093.330577999994</v>
      </c>
      <c r="E31" s="803">
        <v>1.05417004</v>
      </c>
      <c r="F31" s="803">
        <v>0.5</v>
      </c>
      <c r="G31" s="804">
        <v>0.113984</v>
      </c>
      <c r="H31" s="804">
        <v>2.14</v>
      </c>
      <c r="I31" s="805">
        <v>-4.8162029999999998</v>
      </c>
      <c r="J31" s="805">
        <v>0.1</v>
      </c>
      <c r="K31" s="609"/>
    </row>
    <row r="32" spans="1:11" s="432" customFormat="1" ht="55.5" customHeight="1">
      <c r="A32" s="608">
        <v>30</v>
      </c>
      <c r="B32" s="532" t="s">
        <v>350</v>
      </c>
      <c r="C32" s="802">
        <v>159.28</v>
      </c>
      <c r="D32" s="802">
        <v>96189.381083</v>
      </c>
      <c r="E32" s="803">
        <v>1.387266976</v>
      </c>
      <c r="F32" s="803">
        <v>1.36</v>
      </c>
      <c r="G32" s="804">
        <v>0.49473099999999998</v>
      </c>
      <c r="H32" s="804">
        <v>14.53</v>
      </c>
      <c r="I32" s="805">
        <v>-3.611316</v>
      </c>
      <c r="J32" s="805">
        <v>0.16</v>
      </c>
      <c r="K32" s="609"/>
    </row>
    <row r="33" spans="1:11" s="432" customFormat="1" ht="15" customHeight="1">
      <c r="A33" s="610"/>
      <c r="B33" s="611"/>
      <c r="C33" s="612"/>
      <c r="D33" s="612"/>
      <c r="E33" s="613"/>
      <c r="F33" s="614"/>
      <c r="G33" s="615"/>
      <c r="H33" s="615"/>
      <c r="I33" s="616"/>
      <c r="J33" s="616"/>
      <c r="K33" s="609"/>
    </row>
    <row r="34" spans="1:11" s="432" customFormat="1" ht="54.75" customHeight="1">
      <c r="A34" s="1363" t="s">
        <v>1179</v>
      </c>
      <c r="B34" s="1363"/>
      <c r="C34" s="1363"/>
      <c r="D34" s="1363"/>
      <c r="E34" s="1363"/>
      <c r="F34" s="1363"/>
      <c r="G34" s="1363"/>
      <c r="H34" s="1363"/>
      <c r="I34" s="1363"/>
      <c r="J34" s="1363"/>
      <c r="K34" s="1363"/>
    </row>
    <row r="35" spans="1:11" s="432" customFormat="1" ht="55.5" customHeight="1">
      <c r="A35" s="1362" t="s">
        <v>1180</v>
      </c>
      <c r="B35" s="1362"/>
      <c r="C35" s="1362"/>
      <c r="D35" s="1362"/>
      <c r="E35" s="1362"/>
      <c r="F35" s="1362"/>
      <c r="G35" s="1362"/>
      <c r="H35" s="1362"/>
      <c r="I35" s="1362"/>
      <c r="J35" s="1362"/>
      <c r="K35" s="617"/>
    </row>
    <row r="36" spans="1:11" s="432" customFormat="1" ht="37.5" customHeight="1">
      <c r="A36" s="1363" t="s">
        <v>1178</v>
      </c>
      <c r="B36" s="1363"/>
      <c r="C36" s="1363"/>
      <c r="D36" s="1363"/>
      <c r="E36" s="1363"/>
      <c r="F36" s="1363"/>
      <c r="G36" s="1363"/>
      <c r="H36" s="1363"/>
      <c r="I36" s="1363"/>
      <c r="J36" s="1363"/>
      <c r="K36" s="617"/>
    </row>
    <row r="37" spans="1:11" s="432" customFormat="1" ht="66" customHeight="1">
      <c r="A37" s="1363" t="s">
        <v>1458</v>
      </c>
      <c r="B37" s="1363"/>
      <c r="C37" s="1363"/>
      <c r="D37" s="1363"/>
      <c r="E37" s="1363"/>
      <c r="F37" s="1363"/>
      <c r="G37" s="1363"/>
      <c r="H37" s="1363"/>
      <c r="I37" s="1363"/>
      <c r="J37" s="1363"/>
      <c r="K37" s="1363"/>
    </row>
    <row r="38" spans="1:11" s="432" customFormat="1" ht="37.5" customHeight="1">
      <c r="A38" s="1363" t="s">
        <v>1345</v>
      </c>
      <c r="B38" s="1363"/>
      <c r="C38" s="1363"/>
      <c r="D38" s="1363"/>
      <c r="E38" s="1363"/>
      <c r="F38" s="1363"/>
      <c r="G38" s="1363"/>
      <c r="H38" s="1363"/>
      <c r="I38" s="1363"/>
      <c r="J38" s="1363"/>
      <c r="K38" s="617"/>
    </row>
    <row r="39" spans="1:11" s="432" customFormat="1" ht="32.25" customHeight="1">
      <c r="A39" s="1357" t="s">
        <v>226</v>
      </c>
      <c r="B39" s="1358"/>
      <c r="C39" s="1358"/>
      <c r="D39" s="1358"/>
      <c r="E39" s="1358"/>
      <c r="F39" s="1358"/>
      <c r="G39" s="1358"/>
      <c r="H39" s="1358"/>
      <c r="I39" s="1358"/>
      <c r="J39" s="1359"/>
      <c r="K39" s="617"/>
    </row>
    <row r="40" spans="1:11" s="432" customFormat="1" ht="27.6" customHeight="1">
      <c r="H40" s="431"/>
    </row>
  </sheetData>
  <mergeCells count="7">
    <mergeCell ref="A39:J39"/>
    <mergeCell ref="A1:K1"/>
    <mergeCell ref="A35:J35"/>
    <mergeCell ref="A36:J36"/>
    <mergeCell ref="A38:J38"/>
    <mergeCell ref="A37:K37"/>
    <mergeCell ref="A34:K3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95" zoomScaleNormal="95" workbookViewId="0">
      <selection activeCell="G5" sqref="G5"/>
    </sheetView>
  </sheetViews>
  <sheetFormatPr defaultColWidth="9.140625" defaultRowHeight="12"/>
  <cols>
    <col min="1" max="1" width="6.42578125" style="434" bestFit="1" customWidth="1"/>
    <col min="2" max="2" width="25.42578125" style="434" customWidth="1"/>
    <col min="3" max="3" width="14.5703125" style="434" bestFit="1" customWidth="1"/>
    <col min="4" max="4" width="13.85546875" style="434" bestFit="1" customWidth="1"/>
    <col min="5" max="5" width="12" style="434" customWidth="1"/>
    <col min="6" max="6" width="7.85546875" style="434" customWidth="1"/>
    <col min="7" max="7" width="9" style="434" customWidth="1"/>
    <col min="8" max="8" width="9.5703125" style="434" bestFit="1" customWidth="1"/>
    <col min="9" max="9" width="10.5703125" style="434" bestFit="1" customWidth="1"/>
    <col min="10" max="10" width="11.5703125" style="434" customWidth="1"/>
    <col min="11" max="11" width="30.42578125" style="434" bestFit="1" customWidth="1"/>
    <col min="12" max="12" width="4.5703125" style="434" bestFit="1" customWidth="1"/>
    <col min="13" max="16384" width="9.140625" style="434"/>
  </cols>
  <sheetData>
    <row r="1" spans="1:11" ht="35.25" customHeight="1">
      <c r="A1" s="1364" t="s">
        <v>1365</v>
      </c>
      <c r="B1" s="1365"/>
      <c r="C1" s="1365"/>
      <c r="D1" s="1365"/>
      <c r="E1" s="1365"/>
      <c r="F1" s="1365"/>
      <c r="G1" s="1365"/>
      <c r="H1" s="1365"/>
      <c r="I1" s="1365"/>
      <c r="J1" s="1365"/>
      <c r="K1" s="1365"/>
    </row>
    <row r="2" spans="1:11" s="435" customFormat="1" ht="99" customHeight="1">
      <c r="A2" s="603" t="s">
        <v>157</v>
      </c>
      <c r="B2" s="603" t="s">
        <v>158</v>
      </c>
      <c r="C2" s="604" t="s">
        <v>159</v>
      </c>
      <c r="D2" s="604" t="s">
        <v>879</v>
      </c>
      <c r="E2" s="605" t="s">
        <v>1058</v>
      </c>
      <c r="F2" s="605" t="s">
        <v>160</v>
      </c>
      <c r="G2" s="605" t="s">
        <v>881</v>
      </c>
      <c r="H2" s="606" t="s">
        <v>1056</v>
      </c>
      <c r="I2" s="604" t="s">
        <v>1057</v>
      </c>
      <c r="J2" s="604" t="s">
        <v>161</v>
      </c>
      <c r="K2" s="617"/>
    </row>
    <row r="3" spans="1:11" s="435" customFormat="1" ht="33.75" customHeight="1">
      <c r="A3" s="608">
        <v>1</v>
      </c>
      <c r="B3" s="532" t="s">
        <v>351</v>
      </c>
      <c r="C3" s="807">
        <v>114.0001121</v>
      </c>
      <c r="D3" s="807">
        <v>105564.56</v>
      </c>
      <c r="E3" s="808">
        <v>1.32</v>
      </c>
      <c r="F3" s="808">
        <v>1.38</v>
      </c>
      <c r="G3" s="809">
        <v>0.41</v>
      </c>
      <c r="H3" s="809">
        <v>2.2000000000000002</v>
      </c>
      <c r="I3" s="810">
        <v>-1.52</v>
      </c>
      <c r="J3" s="810">
        <v>0.02</v>
      </c>
      <c r="K3" s="617"/>
    </row>
    <row r="4" spans="1:11" s="435" customFormat="1" ht="58.5" customHeight="1">
      <c r="A4" s="608">
        <v>2</v>
      </c>
      <c r="B4" s="532" t="s">
        <v>352</v>
      </c>
      <c r="C4" s="807">
        <v>432.02778899999998</v>
      </c>
      <c r="D4" s="807">
        <v>61852.34</v>
      </c>
      <c r="E4" s="808">
        <v>0.77</v>
      </c>
      <c r="F4" s="808">
        <v>1.39</v>
      </c>
      <c r="G4" s="809">
        <v>0.49</v>
      </c>
      <c r="H4" s="809">
        <v>2.13</v>
      </c>
      <c r="I4" s="810">
        <v>-7.14</v>
      </c>
      <c r="J4" s="810">
        <v>0.03</v>
      </c>
      <c r="K4" s="617"/>
    </row>
    <row r="5" spans="1:11" s="435" customFormat="1" ht="44.25" customHeight="1">
      <c r="A5" s="608">
        <v>3</v>
      </c>
      <c r="B5" s="532" t="s">
        <v>353</v>
      </c>
      <c r="C5" s="807">
        <v>71.892328500000005</v>
      </c>
      <c r="D5" s="807">
        <v>45710.52</v>
      </c>
      <c r="E5" s="808">
        <v>0.56999999999999995</v>
      </c>
      <c r="F5" s="808">
        <v>0.89</v>
      </c>
      <c r="G5" s="809">
        <v>0.23</v>
      </c>
      <c r="H5" s="809">
        <v>1.33</v>
      </c>
      <c r="I5" s="810">
        <v>-5.26</v>
      </c>
      <c r="J5" s="810">
        <v>0.02</v>
      </c>
      <c r="K5" s="617"/>
    </row>
    <row r="6" spans="1:11" s="435" customFormat="1" ht="27.75" customHeight="1">
      <c r="A6" s="608">
        <v>4</v>
      </c>
      <c r="B6" s="532" t="s">
        <v>354</v>
      </c>
      <c r="C6" s="807">
        <v>95.919779000000005</v>
      </c>
      <c r="D6" s="807">
        <v>139209.62</v>
      </c>
      <c r="E6" s="808">
        <v>1.74</v>
      </c>
      <c r="F6" s="808">
        <v>0.81</v>
      </c>
      <c r="G6" s="809">
        <v>0.27</v>
      </c>
      <c r="H6" s="809">
        <v>1.02</v>
      </c>
      <c r="I6" s="810">
        <v>-2.75</v>
      </c>
      <c r="J6" s="810">
        <v>0.02</v>
      </c>
      <c r="K6" s="617"/>
    </row>
    <row r="7" spans="1:11" s="435" customFormat="1" ht="25.5" customHeight="1">
      <c r="A7" s="608">
        <v>5</v>
      </c>
      <c r="B7" s="532" t="s">
        <v>355</v>
      </c>
      <c r="C7" s="807">
        <v>614.96236480000005</v>
      </c>
      <c r="D7" s="807">
        <v>252657.29</v>
      </c>
      <c r="E7" s="808">
        <v>3.16</v>
      </c>
      <c r="F7" s="808">
        <v>1.04</v>
      </c>
      <c r="G7" s="809">
        <v>0.39</v>
      </c>
      <c r="H7" s="809">
        <v>1.1100000000000001</v>
      </c>
      <c r="I7" s="810">
        <v>3.61</v>
      </c>
      <c r="J7" s="810">
        <v>0.02</v>
      </c>
      <c r="K7" s="617"/>
    </row>
    <row r="8" spans="1:11" s="435" customFormat="1" ht="27" customHeight="1">
      <c r="A8" s="608">
        <v>6</v>
      </c>
      <c r="B8" s="532" t="s">
        <v>356</v>
      </c>
      <c r="C8" s="807">
        <v>282.957358</v>
      </c>
      <c r="D8" s="807">
        <v>40927.519999999997</v>
      </c>
      <c r="E8" s="808">
        <v>0.51</v>
      </c>
      <c r="F8" s="808">
        <v>0.69</v>
      </c>
      <c r="G8" s="809">
        <v>0.26</v>
      </c>
      <c r="H8" s="809">
        <v>1.04</v>
      </c>
      <c r="I8" s="810">
        <v>-3.59</v>
      </c>
      <c r="J8" s="810">
        <v>0.02</v>
      </c>
      <c r="K8" s="617"/>
    </row>
    <row r="9" spans="1:11" s="435" customFormat="1" ht="27" customHeight="1">
      <c r="A9" s="608">
        <v>7</v>
      </c>
      <c r="B9" s="532" t="s">
        <v>357</v>
      </c>
      <c r="C9" s="807">
        <v>121.0858466</v>
      </c>
      <c r="D9" s="807">
        <v>175156</v>
      </c>
      <c r="E9" s="808">
        <v>2.19</v>
      </c>
      <c r="F9" s="808">
        <v>1.42</v>
      </c>
      <c r="G9" s="809">
        <v>0.56999999999999995</v>
      </c>
      <c r="H9" s="809">
        <v>0.96</v>
      </c>
      <c r="I9" s="810">
        <v>-2.17</v>
      </c>
      <c r="J9" s="810">
        <v>0.02</v>
      </c>
      <c r="K9" s="617"/>
    </row>
    <row r="10" spans="1:11" s="435" customFormat="1" ht="29.25" customHeight="1">
      <c r="A10" s="608">
        <v>8</v>
      </c>
      <c r="B10" s="532" t="s">
        <v>358</v>
      </c>
      <c r="C10" s="807">
        <v>159.28154599999999</v>
      </c>
      <c r="D10" s="807">
        <v>83824.94</v>
      </c>
      <c r="E10" s="808">
        <v>1.05</v>
      </c>
      <c r="F10" s="808">
        <v>1.38</v>
      </c>
      <c r="G10" s="809">
        <v>0.49</v>
      </c>
      <c r="H10" s="809">
        <v>1.46</v>
      </c>
      <c r="I10" s="810">
        <v>-4.84</v>
      </c>
      <c r="J10" s="810">
        <v>0.03</v>
      </c>
      <c r="K10" s="617"/>
    </row>
    <row r="11" spans="1:11" s="435" customFormat="1" ht="45" customHeight="1">
      <c r="A11" s="608">
        <v>9</v>
      </c>
      <c r="B11" s="532" t="s">
        <v>882</v>
      </c>
      <c r="C11" s="807">
        <v>2169.2527439999999</v>
      </c>
      <c r="D11" s="807">
        <v>32262.21</v>
      </c>
      <c r="E11" s="808">
        <v>0.4</v>
      </c>
      <c r="F11" s="808">
        <v>0.83</v>
      </c>
      <c r="G11" s="809">
        <v>0.28000000000000003</v>
      </c>
      <c r="H11" s="809">
        <v>1.33</v>
      </c>
      <c r="I11" s="810">
        <v>-3.12</v>
      </c>
      <c r="J11" s="810">
        <v>0.02</v>
      </c>
      <c r="K11" s="617"/>
    </row>
    <row r="12" spans="1:11" s="435" customFormat="1" ht="26.25" customHeight="1">
      <c r="A12" s="608">
        <v>10</v>
      </c>
      <c r="B12" s="532" t="s">
        <v>359</v>
      </c>
      <c r="C12" s="807">
        <v>2782.2102835000001</v>
      </c>
      <c r="D12" s="807">
        <v>201846.57</v>
      </c>
      <c r="E12" s="808">
        <v>2.52</v>
      </c>
      <c r="F12" s="808">
        <v>0.75</v>
      </c>
      <c r="G12" s="809">
        <v>0.3</v>
      </c>
      <c r="H12" s="809">
        <v>1.06</v>
      </c>
      <c r="I12" s="810">
        <v>-5.03</v>
      </c>
      <c r="J12" s="810">
        <v>0.02</v>
      </c>
      <c r="K12" s="617"/>
    </row>
    <row r="13" spans="1:11" s="435" customFormat="1" ht="27" customHeight="1">
      <c r="A13" s="608">
        <v>11</v>
      </c>
      <c r="B13" s="532" t="s">
        <v>360</v>
      </c>
      <c r="C13" s="807">
        <v>24.086829600000002</v>
      </c>
      <c r="D13" s="807">
        <v>50838.879999999997</v>
      </c>
      <c r="E13" s="808">
        <v>0.64</v>
      </c>
      <c r="F13" s="808">
        <v>0.56000000000000005</v>
      </c>
      <c r="G13" s="809">
        <v>0.17</v>
      </c>
      <c r="H13" s="809">
        <v>0.89</v>
      </c>
      <c r="I13" s="810">
        <v>-1.26</v>
      </c>
      <c r="J13" s="810">
        <v>0.02</v>
      </c>
      <c r="K13" s="617"/>
    </row>
    <row r="14" spans="1:11" s="435" customFormat="1" ht="27" customHeight="1">
      <c r="A14" s="608">
        <v>12</v>
      </c>
      <c r="B14" s="532" t="s">
        <v>361</v>
      </c>
      <c r="C14" s="807">
        <v>161.41468639999999</v>
      </c>
      <c r="D14" s="807">
        <v>58180.83</v>
      </c>
      <c r="E14" s="808">
        <v>0.73</v>
      </c>
      <c r="F14" s="808">
        <v>0.36</v>
      </c>
      <c r="G14" s="809">
        <v>0.08</v>
      </c>
      <c r="H14" s="809">
        <v>1.06</v>
      </c>
      <c r="I14" s="810">
        <v>-5.59</v>
      </c>
      <c r="J14" s="810">
        <v>0.02</v>
      </c>
      <c r="K14" s="617"/>
    </row>
    <row r="15" spans="1:11" s="435" customFormat="1" ht="27" customHeight="1">
      <c r="A15" s="608">
        <v>13</v>
      </c>
      <c r="B15" s="532" t="s">
        <v>164</v>
      </c>
      <c r="C15" s="807">
        <v>6162.7283269999998</v>
      </c>
      <c r="D15" s="807">
        <v>47155.35</v>
      </c>
      <c r="E15" s="808">
        <v>0.59</v>
      </c>
      <c r="F15" s="808">
        <v>0.82</v>
      </c>
      <c r="G15" s="809">
        <v>0.16</v>
      </c>
      <c r="H15" s="809">
        <v>1.33</v>
      </c>
      <c r="I15" s="810">
        <v>-0.97</v>
      </c>
      <c r="J15" s="810">
        <v>0.03</v>
      </c>
      <c r="K15" s="617"/>
    </row>
    <row r="16" spans="1:11" s="435" customFormat="1" ht="37.5" customHeight="1">
      <c r="A16" s="608">
        <v>14</v>
      </c>
      <c r="B16" s="532" t="s">
        <v>362</v>
      </c>
      <c r="C16" s="807">
        <v>53.093716000000001</v>
      </c>
      <c r="D16" s="807">
        <v>43492.67</v>
      </c>
      <c r="E16" s="808">
        <v>0.54</v>
      </c>
      <c r="F16" s="808">
        <v>0.76</v>
      </c>
      <c r="G16" s="809">
        <v>0.2</v>
      </c>
      <c r="H16" s="809">
        <v>1.42</v>
      </c>
      <c r="I16" s="810">
        <v>0.25</v>
      </c>
      <c r="J16" s="810">
        <v>0.02</v>
      </c>
      <c r="K16" s="617"/>
    </row>
    <row r="17" spans="1:11" s="435" customFormat="1" ht="46.5" customHeight="1">
      <c r="A17" s="608">
        <v>15</v>
      </c>
      <c r="B17" s="532" t="s">
        <v>363</v>
      </c>
      <c r="C17" s="807">
        <v>83.261819500000001</v>
      </c>
      <c r="D17" s="807">
        <v>51512.61</v>
      </c>
      <c r="E17" s="808">
        <v>0.64</v>
      </c>
      <c r="F17" s="808">
        <v>0.57999999999999996</v>
      </c>
      <c r="G17" s="809">
        <v>0.18</v>
      </c>
      <c r="H17" s="809">
        <v>1.21</v>
      </c>
      <c r="I17" s="810">
        <v>-5.56</v>
      </c>
      <c r="J17" s="810">
        <v>0.02</v>
      </c>
      <c r="K17" s="617"/>
    </row>
    <row r="18" spans="1:11" s="435" customFormat="1" ht="36" customHeight="1">
      <c r="A18" s="608">
        <v>16</v>
      </c>
      <c r="B18" s="532" t="s">
        <v>883</v>
      </c>
      <c r="C18" s="807">
        <v>27.347802000000001</v>
      </c>
      <c r="D18" s="807">
        <v>45018.65</v>
      </c>
      <c r="E18" s="808">
        <v>0.56000000000000005</v>
      </c>
      <c r="F18" s="808">
        <v>0.97</v>
      </c>
      <c r="G18" s="809">
        <v>0.31</v>
      </c>
      <c r="H18" s="809">
        <v>1.71</v>
      </c>
      <c r="I18" s="810">
        <v>-7.37</v>
      </c>
      <c r="J18" s="810">
        <v>0.02</v>
      </c>
      <c r="K18" s="617"/>
    </row>
    <row r="19" spans="1:11" s="435" customFormat="1" ht="29.25" customHeight="1">
      <c r="A19" s="608">
        <v>17</v>
      </c>
      <c r="B19" s="532" t="s">
        <v>884</v>
      </c>
      <c r="C19" s="807">
        <v>131.6803372</v>
      </c>
      <c r="D19" s="807">
        <v>64681.05</v>
      </c>
      <c r="E19" s="808">
        <v>0.81</v>
      </c>
      <c r="F19" s="808">
        <v>1.1499999999999999</v>
      </c>
      <c r="G19" s="809">
        <v>0.49</v>
      </c>
      <c r="H19" s="809">
        <v>1.1299999999999999</v>
      </c>
      <c r="I19" s="810">
        <v>-2.06</v>
      </c>
      <c r="J19" s="810">
        <v>0.02</v>
      </c>
      <c r="K19" s="617"/>
    </row>
    <row r="20" spans="1:11" s="435" customFormat="1" ht="31.5" customHeight="1">
      <c r="A20" s="608">
        <v>18</v>
      </c>
      <c r="B20" s="532" t="s">
        <v>885</v>
      </c>
      <c r="C20" s="807">
        <v>542.73301919999994</v>
      </c>
      <c r="D20" s="807">
        <v>109992.17</v>
      </c>
      <c r="E20" s="808">
        <v>1.37</v>
      </c>
      <c r="F20" s="808">
        <v>0.92</v>
      </c>
      <c r="G20" s="809">
        <v>0.38</v>
      </c>
      <c r="H20" s="809">
        <v>1.62</v>
      </c>
      <c r="I20" s="810">
        <v>-7.27</v>
      </c>
      <c r="J20" s="810">
        <v>0.02</v>
      </c>
      <c r="K20" s="617"/>
    </row>
    <row r="21" spans="1:11" s="435" customFormat="1" ht="31.5" customHeight="1">
      <c r="A21" s="608">
        <v>19</v>
      </c>
      <c r="B21" s="532" t="s">
        <v>364</v>
      </c>
      <c r="C21" s="807">
        <v>557.67553959999998</v>
      </c>
      <c r="D21" s="807">
        <v>717303.75</v>
      </c>
      <c r="E21" s="808">
        <v>8.9600000000000009</v>
      </c>
      <c r="F21" s="808">
        <v>1.1000000000000001</v>
      </c>
      <c r="G21" s="809">
        <v>0.54</v>
      </c>
      <c r="H21" s="809">
        <v>0.81</v>
      </c>
      <c r="I21" s="810">
        <v>1.22</v>
      </c>
      <c r="J21" s="810">
        <v>0.02</v>
      </c>
      <c r="K21" s="617"/>
    </row>
    <row r="22" spans="1:11" s="435" customFormat="1" ht="63.75" customHeight="1">
      <c r="A22" s="608">
        <v>20</v>
      </c>
      <c r="B22" s="532" t="s">
        <v>365</v>
      </c>
      <c r="C22" s="807">
        <v>2149.1750050000001</v>
      </c>
      <c r="D22" s="807">
        <v>55980.639999999999</v>
      </c>
      <c r="E22" s="808">
        <v>0.7</v>
      </c>
      <c r="F22" s="808">
        <v>1.05</v>
      </c>
      <c r="G22" s="809">
        <v>0.4</v>
      </c>
      <c r="H22" s="809">
        <v>0.83</v>
      </c>
      <c r="I22" s="810">
        <v>-4.12</v>
      </c>
      <c r="J22" s="810">
        <v>0.02</v>
      </c>
      <c r="K22" s="617"/>
    </row>
    <row r="23" spans="1:11" s="435" customFormat="1" ht="26.25" customHeight="1">
      <c r="A23" s="608">
        <v>21</v>
      </c>
      <c r="B23" s="532" t="s">
        <v>165</v>
      </c>
      <c r="C23" s="807">
        <v>39.966086599999997</v>
      </c>
      <c r="D23" s="807">
        <v>35574.86</v>
      </c>
      <c r="E23" s="808">
        <v>0.44</v>
      </c>
      <c r="F23" s="808">
        <v>0.9</v>
      </c>
      <c r="G23" s="809">
        <v>0.28999999999999998</v>
      </c>
      <c r="H23" s="809">
        <v>1.22</v>
      </c>
      <c r="I23" s="810">
        <v>-3.96</v>
      </c>
      <c r="J23" s="810">
        <v>0.02</v>
      </c>
      <c r="K23" s="617"/>
    </row>
    <row r="24" spans="1:11" s="435" customFormat="1" ht="30" customHeight="1">
      <c r="A24" s="608">
        <v>22</v>
      </c>
      <c r="B24" s="532" t="s">
        <v>366</v>
      </c>
      <c r="C24" s="807">
        <v>224.7194585</v>
      </c>
      <c r="D24" s="807">
        <v>69141.119999999995</v>
      </c>
      <c r="E24" s="808">
        <v>0.86</v>
      </c>
      <c r="F24" s="808">
        <v>1.26</v>
      </c>
      <c r="G24" s="809">
        <v>0.28000000000000003</v>
      </c>
      <c r="H24" s="809">
        <v>2.48</v>
      </c>
      <c r="I24" s="810">
        <v>5.03</v>
      </c>
      <c r="J24" s="810">
        <v>0.02</v>
      </c>
      <c r="K24" s="617"/>
    </row>
    <row r="25" spans="1:11" s="435" customFormat="1" ht="31.5" customHeight="1">
      <c r="A25" s="608">
        <v>23</v>
      </c>
      <c r="B25" s="532" t="s">
        <v>367</v>
      </c>
      <c r="C25" s="807">
        <v>234.95912619999999</v>
      </c>
      <c r="D25" s="807">
        <v>228661.99</v>
      </c>
      <c r="E25" s="808">
        <v>2.86</v>
      </c>
      <c r="F25" s="808">
        <v>0.74</v>
      </c>
      <c r="G25" s="809">
        <v>0.27</v>
      </c>
      <c r="H25" s="809">
        <v>0.94</v>
      </c>
      <c r="I25" s="810">
        <v>-4.59</v>
      </c>
      <c r="J25" s="810">
        <v>0.02</v>
      </c>
      <c r="K25" s="617"/>
    </row>
    <row r="26" spans="1:11" s="435" customFormat="1" ht="80.25" customHeight="1">
      <c r="A26" s="608">
        <v>24</v>
      </c>
      <c r="B26" s="532" t="s">
        <v>886</v>
      </c>
      <c r="C26" s="807">
        <v>364.30806960000001</v>
      </c>
      <c r="D26" s="807">
        <v>475644.99</v>
      </c>
      <c r="E26" s="808">
        <v>5.94</v>
      </c>
      <c r="F26" s="808">
        <v>1.23</v>
      </c>
      <c r="G26" s="809">
        <v>0.56999999999999995</v>
      </c>
      <c r="H26" s="809">
        <v>0.95</v>
      </c>
      <c r="I26" s="810">
        <v>-2.04</v>
      </c>
      <c r="J26" s="810">
        <v>0.02</v>
      </c>
      <c r="K26" s="617"/>
    </row>
    <row r="27" spans="1:11" s="435" customFormat="1" ht="51" customHeight="1">
      <c r="A27" s="608">
        <v>25</v>
      </c>
      <c r="B27" s="532" t="s">
        <v>368</v>
      </c>
      <c r="C27" s="807">
        <v>1395.2829925999999</v>
      </c>
      <c r="D27" s="807">
        <v>621493.93000000005</v>
      </c>
      <c r="E27" s="808">
        <v>7.76</v>
      </c>
      <c r="F27" s="808">
        <v>1.03</v>
      </c>
      <c r="G27" s="809">
        <v>0.59</v>
      </c>
      <c r="H27" s="809">
        <v>0.99</v>
      </c>
      <c r="I27" s="810">
        <v>-6.51</v>
      </c>
      <c r="J27" s="810">
        <v>0.02</v>
      </c>
      <c r="K27" s="617"/>
    </row>
    <row r="28" spans="1:11" s="435" customFormat="1" ht="31.5" customHeight="1">
      <c r="A28" s="608">
        <v>26</v>
      </c>
      <c r="B28" s="532" t="s">
        <v>369</v>
      </c>
      <c r="C28" s="807">
        <v>1241.2309002</v>
      </c>
      <c r="D28" s="807">
        <v>292186.37</v>
      </c>
      <c r="E28" s="808">
        <v>3.65</v>
      </c>
      <c r="F28" s="808">
        <v>0.63</v>
      </c>
      <c r="G28" s="809">
        <v>0.26</v>
      </c>
      <c r="H28" s="809">
        <v>1.03</v>
      </c>
      <c r="I28" s="810">
        <v>-2.4900000000000002</v>
      </c>
      <c r="J28" s="810">
        <v>0.02</v>
      </c>
      <c r="K28" s="617"/>
    </row>
    <row r="29" spans="1:11" s="435" customFormat="1" ht="33" customHeight="1">
      <c r="A29" s="608">
        <v>27</v>
      </c>
      <c r="B29" s="532" t="s">
        <v>370</v>
      </c>
      <c r="C29" s="807">
        <v>775.41504399999997</v>
      </c>
      <c r="D29" s="807">
        <v>79471.05</v>
      </c>
      <c r="E29" s="808">
        <v>0.99</v>
      </c>
      <c r="F29" s="808">
        <v>1.37</v>
      </c>
      <c r="G29" s="809">
        <v>0.46</v>
      </c>
      <c r="H29" s="809">
        <v>1.62</v>
      </c>
      <c r="I29" s="810">
        <v>4.4800000000000004</v>
      </c>
      <c r="J29" s="810">
        <v>0.03</v>
      </c>
      <c r="K29" s="617"/>
    </row>
    <row r="30" spans="1:11" s="435" customFormat="1" ht="34.5" customHeight="1">
      <c r="A30" s="608">
        <v>28</v>
      </c>
      <c r="B30" s="532" t="s">
        <v>371</v>
      </c>
      <c r="C30" s="807">
        <v>2104.0404214999999</v>
      </c>
      <c r="D30" s="807">
        <v>552156.59</v>
      </c>
      <c r="E30" s="808">
        <v>6.9</v>
      </c>
      <c r="F30" s="808">
        <v>1.0900000000000001</v>
      </c>
      <c r="G30" s="809">
        <v>0.46</v>
      </c>
      <c r="H30" s="809">
        <v>1.21</v>
      </c>
      <c r="I30" s="810">
        <v>-7.75</v>
      </c>
      <c r="J30" s="810">
        <v>0.02</v>
      </c>
      <c r="K30" s="617"/>
    </row>
    <row r="31" spans="1:11" s="435" customFormat="1" ht="36.75" customHeight="1">
      <c r="A31" s="608">
        <v>29</v>
      </c>
      <c r="B31" s="532" t="s">
        <v>372</v>
      </c>
      <c r="C31" s="807">
        <v>241.72204400000001</v>
      </c>
      <c r="D31" s="807">
        <v>72405.3</v>
      </c>
      <c r="E31" s="808">
        <v>0.9</v>
      </c>
      <c r="F31" s="808">
        <v>1.19</v>
      </c>
      <c r="G31" s="809">
        <v>0.32</v>
      </c>
      <c r="H31" s="809">
        <v>1.34</v>
      </c>
      <c r="I31" s="810">
        <v>3.32</v>
      </c>
      <c r="J31" s="810">
        <v>0.03</v>
      </c>
      <c r="K31" s="617"/>
    </row>
    <row r="32" spans="1:11" s="435" customFormat="1" ht="29.25" customHeight="1">
      <c r="A32" s="608">
        <v>30</v>
      </c>
      <c r="B32" s="532" t="s">
        <v>373</v>
      </c>
      <c r="C32" s="807">
        <v>992.90591500000005</v>
      </c>
      <c r="D32" s="807">
        <v>264885.95</v>
      </c>
      <c r="E32" s="808">
        <v>3.31</v>
      </c>
      <c r="F32" s="808">
        <v>0.97</v>
      </c>
      <c r="G32" s="809">
        <v>0.45</v>
      </c>
      <c r="H32" s="809">
        <v>0.67</v>
      </c>
      <c r="I32" s="810">
        <v>-6.15</v>
      </c>
      <c r="J32" s="810">
        <v>0.01</v>
      </c>
      <c r="K32" s="617"/>
    </row>
    <row r="33" spans="1:11" s="435" customFormat="1" ht="28.5" customHeight="1">
      <c r="A33" s="608">
        <v>31</v>
      </c>
      <c r="B33" s="532" t="s">
        <v>374</v>
      </c>
      <c r="C33" s="807">
        <v>281.0728254</v>
      </c>
      <c r="D33" s="807">
        <v>252092.53</v>
      </c>
      <c r="E33" s="808">
        <v>3.15</v>
      </c>
      <c r="F33" s="808">
        <v>1.1000000000000001</v>
      </c>
      <c r="G33" s="809">
        <v>0.56999999999999995</v>
      </c>
      <c r="H33" s="809">
        <v>1.1200000000000001</v>
      </c>
      <c r="I33" s="810">
        <v>0.53</v>
      </c>
      <c r="J33" s="810">
        <v>0.02</v>
      </c>
      <c r="K33" s="617"/>
    </row>
    <row r="34" spans="1:11" s="435" customFormat="1" ht="34.5" customHeight="1">
      <c r="A34" s="608">
        <v>32</v>
      </c>
      <c r="B34" s="532" t="s">
        <v>375</v>
      </c>
      <c r="C34" s="807">
        <v>621.596272</v>
      </c>
      <c r="D34" s="807">
        <v>119580.7</v>
      </c>
      <c r="E34" s="808">
        <v>1.49</v>
      </c>
      <c r="F34" s="808">
        <v>1</v>
      </c>
      <c r="G34" s="809">
        <v>0.37</v>
      </c>
      <c r="H34" s="809">
        <v>1.34</v>
      </c>
      <c r="I34" s="810">
        <v>-4.32</v>
      </c>
      <c r="J34" s="810">
        <v>0.02</v>
      </c>
      <c r="K34" s="617"/>
    </row>
    <row r="35" spans="1:11" s="435" customFormat="1" ht="54" customHeight="1">
      <c r="A35" s="608">
        <v>33</v>
      </c>
      <c r="B35" s="532" t="s">
        <v>376</v>
      </c>
      <c r="C35" s="807">
        <v>151.04003</v>
      </c>
      <c r="D35" s="807">
        <v>111577.02</v>
      </c>
      <c r="E35" s="808">
        <v>1.39</v>
      </c>
      <c r="F35" s="808">
        <v>0.92</v>
      </c>
      <c r="G35" s="809">
        <v>0.31</v>
      </c>
      <c r="H35" s="809">
        <v>0.99</v>
      </c>
      <c r="I35" s="810">
        <v>-6.46</v>
      </c>
      <c r="J35" s="810">
        <v>0.01</v>
      </c>
      <c r="K35" s="617"/>
    </row>
    <row r="36" spans="1:11" s="435" customFormat="1" ht="33.75" customHeight="1">
      <c r="A36" s="608">
        <v>34</v>
      </c>
      <c r="B36" s="532" t="s">
        <v>166</v>
      </c>
      <c r="C36" s="807">
        <v>9696.6661339999991</v>
      </c>
      <c r="D36" s="807">
        <v>79086.490000000005</v>
      </c>
      <c r="E36" s="808">
        <v>0.99</v>
      </c>
      <c r="F36" s="808">
        <v>0.64</v>
      </c>
      <c r="G36" s="809">
        <v>0.18</v>
      </c>
      <c r="H36" s="809">
        <v>1.02</v>
      </c>
      <c r="I36" s="810">
        <v>-3.34</v>
      </c>
      <c r="J36" s="810">
        <v>0.03</v>
      </c>
      <c r="K36" s="617"/>
    </row>
    <row r="37" spans="1:11" s="435" customFormat="1" ht="39" customHeight="1">
      <c r="A37" s="608">
        <v>35</v>
      </c>
      <c r="B37" s="532" t="s">
        <v>167</v>
      </c>
      <c r="C37" s="807">
        <v>96.415716000000003</v>
      </c>
      <c r="D37" s="807">
        <v>69942.080000000002</v>
      </c>
      <c r="E37" s="808">
        <v>0.87</v>
      </c>
      <c r="F37" s="808">
        <v>0.53</v>
      </c>
      <c r="G37" s="809">
        <v>0.21</v>
      </c>
      <c r="H37" s="809">
        <v>1.01</v>
      </c>
      <c r="I37" s="810">
        <v>-2.86</v>
      </c>
      <c r="J37" s="810">
        <v>0.03</v>
      </c>
      <c r="K37" s="617"/>
    </row>
    <row r="38" spans="1:11" s="435" customFormat="1" ht="64.5" customHeight="1">
      <c r="A38" s="608">
        <v>36</v>
      </c>
      <c r="B38" s="532" t="s">
        <v>887</v>
      </c>
      <c r="C38" s="807">
        <v>6290.1396029999996</v>
      </c>
      <c r="D38" s="807">
        <v>57230.84</v>
      </c>
      <c r="E38" s="808">
        <v>0.72</v>
      </c>
      <c r="F38" s="808">
        <v>0.36</v>
      </c>
      <c r="G38" s="809">
        <v>0.03</v>
      </c>
      <c r="H38" s="809">
        <v>1.28</v>
      </c>
      <c r="I38" s="810">
        <v>4</v>
      </c>
      <c r="J38" s="810">
        <v>0.03</v>
      </c>
      <c r="K38" s="617"/>
    </row>
    <row r="39" spans="1:11" s="435" customFormat="1" ht="62.25" customHeight="1">
      <c r="A39" s="608">
        <v>37</v>
      </c>
      <c r="B39" s="532" t="s">
        <v>377</v>
      </c>
      <c r="C39" s="807">
        <v>6975.4528639999999</v>
      </c>
      <c r="D39" s="807">
        <v>73042.06</v>
      </c>
      <c r="E39" s="808">
        <v>0.91</v>
      </c>
      <c r="F39" s="808">
        <v>0.53</v>
      </c>
      <c r="G39" s="809">
        <v>0.12</v>
      </c>
      <c r="H39" s="809">
        <v>1.1000000000000001</v>
      </c>
      <c r="I39" s="810">
        <v>-4.5999999999999996</v>
      </c>
      <c r="J39" s="810">
        <v>0.03</v>
      </c>
      <c r="K39" s="617"/>
    </row>
    <row r="40" spans="1:11" s="435" customFormat="1" ht="42.75" customHeight="1">
      <c r="A40" s="608">
        <v>38</v>
      </c>
      <c r="B40" s="532" t="s">
        <v>378</v>
      </c>
      <c r="C40" s="807">
        <v>6765.4516389999999</v>
      </c>
      <c r="D40" s="807">
        <v>878880.88</v>
      </c>
      <c r="E40" s="808">
        <v>10.98</v>
      </c>
      <c r="F40" s="808">
        <v>1.05</v>
      </c>
      <c r="G40" s="809">
        <v>0.47</v>
      </c>
      <c r="H40" s="809">
        <v>1</v>
      </c>
      <c r="I40" s="810">
        <v>-6.74</v>
      </c>
      <c r="J40" s="810">
        <v>0.02</v>
      </c>
      <c r="K40" s="617"/>
    </row>
    <row r="41" spans="1:11" s="435" customFormat="1" ht="63" customHeight="1">
      <c r="A41" s="608">
        <v>39</v>
      </c>
      <c r="B41" s="532" t="s">
        <v>379</v>
      </c>
      <c r="C41" s="807">
        <v>1000.786023</v>
      </c>
      <c r="D41" s="807">
        <v>55452.05</v>
      </c>
      <c r="E41" s="808">
        <v>0.69</v>
      </c>
      <c r="F41" s="808">
        <v>0.88</v>
      </c>
      <c r="G41" s="809">
        <v>0.36</v>
      </c>
      <c r="H41" s="809">
        <v>1.1599999999999999</v>
      </c>
      <c r="I41" s="810">
        <v>-4.0199999999999996</v>
      </c>
      <c r="J41" s="810">
        <v>0.03</v>
      </c>
      <c r="K41" s="617"/>
    </row>
    <row r="42" spans="1:11" s="435" customFormat="1" ht="40.5" customHeight="1">
      <c r="A42" s="608">
        <v>40</v>
      </c>
      <c r="B42" s="532" t="s">
        <v>380</v>
      </c>
      <c r="C42" s="807">
        <v>892.46117340000001</v>
      </c>
      <c r="D42" s="807">
        <v>235512.47</v>
      </c>
      <c r="E42" s="808">
        <v>2.94</v>
      </c>
      <c r="F42" s="808">
        <v>1.07</v>
      </c>
      <c r="G42" s="809">
        <v>0.5</v>
      </c>
      <c r="H42" s="809">
        <v>1.5</v>
      </c>
      <c r="I42" s="810">
        <v>1.87</v>
      </c>
      <c r="J42" s="810">
        <v>0.02</v>
      </c>
      <c r="K42" s="617"/>
    </row>
    <row r="43" spans="1:11" s="435" customFormat="1" ht="61.5" customHeight="1">
      <c r="A43" s="608">
        <v>41</v>
      </c>
      <c r="B43" s="532" t="s">
        <v>381</v>
      </c>
      <c r="C43" s="807">
        <v>239.93349699999999</v>
      </c>
      <c r="D43" s="807">
        <v>108121.23</v>
      </c>
      <c r="E43" s="808">
        <v>1.35</v>
      </c>
      <c r="F43" s="808">
        <v>0.59</v>
      </c>
      <c r="G43" s="809">
        <v>0.2</v>
      </c>
      <c r="H43" s="809">
        <v>1.04</v>
      </c>
      <c r="I43" s="810">
        <v>-4.2699999999999996</v>
      </c>
      <c r="J43" s="810">
        <v>0.02</v>
      </c>
      <c r="K43" s="617"/>
    </row>
    <row r="44" spans="1:11" s="435" customFormat="1" ht="59.25" customHeight="1">
      <c r="A44" s="608">
        <v>42</v>
      </c>
      <c r="B44" s="532" t="s">
        <v>382</v>
      </c>
      <c r="C44" s="807">
        <v>365.90513729999998</v>
      </c>
      <c r="D44" s="807">
        <v>333660.11</v>
      </c>
      <c r="E44" s="808">
        <v>4.17</v>
      </c>
      <c r="F44" s="808">
        <v>0.91</v>
      </c>
      <c r="G44" s="809">
        <v>0.45</v>
      </c>
      <c r="H44" s="809">
        <v>1.1200000000000001</v>
      </c>
      <c r="I44" s="810">
        <v>-3.95</v>
      </c>
      <c r="J44" s="810">
        <v>0.02</v>
      </c>
      <c r="K44" s="617"/>
    </row>
    <row r="45" spans="1:11" s="435" customFormat="1" ht="54" customHeight="1">
      <c r="A45" s="608">
        <v>43</v>
      </c>
      <c r="B45" s="532" t="s">
        <v>383</v>
      </c>
      <c r="C45" s="807">
        <v>92.901165000000006</v>
      </c>
      <c r="D45" s="807">
        <v>46312.86</v>
      </c>
      <c r="E45" s="808">
        <v>0.57999999999999996</v>
      </c>
      <c r="F45" s="808">
        <v>0.92</v>
      </c>
      <c r="G45" s="809">
        <v>0.35</v>
      </c>
      <c r="H45" s="809">
        <v>0.89</v>
      </c>
      <c r="I45" s="810">
        <v>-6.25</v>
      </c>
      <c r="J45" s="810">
        <v>0.02</v>
      </c>
      <c r="K45" s="617"/>
    </row>
    <row r="46" spans="1:11" s="435" customFormat="1" ht="31.5" customHeight="1">
      <c r="A46" s="608">
        <v>44</v>
      </c>
      <c r="B46" s="532" t="s">
        <v>384</v>
      </c>
      <c r="C46" s="807">
        <v>664.25804679999999</v>
      </c>
      <c r="D46" s="807">
        <v>69578.710000000006</v>
      </c>
      <c r="E46" s="808">
        <v>0.87</v>
      </c>
      <c r="F46" s="808">
        <v>1.5</v>
      </c>
      <c r="G46" s="809">
        <v>0.53</v>
      </c>
      <c r="H46" s="809">
        <v>1.39</v>
      </c>
      <c r="I46" s="810">
        <v>-11.71</v>
      </c>
      <c r="J46" s="810">
        <v>0.02</v>
      </c>
      <c r="K46" s="617"/>
    </row>
    <row r="47" spans="1:11" s="435" customFormat="1" ht="28.5" customHeight="1">
      <c r="A47" s="608">
        <v>45</v>
      </c>
      <c r="B47" s="532" t="s">
        <v>385</v>
      </c>
      <c r="C47" s="807">
        <v>1222.120989</v>
      </c>
      <c r="D47" s="807">
        <v>90863.47</v>
      </c>
      <c r="E47" s="808">
        <v>1.1399999999999999</v>
      </c>
      <c r="F47" s="808">
        <v>1.27</v>
      </c>
      <c r="G47" s="809">
        <v>0.31</v>
      </c>
      <c r="H47" s="809">
        <v>2.29</v>
      </c>
      <c r="I47" s="810">
        <v>4.6399999999999997</v>
      </c>
      <c r="J47" s="810">
        <v>0.03</v>
      </c>
      <c r="K47" s="617"/>
    </row>
    <row r="48" spans="1:11" s="435" customFormat="1" ht="36" customHeight="1">
      <c r="A48" s="608">
        <v>46</v>
      </c>
      <c r="B48" s="532" t="s">
        <v>386</v>
      </c>
      <c r="C48" s="807">
        <v>486.81362150000001</v>
      </c>
      <c r="D48" s="807">
        <v>63334.06</v>
      </c>
      <c r="E48" s="808">
        <v>0.79</v>
      </c>
      <c r="F48" s="808">
        <v>1.1599999999999999</v>
      </c>
      <c r="G48" s="809">
        <v>0.43</v>
      </c>
      <c r="H48" s="809">
        <v>1.53</v>
      </c>
      <c r="I48" s="810">
        <v>-5.63</v>
      </c>
      <c r="J48" s="810">
        <v>0.03</v>
      </c>
      <c r="K48" s="617"/>
    </row>
    <row r="49" spans="1:11" s="435" customFormat="1" ht="28.5" customHeight="1">
      <c r="A49" s="608">
        <v>47</v>
      </c>
      <c r="B49" s="532" t="s">
        <v>168</v>
      </c>
      <c r="C49" s="807">
        <v>88.778616</v>
      </c>
      <c r="D49" s="807">
        <v>108383.15</v>
      </c>
      <c r="E49" s="808">
        <v>1.35</v>
      </c>
      <c r="F49" s="808">
        <v>1.04</v>
      </c>
      <c r="G49" s="809">
        <v>0.4</v>
      </c>
      <c r="H49" s="809">
        <v>1.21</v>
      </c>
      <c r="I49" s="810">
        <v>-2.09</v>
      </c>
      <c r="J49" s="810">
        <v>0.02</v>
      </c>
      <c r="K49" s="617"/>
    </row>
    <row r="50" spans="1:11" s="435" customFormat="1" ht="28.5" customHeight="1">
      <c r="A50" s="608">
        <v>48</v>
      </c>
      <c r="B50" s="532" t="s">
        <v>387</v>
      </c>
      <c r="C50" s="807">
        <v>150.1215282</v>
      </c>
      <c r="D50" s="807">
        <v>38165.879999999997</v>
      </c>
      <c r="E50" s="808">
        <v>0.48</v>
      </c>
      <c r="F50" s="808">
        <v>1</v>
      </c>
      <c r="G50" s="809">
        <v>0.33</v>
      </c>
      <c r="H50" s="809">
        <v>1.41</v>
      </c>
      <c r="I50" s="810">
        <v>-9.31</v>
      </c>
      <c r="J50" s="810">
        <v>0.03</v>
      </c>
      <c r="K50" s="617"/>
    </row>
    <row r="51" spans="1:11" s="435" customFormat="1" ht="30" customHeight="1">
      <c r="A51" s="608">
        <v>49</v>
      </c>
      <c r="B51" s="532" t="s">
        <v>388</v>
      </c>
      <c r="C51" s="807">
        <v>288.67747100000003</v>
      </c>
      <c r="D51" s="807">
        <v>80356.84</v>
      </c>
      <c r="E51" s="808">
        <v>1</v>
      </c>
      <c r="F51" s="808">
        <v>1</v>
      </c>
      <c r="G51" s="809">
        <v>0.4</v>
      </c>
      <c r="H51" s="809">
        <v>1.23</v>
      </c>
      <c r="I51" s="810">
        <v>-1.67</v>
      </c>
      <c r="J51" s="810">
        <v>0.03</v>
      </c>
      <c r="K51" s="617"/>
    </row>
    <row r="52" spans="1:11" s="435" customFormat="1" ht="27" customHeight="1">
      <c r="A52" s="608">
        <v>50</v>
      </c>
      <c r="B52" s="532" t="s">
        <v>389</v>
      </c>
      <c r="C52" s="807">
        <v>1097.3525331999999</v>
      </c>
      <c r="D52" s="807">
        <v>58183</v>
      </c>
      <c r="E52" s="808">
        <v>0.73</v>
      </c>
      <c r="F52" s="808">
        <v>1.08</v>
      </c>
      <c r="G52" s="809">
        <v>0.48</v>
      </c>
      <c r="H52" s="809">
        <v>1.1000000000000001</v>
      </c>
      <c r="I52" s="810">
        <v>-3.48</v>
      </c>
      <c r="J52" s="810">
        <v>0.02</v>
      </c>
      <c r="K52" s="617"/>
    </row>
    <row r="53" spans="1:11" s="435" customFormat="1" ht="65.25" customHeight="1">
      <c r="A53" s="1362" t="s">
        <v>1258</v>
      </c>
      <c r="B53" s="1362"/>
      <c r="C53" s="1362"/>
      <c r="D53" s="1362"/>
      <c r="E53" s="1362"/>
      <c r="F53" s="1362"/>
      <c r="G53" s="1362"/>
      <c r="H53" s="1362"/>
      <c r="I53" s="1362"/>
      <c r="J53" s="1362"/>
      <c r="K53" s="617"/>
    </row>
    <row r="54" spans="1:11" s="435" customFormat="1" ht="63" customHeight="1">
      <c r="A54" s="1362" t="s">
        <v>888</v>
      </c>
      <c r="B54" s="1362"/>
      <c r="C54" s="1362"/>
      <c r="D54" s="1362"/>
      <c r="E54" s="1362"/>
      <c r="F54" s="1362"/>
      <c r="G54" s="1362"/>
      <c r="H54" s="1362"/>
      <c r="I54" s="1362"/>
      <c r="J54" s="1362"/>
      <c r="K54" s="617"/>
    </row>
    <row r="55" spans="1:11" s="435" customFormat="1" ht="37.5" customHeight="1">
      <c r="A55" s="1362" t="s">
        <v>1178</v>
      </c>
      <c r="B55" s="1362"/>
      <c r="C55" s="1362"/>
      <c r="D55" s="1362"/>
      <c r="E55" s="1362"/>
      <c r="F55" s="1362"/>
      <c r="G55" s="1362"/>
      <c r="H55" s="1362"/>
      <c r="I55" s="1362"/>
      <c r="J55" s="1362"/>
      <c r="K55" s="617"/>
    </row>
    <row r="56" spans="1:11" s="435" customFormat="1" ht="81.75" customHeight="1">
      <c r="A56" s="1362" t="s">
        <v>1181</v>
      </c>
      <c r="B56" s="1362"/>
      <c r="C56" s="1362"/>
      <c r="D56" s="1362"/>
      <c r="E56" s="1362"/>
      <c r="F56" s="1362"/>
      <c r="G56" s="1362"/>
      <c r="H56" s="1362"/>
      <c r="I56" s="1362"/>
      <c r="J56" s="1362"/>
      <c r="K56" s="617"/>
    </row>
    <row r="57" spans="1:11" s="435" customFormat="1" ht="33" customHeight="1">
      <c r="A57" s="1362" t="s">
        <v>1182</v>
      </c>
      <c r="B57" s="1362"/>
      <c r="C57" s="1362"/>
      <c r="D57" s="1362"/>
      <c r="E57" s="1362"/>
      <c r="F57" s="1362"/>
      <c r="G57" s="1362"/>
      <c r="H57" s="1362"/>
      <c r="I57" s="1362"/>
      <c r="J57" s="1362"/>
      <c r="K57" s="617"/>
    </row>
    <row r="58" spans="1:11" s="435" customFormat="1" ht="40.5" customHeight="1">
      <c r="A58" s="1364" t="s">
        <v>236</v>
      </c>
      <c r="B58" s="1364"/>
      <c r="C58" s="1364"/>
      <c r="D58" s="1364"/>
      <c r="E58" s="1364"/>
      <c r="F58" s="1364"/>
      <c r="G58" s="1364"/>
      <c r="H58" s="1364"/>
      <c r="I58" s="1364"/>
      <c r="J58" s="1364"/>
      <c r="K58" s="617"/>
    </row>
    <row r="59" spans="1:11" s="435" customFormat="1" ht="26.1" customHeight="1"/>
  </sheetData>
  <mergeCells count="7">
    <mergeCell ref="A58:J58"/>
    <mergeCell ref="A1:K1"/>
    <mergeCell ref="A53:J53"/>
    <mergeCell ref="A54:J54"/>
    <mergeCell ref="A55:J55"/>
    <mergeCell ref="A56:J56"/>
    <mergeCell ref="A57:J5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4" zoomScaleNormal="100" workbookViewId="0">
      <selection activeCell="B6" sqref="B6"/>
    </sheetView>
  </sheetViews>
  <sheetFormatPr defaultColWidth="9.140625" defaultRowHeight="15"/>
  <cols>
    <col min="1" max="1" width="6.42578125" style="354" bestFit="1" customWidth="1"/>
    <col min="2" max="2" width="40.42578125" style="354" bestFit="1" customWidth="1"/>
    <col min="3" max="3" width="13.42578125" style="354" bestFit="1" customWidth="1"/>
    <col min="4" max="4" width="17.42578125" style="354" customWidth="1"/>
    <col min="5" max="5" width="11.5703125" style="354" customWidth="1"/>
    <col min="6" max="6" width="7.5703125" style="354" bestFit="1" customWidth="1"/>
    <col min="7" max="7" width="6.140625" style="354" bestFit="1" customWidth="1"/>
    <col min="8" max="8" width="10.42578125" style="354" bestFit="1" customWidth="1"/>
    <col min="9" max="9" width="12.5703125" style="354" bestFit="1" customWidth="1"/>
    <col min="10" max="10" width="12.140625" style="354" bestFit="1" customWidth="1"/>
    <col min="11" max="11" width="14.42578125" style="354" bestFit="1" customWidth="1"/>
    <col min="12" max="12" width="4.5703125" style="354" bestFit="1" customWidth="1"/>
    <col min="13" max="16384" width="9.140625" style="354"/>
  </cols>
  <sheetData>
    <row r="1" spans="1:10" ht="35.25" customHeight="1">
      <c r="A1" s="1355" t="s">
        <v>1059</v>
      </c>
      <c r="B1" s="1356"/>
      <c r="C1" s="1356"/>
      <c r="D1" s="1356"/>
      <c r="E1" s="1356"/>
      <c r="F1" s="1356"/>
      <c r="G1" s="1356"/>
    </row>
    <row r="2" spans="1:10" s="355" customFormat="1" ht="112.5" customHeight="1">
      <c r="A2" s="430" t="s">
        <v>157</v>
      </c>
      <c r="B2" s="603" t="s">
        <v>158</v>
      </c>
      <c r="C2" s="604" t="s">
        <v>159</v>
      </c>
      <c r="D2" s="604" t="s">
        <v>879</v>
      </c>
      <c r="E2" s="605" t="s">
        <v>1055</v>
      </c>
      <c r="F2" s="605" t="s">
        <v>160</v>
      </c>
      <c r="G2" s="605" t="s">
        <v>881</v>
      </c>
      <c r="H2" s="606" t="s">
        <v>1060</v>
      </c>
      <c r="I2" s="604" t="s">
        <v>1057</v>
      </c>
      <c r="J2" s="604" t="s">
        <v>161</v>
      </c>
    </row>
    <row r="3" spans="1:10" s="355" customFormat="1" ht="27" customHeight="1">
      <c r="A3" s="436">
        <v>1</v>
      </c>
      <c r="B3" s="662" t="s">
        <v>169</v>
      </c>
      <c r="C3" s="811">
        <v>6765.48</v>
      </c>
      <c r="D3" s="811">
        <v>876905.68</v>
      </c>
      <c r="E3" s="812">
        <v>11.57561626</v>
      </c>
      <c r="F3" s="812">
        <v>1.04</v>
      </c>
      <c r="G3" s="812">
        <v>0.47</v>
      </c>
      <c r="H3" s="812">
        <v>0</v>
      </c>
      <c r="I3" s="812">
        <v>0</v>
      </c>
      <c r="J3" s="813" t="s">
        <v>1367</v>
      </c>
    </row>
    <row r="4" spans="1:10" s="355" customFormat="1" ht="25.5" customHeight="1">
      <c r="A4" s="436">
        <v>2</v>
      </c>
      <c r="B4" s="662" t="s">
        <v>170</v>
      </c>
      <c r="C4" s="811">
        <v>557.55999999999995</v>
      </c>
      <c r="D4" s="811">
        <v>717828.53</v>
      </c>
      <c r="E4" s="812">
        <v>9.475714270000001</v>
      </c>
      <c r="F4" s="812">
        <v>1.1000000000000001</v>
      </c>
      <c r="G4" s="812">
        <v>0.55000000000000004</v>
      </c>
      <c r="H4" s="812">
        <v>0</v>
      </c>
      <c r="I4" s="812">
        <v>0</v>
      </c>
      <c r="J4" s="813" t="s">
        <v>1367</v>
      </c>
    </row>
    <row r="5" spans="1:10" s="355" customFormat="1" ht="27" customHeight="1">
      <c r="A5" s="436">
        <v>3</v>
      </c>
      <c r="B5" s="662" t="s">
        <v>171</v>
      </c>
      <c r="C5" s="811">
        <v>1395.32</v>
      </c>
      <c r="D5" s="811">
        <v>621177.29</v>
      </c>
      <c r="E5" s="812">
        <v>8.1998670100000002</v>
      </c>
      <c r="F5" s="812">
        <v>1.02</v>
      </c>
      <c r="G5" s="812">
        <v>0.6</v>
      </c>
      <c r="H5" s="812">
        <v>0</v>
      </c>
      <c r="I5" s="812">
        <v>0</v>
      </c>
      <c r="J5" s="813" t="s">
        <v>1367</v>
      </c>
    </row>
    <row r="6" spans="1:10" s="355" customFormat="1" ht="24.75" customHeight="1">
      <c r="A6" s="436">
        <v>4</v>
      </c>
      <c r="B6" s="662" t="s">
        <v>172</v>
      </c>
      <c r="C6" s="811">
        <v>2131.94</v>
      </c>
      <c r="D6" s="811">
        <v>557865.48</v>
      </c>
      <c r="E6" s="812">
        <v>7.36411777</v>
      </c>
      <c r="F6" s="812">
        <v>1.07</v>
      </c>
      <c r="G6" s="812">
        <v>0.46</v>
      </c>
      <c r="H6" s="812">
        <v>0</v>
      </c>
      <c r="I6" s="812">
        <v>0</v>
      </c>
      <c r="J6" s="813" t="s">
        <v>1367</v>
      </c>
    </row>
    <row r="7" spans="1:10" s="355" customFormat="1" ht="27.75" customHeight="1">
      <c r="A7" s="436">
        <v>5</v>
      </c>
      <c r="B7" s="662" t="s">
        <v>173</v>
      </c>
      <c r="C7" s="811">
        <v>353.81</v>
      </c>
      <c r="D7" s="811">
        <v>464868.5</v>
      </c>
      <c r="E7" s="812">
        <v>6.1365087800000007</v>
      </c>
      <c r="F7" s="812">
        <v>1.22</v>
      </c>
      <c r="G7" s="812">
        <v>0.56999999999999995</v>
      </c>
      <c r="H7" s="812">
        <v>0</v>
      </c>
      <c r="I7" s="812">
        <v>0</v>
      </c>
      <c r="J7" s="813" t="s">
        <v>1367</v>
      </c>
    </row>
    <row r="8" spans="1:10" s="355" customFormat="1" ht="28.5" customHeight="1">
      <c r="A8" s="436">
        <v>6</v>
      </c>
      <c r="B8" s="662" t="s">
        <v>174</v>
      </c>
      <c r="C8" s="811">
        <v>375.24</v>
      </c>
      <c r="D8" s="811">
        <v>360516.24</v>
      </c>
      <c r="E8" s="812">
        <v>4.7590041000000003</v>
      </c>
      <c r="F8" s="812">
        <v>0.9</v>
      </c>
      <c r="G8" s="812">
        <v>0.45</v>
      </c>
      <c r="H8" s="812">
        <v>0</v>
      </c>
      <c r="I8" s="812">
        <v>0</v>
      </c>
      <c r="J8" s="813" t="s">
        <v>1367</v>
      </c>
    </row>
    <row r="9" spans="1:10" s="355" customFormat="1" ht="32.25" customHeight="1">
      <c r="A9" s="436">
        <v>7</v>
      </c>
      <c r="B9" s="662" t="s">
        <v>175</v>
      </c>
      <c r="C9" s="811">
        <v>993.04</v>
      </c>
      <c r="D9" s="811">
        <v>262668.36</v>
      </c>
      <c r="E9" s="812">
        <v>3.4673605799999998</v>
      </c>
      <c r="F9" s="812">
        <v>0.97</v>
      </c>
      <c r="G9" s="812">
        <v>0.46</v>
      </c>
      <c r="H9" s="812">
        <v>0</v>
      </c>
      <c r="I9" s="812">
        <v>0</v>
      </c>
      <c r="J9" s="813" t="s">
        <v>1367</v>
      </c>
    </row>
    <row r="10" spans="1:10" s="355" customFormat="1" ht="26.25" customHeight="1">
      <c r="A10" s="436">
        <v>8</v>
      </c>
      <c r="B10" s="662" t="s">
        <v>176</v>
      </c>
      <c r="C10" s="811">
        <v>281.02</v>
      </c>
      <c r="D10" s="811">
        <v>252913.69</v>
      </c>
      <c r="E10" s="812">
        <v>3.3385938199999998</v>
      </c>
      <c r="F10" s="812">
        <v>1.08</v>
      </c>
      <c r="G10" s="812">
        <v>0.56000000000000005</v>
      </c>
      <c r="H10" s="812">
        <v>0</v>
      </c>
      <c r="I10" s="812">
        <v>0</v>
      </c>
      <c r="J10" s="813" t="s">
        <v>1367</v>
      </c>
    </row>
    <row r="11" spans="1:10" s="355" customFormat="1" ht="24" customHeight="1">
      <c r="A11" s="436">
        <v>9</v>
      </c>
      <c r="B11" s="662" t="s">
        <v>177</v>
      </c>
      <c r="C11" s="811">
        <v>614.9</v>
      </c>
      <c r="D11" s="811">
        <v>259732.55</v>
      </c>
      <c r="E11" s="812">
        <v>3.4286062899999998</v>
      </c>
      <c r="F11" s="812">
        <v>1.04</v>
      </c>
      <c r="G11" s="812">
        <v>0.39</v>
      </c>
      <c r="H11" s="812">
        <v>0</v>
      </c>
      <c r="I11" s="812">
        <v>0</v>
      </c>
      <c r="J11" s="813" t="s">
        <v>1367</v>
      </c>
    </row>
    <row r="12" spans="1:10" s="355" customFormat="1" ht="28.5" customHeight="1">
      <c r="A12" s="436">
        <v>10</v>
      </c>
      <c r="B12" s="662" t="s">
        <v>178</v>
      </c>
      <c r="C12" s="811">
        <v>234.96</v>
      </c>
      <c r="D12" s="811">
        <v>229259.67</v>
      </c>
      <c r="E12" s="812">
        <v>3.0263481900000002</v>
      </c>
      <c r="F12" s="812">
        <v>0.71</v>
      </c>
      <c r="G12" s="812">
        <v>0.26</v>
      </c>
      <c r="H12" s="812">
        <v>0</v>
      </c>
      <c r="I12" s="812">
        <v>0</v>
      </c>
      <c r="J12" s="813" t="s">
        <v>1367</v>
      </c>
    </row>
    <row r="13" spans="1:10" s="355" customFormat="1" ht="26.25" customHeight="1">
      <c r="A13" s="436">
        <v>11</v>
      </c>
      <c r="B13" s="662" t="s">
        <v>179</v>
      </c>
      <c r="C13" s="811">
        <v>1241.04</v>
      </c>
      <c r="D13" s="811">
        <v>226517.39</v>
      </c>
      <c r="E13" s="812">
        <v>2.9901487499999999</v>
      </c>
      <c r="F13" s="812">
        <v>0.61</v>
      </c>
      <c r="G13" s="812">
        <v>0.25</v>
      </c>
      <c r="H13" s="812">
        <v>0</v>
      </c>
      <c r="I13" s="812">
        <v>0</v>
      </c>
      <c r="J13" s="813" t="s">
        <v>1367</v>
      </c>
    </row>
    <row r="14" spans="1:10" s="355" customFormat="1" ht="25.5" customHeight="1">
      <c r="A14" s="436">
        <v>12</v>
      </c>
      <c r="B14" s="662" t="s">
        <v>180</v>
      </c>
      <c r="C14" s="811">
        <v>892.46</v>
      </c>
      <c r="D14" s="811">
        <v>235133.26</v>
      </c>
      <c r="E14" s="812">
        <v>3.10388267</v>
      </c>
      <c r="F14" s="812">
        <v>1.05</v>
      </c>
      <c r="G14" s="812">
        <v>0.5</v>
      </c>
      <c r="H14" s="812">
        <v>0</v>
      </c>
      <c r="I14" s="812">
        <v>0</v>
      </c>
      <c r="J14" s="813" t="s">
        <v>1367</v>
      </c>
    </row>
    <row r="15" spans="1:10" s="355" customFormat="1" ht="24" customHeight="1">
      <c r="A15" s="436">
        <v>13</v>
      </c>
      <c r="B15" s="662" t="s">
        <v>181</v>
      </c>
      <c r="C15" s="811">
        <v>2782.21</v>
      </c>
      <c r="D15" s="811">
        <v>183540.37</v>
      </c>
      <c r="E15" s="812">
        <v>2.4228295100000001</v>
      </c>
      <c r="F15" s="812">
        <v>0.73</v>
      </c>
      <c r="G15" s="812">
        <v>0.3</v>
      </c>
      <c r="H15" s="812">
        <v>0</v>
      </c>
      <c r="I15" s="812">
        <v>0</v>
      </c>
      <c r="J15" s="813" t="s">
        <v>1367</v>
      </c>
    </row>
    <row r="16" spans="1:10" s="355" customFormat="1" ht="27" customHeight="1">
      <c r="A16" s="436">
        <v>14</v>
      </c>
      <c r="B16" s="662" t="s">
        <v>182</v>
      </c>
      <c r="C16" s="811">
        <v>121.08</v>
      </c>
      <c r="D16" s="811">
        <v>174510.06</v>
      </c>
      <c r="E16" s="812">
        <v>2.3036245399999999</v>
      </c>
      <c r="F16" s="812">
        <v>1.39</v>
      </c>
      <c r="G16" s="812">
        <v>0.56000000000000005</v>
      </c>
      <c r="H16" s="812">
        <v>0</v>
      </c>
      <c r="I16" s="812">
        <v>0</v>
      </c>
      <c r="J16" s="813" t="s">
        <v>1367</v>
      </c>
    </row>
    <row r="17" spans="1:10" s="355" customFormat="1" ht="24" customHeight="1">
      <c r="A17" s="436">
        <v>15</v>
      </c>
      <c r="B17" s="662" t="s">
        <v>183</v>
      </c>
      <c r="C17" s="811">
        <v>95.92</v>
      </c>
      <c r="D17" s="811">
        <v>140207.63</v>
      </c>
      <c r="E17" s="812">
        <v>1.8508144399999999</v>
      </c>
      <c r="F17" s="812">
        <v>0.79</v>
      </c>
      <c r="G17" s="812">
        <v>0.26</v>
      </c>
      <c r="H17" s="812">
        <v>0</v>
      </c>
      <c r="I17" s="812">
        <v>0</v>
      </c>
      <c r="J17" s="813" t="s">
        <v>1367</v>
      </c>
    </row>
    <row r="18" spans="1:10" s="355" customFormat="1" ht="24.75" customHeight="1">
      <c r="A18" s="436">
        <v>16</v>
      </c>
      <c r="B18" s="662" t="s">
        <v>184</v>
      </c>
      <c r="C18" s="811">
        <v>1584.03</v>
      </c>
      <c r="D18" s="811">
        <v>116233.88</v>
      </c>
      <c r="E18" s="812">
        <v>1.53434833</v>
      </c>
      <c r="F18" s="812">
        <v>1.91</v>
      </c>
      <c r="G18" s="812">
        <v>0.38</v>
      </c>
      <c r="H18" s="812">
        <v>0</v>
      </c>
      <c r="I18" s="812">
        <v>0</v>
      </c>
      <c r="J18" s="813" t="s">
        <v>1367</v>
      </c>
    </row>
    <row r="19" spans="1:10" s="355" customFormat="1" ht="29.25" customHeight="1">
      <c r="A19" s="436">
        <v>17</v>
      </c>
      <c r="B19" s="662" t="s">
        <v>185</v>
      </c>
      <c r="C19" s="811">
        <v>621.6</v>
      </c>
      <c r="D19" s="811">
        <v>120021.27</v>
      </c>
      <c r="E19" s="812">
        <v>1.5843439300000002</v>
      </c>
      <c r="F19" s="812">
        <v>0.97</v>
      </c>
      <c r="G19" s="812">
        <v>0.35</v>
      </c>
      <c r="H19" s="812">
        <v>0</v>
      </c>
      <c r="I19" s="812">
        <v>0</v>
      </c>
      <c r="J19" s="813" t="s">
        <v>1367</v>
      </c>
    </row>
    <row r="20" spans="1:10" s="355" customFormat="1" ht="27" customHeight="1">
      <c r="A20" s="436">
        <v>18</v>
      </c>
      <c r="B20" s="662" t="s">
        <v>186</v>
      </c>
      <c r="C20" s="811">
        <v>542.73</v>
      </c>
      <c r="D20" s="811">
        <v>110138.91</v>
      </c>
      <c r="E20" s="812">
        <v>1.45389156</v>
      </c>
      <c r="F20" s="812">
        <v>0.91</v>
      </c>
      <c r="G20" s="812">
        <v>0.38</v>
      </c>
      <c r="H20" s="812">
        <v>0</v>
      </c>
      <c r="I20" s="812">
        <v>0</v>
      </c>
      <c r="J20" s="813" t="s">
        <v>1367</v>
      </c>
    </row>
    <row r="21" spans="1:10" s="355" customFormat="1" ht="25.5" customHeight="1">
      <c r="A21" s="436">
        <v>19</v>
      </c>
      <c r="B21" s="662" t="s">
        <v>187</v>
      </c>
      <c r="C21" s="811">
        <v>151.04</v>
      </c>
      <c r="D21" s="811">
        <v>110637.72</v>
      </c>
      <c r="E21" s="812">
        <v>1.4604761100000001</v>
      </c>
      <c r="F21" s="812">
        <v>0.91</v>
      </c>
      <c r="G21" s="812">
        <v>0.31</v>
      </c>
      <c r="H21" s="812">
        <v>0</v>
      </c>
      <c r="I21" s="812">
        <v>0</v>
      </c>
      <c r="J21" s="813" t="s">
        <v>1367</v>
      </c>
    </row>
    <row r="22" spans="1:10" s="355" customFormat="1" ht="25.5" customHeight="1">
      <c r="A22" s="436">
        <v>20</v>
      </c>
      <c r="B22" s="662" t="s">
        <v>188</v>
      </c>
      <c r="C22" s="811">
        <v>239.93</v>
      </c>
      <c r="D22" s="811">
        <v>109367.02</v>
      </c>
      <c r="E22" s="812">
        <v>1.4437021400000001</v>
      </c>
      <c r="F22" s="812">
        <v>0.57999999999999996</v>
      </c>
      <c r="G22" s="812">
        <v>0.2</v>
      </c>
      <c r="H22" s="812">
        <v>0</v>
      </c>
      <c r="I22" s="812">
        <v>0</v>
      </c>
      <c r="J22" s="813" t="s">
        <v>1367</v>
      </c>
    </row>
    <row r="23" spans="1:10" s="355" customFormat="1" ht="25.5" customHeight="1">
      <c r="A23" s="436">
        <v>21</v>
      </c>
      <c r="B23" s="662" t="s">
        <v>189</v>
      </c>
      <c r="C23" s="811">
        <v>88.78</v>
      </c>
      <c r="D23" s="811">
        <v>108623.36</v>
      </c>
      <c r="E23" s="812">
        <v>1.43388545</v>
      </c>
      <c r="F23" s="812">
        <v>1.02</v>
      </c>
      <c r="G23" s="812">
        <v>0.4</v>
      </c>
      <c r="H23" s="812">
        <v>0</v>
      </c>
      <c r="I23" s="812">
        <v>0</v>
      </c>
      <c r="J23" s="813" t="s">
        <v>1367</v>
      </c>
    </row>
    <row r="24" spans="1:10" s="355" customFormat="1" ht="27.75" customHeight="1">
      <c r="A24" s="436">
        <v>22</v>
      </c>
      <c r="B24" s="662" t="s">
        <v>190</v>
      </c>
      <c r="C24" s="811">
        <v>114</v>
      </c>
      <c r="D24" s="811">
        <v>104893.28</v>
      </c>
      <c r="E24" s="812">
        <v>1.3846465000000001</v>
      </c>
      <c r="F24" s="812">
        <v>1.63</v>
      </c>
      <c r="G24" s="812">
        <v>0.27</v>
      </c>
      <c r="H24" s="812">
        <v>0</v>
      </c>
      <c r="I24" s="812">
        <v>0</v>
      </c>
      <c r="J24" s="813" t="s">
        <v>1367</v>
      </c>
    </row>
    <row r="25" spans="1:10" s="355" customFormat="1" ht="25.5" customHeight="1">
      <c r="A25" s="436">
        <v>23</v>
      </c>
      <c r="B25" s="662" t="s">
        <v>191</v>
      </c>
      <c r="C25" s="811">
        <v>159.28</v>
      </c>
      <c r="D25" s="811">
        <v>84236.800000000003</v>
      </c>
      <c r="E25" s="812">
        <v>1.11197009</v>
      </c>
      <c r="F25" s="812">
        <v>1.1299999999999999</v>
      </c>
      <c r="G25" s="812">
        <v>0.04</v>
      </c>
      <c r="H25" s="812">
        <v>0</v>
      </c>
      <c r="I25" s="812">
        <v>0</v>
      </c>
      <c r="J25" s="813" t="s">
        <v>1367</v>
      </c>
    </row>
    <row r="26" spans="1:10" s="355" customFormat="1" ht="25.5" customHeight="1">
      <c r="A26" s="436">
        <v>24</v>
      </c>
      <c r="B26" s="662" t="s">
        <v>192</v>
      </c>
      <c r="C26" s="811">
        <v>9894.56</v>
      </c>
      <c r="D26" s="811">
        <v>82213.17</v>
      </c>
      <c r="E26" s="812">
        <v>1.08525706</v>
      </c>
      <c r="F26" s="812">
        <v>0.62</v>
      </c>
      <c r="G26" s="812">
        <v>0.17</v>
      </c>
      <c r="H26" s="812">
        <v>0</v>
      </c>
      <c r="I26" s="812">
        <v>0</v>
      </c>
      <c r="J26" s="813" t="s">
        <v>1367</v>
      </c>
    </row>
    <row r="27" spans="1:10" s="355" customFormat="1" ht="25.5" customHeight="1">
      <c r="A27" s="436">
        <v>25</v>
      </c>
      <c r="B27" s="662" t="s">
        <v>193</v>
      </c>
      <c r="C27" s="811">
        <v>288.68</v>
      </c>
      <c r="D27" s="811">
        <v>80256.97</v>
      </c>
      <c r="E27" s="812">
        <v>1.0594342299999999</v>
      </c>
      <c r="F27" s="812">
        <v>0.97</v>
      </c>
      <c r="G27" s="812">
        <v>0.39</v>
      </c>
      <c r="H27" s="812">
        <v>0</v>
      </c>
      <c r="I27" s="812">
        <v>0</v>
      </c>
      <c r="J27" s="813" t="s">
        <v>1367</v>
      </c>
    </row>
    <row r="28" spans="1:10" s="355" customFormat="1" ht="28.5" customHeight="1">
      <c r="A28" s="436">
        <v>26</v>
      </c>
      <c r="B28" s="662" t="s">
        <v>194</v>
      </c>
      <c r="C28" s="811">
        <v>1115.49</v>
      </c>
      <c r="D28" s="811">
        <v>71423.56</v>
      </c>
      <c r="E28" s="812">
        <v>0.9428285099999999</v>
      </c>
      <c r="F28" s="812">
        <v>2.2799999999999998</v>
      </c>
      <c r="G28" s="812">
        <v>0.33</v>
      </c>
      <c r="H28" s="812">
        <v>0</v>
      </c>
      <c r="I28" s="812">
        <v>0</v>
      </c>
      <c r="J28" s="813" t="s">
        <v>1367</v>
      </c>
    </row>
    <row r="29" spans="1:10" s="355" customFormat="1" ht="24.75" customHeight="1">
      <c r="A29" s="436">
        <v>27</v>
      </c>
      <c r="B29" s="662" t="s">
        <v>195</v>
      </c>
      <c r="C29" s="811">
        <v>664.26</v>
      </c>
      <c r="D29" s="811">
        <v>69069.91</v>
      </c>
      <c r="E29" s="812">
        <v>0.91175912000000003</v>
      </c>
      <c r="F29" s="812">
        <v>1.48</v>
      </c>
      <c r="G29" s="812">
        <v>0.53</v>
      </c>
      <c r="H29" s="812">
        <v>0</v>
      </c>
      <c r="I29" s="812">
        <v>0</v>
      </c>
      <c r="J29" s="813" t="s">
        <v>1367</v>
      </c>
    </row>
    <row r="30" spans="1:10" s="355" customFormat="1" ht="25.5" customHeight="1">
      <c r="A30" s="436">
        <v>28</v>
      </c>
      <c r="B30" s="662" t="s">
        <v>196</v>
      </c>
      <c r="C30" s="811">
        <v>775.42</v>
      </c>
      <c r="D30" s="811">
        <v>79565.83</v>
      </c>
      <c r="E30" s="812">
        <v>1.0503107600000001</v>
      </c>
      <c r="F30" s="812">
        <v>1.36</v>
      </c>
      <c r="G30" s="812">
        <v>0.47</v>
      </c>
      <c r="H30" s="812">
        <v>0</v>
      </c>
      <c r="I30" s="812">
        <v>0</v>
      </c>
      <c r="J30" s="813" t="s">
        <v>1367</v>
      </c>
    </row>
    <row r="31" spans="1:10" s="355" customFormat="1" ht="28.5" customHeight="1">
      <c r="A31" s="436">
        <v>29</v>
      </c>
      <c r="B31" s="662" t="s">
        <v>197</v>
      </c>
      <c r="C31" s="811">
        <v>6975.45</v>
      </c>
      <c r="D31" s="811">
        <v>72535.97</v>
      </c>
      <c r="E31" s="812">
        <v>0.95751295999999997</v>
      </c>
      <c r="F31" s="812">
        <v>0.52</v>
      </c>
      <c r="G31" s="812">
        <v>0.12</v>
      </c>
      <c r="H31" s="812">
        <v>0</v>
      </c>
      <c r="I31" s="812">
        <v>0</v>
      </c>
      <c r="J31" s="813" t="s">
        <v>1367</v>
      </c>
    </row>
    <row r="32" spans="1:10" s="355" customFormat="1" ht="30.75" customHeight="1">
      <c r="A32" s="436">
        <v>30</v>
      </c>
      <c r="B32" s="662" t="s">
        <v>198</v>
      </c>
      <c r="C32" s="811">
        <v>106.46</v>
      </c>
      <c r="D32" s="811">
        <v>71179.22</v>
      </c>
      <c r="E32" s="812">
        <v>0.93960312999999995</v>
      </c>
      <c r="F32" s="812">
        <v>0.56000000000000005</v>
      </c>
      <c r="G32" s="812">
        <v>0.17</v>
      </c>
      <c r="H32" s="812">
        <v>0</v>
      </c>
      <c r="I32" s="812">
        <v>0</v>
      </c>
      <c r="J32" s="813" t="s">
        <v>1367</v>
      </c>
    </row>
    <row r="33" spans="1:11" s="355" customFormat="1" ht="27.75" customHeight="1">
      <c r="A33" s="436">
        <v>31</v>
      </c>
      <c r="B33" s="662" t="s">
        <v>199</v>
      </c>
      <c r="C33" s="811">
        <v>96.42</v>
      </c>
      <c r="D33" s="811">
        <v>70386.789999999994</v>
      </c>
      <c r="E33" s="812">
        <v>0.92914264000000002</v>
      </c>
      <c r="F33" s="812">
        <v>0.5</v>
      </c>
      <c r="G33" s="812">
        <v>0.2</v>
      </c>
      <c r="H33" s="812">
        <v>0</v>
      </c>
      <c r="I33" s="812">
        <v>0</v>
      </c>
      <c r="J33" s="813" t="s">
        <v>1367</v>
      </c>
    </row>
    <row r="34" spans="1:11" s="355" customFormat="1" ht="24.75" customHeight="1">
      <c r="A34" s="436">
        <v>32</v>
      </c>
      <c r="B34" s="662" t="s">
        <v>200</v>
      </c>
      <c r="C34" s="811">
        <v>241.72</v>
      </c>
      <c r="D34" s="811">
        <v>72694.289999999994</v>
      </c>
      <c r="E34" s="812">
        <v>0.95960283000000002</v>
      </c>
      <c r="F34" s="812">
        <v>1.17</v>
      </c>
      <c r="G34" s="812">
        <v>0.31</v>
      </c>
      <c r="H34" s="812">
        <v>0</v>
      </c>
      <c r="I34" s="812">
        <v>0</v>
      </c>
      <c r="J34" s="813" t="s">
        <v>1367</v>
      </c>
    </row>
    <row r="35" spans="1:11" s="355" customFormat="1" ht="24.75" customHeight="1">
      <c r="A35" s="436">
        <v>33</v>
      </c>
      <c r="B35" s="662" t="s">
        <v>201</v>
      </c>
      <c r="C35" s="811">
        <v>497.18</v>
      </c>
      <c r="D35" s="811">
        <v>66198.05</v>
      </c>
      <c r="E35" s="812">
        <v>0.87384902000000009</v>
      </c>
      <c r="F35" s="812">
        <v>1.1299999999999999</v>
      </c>
      <c r="G35" s="812">
        <v>0.43</v>
      </c>
      <c r="H35" s="812">
        <v>0</v>
      </c>
      <c r="I35" s="812">
        <v>0</v>
      </c>
      <c r="J35" s="813" t="s">
        <v>1367</v>
      </c>
    </row>
    <row r="36" spans="1:11" s="355" customFormat="1" ht="27.75" customHeight="1">
      <c r="A36" s="436">
        <v>34</v>
      </c>
      <c r="B36" s="662" t="s">
        <v>202</v>
      </c>
      <c r="C36" s="811">
        <v>1144.8499999999999</v>
      </c>
      <c r="D36" s="811">
        <v>67067.710000000006</v>
      </c>
      <c r="E36" s="812">
        <v>0.88532904999999995</v>
      </c>
      <c r="F36" s="812">
        <v>1.07</v>
      </c>
      <c r="G36" s="812">
        <v>0.48</v>
      </c>
      <c r="H36" s="812">
        <v>0</v>
      </c>
      <c r="I36" s="812">
        <v>0</v>
      </c>
      <c r="J36" s="813" t="s">
        <v>1367</v>
      </c>
    </row>
    <row r="37" spans="1:11" s="355" customFormat="1" ht="26.25" customHeight="1">
      <c r="A37" s="436">
        <v>35</v>
      </c>
      <c r="B37" s="662" t="s">
        <v>203</v>
      </c>
      <c r="C37" s="811">
        <v>131.68</v>
      </c>
      <c r="D37" s="811">
        <v>64711.08</v>
      </c>
      <c r="E37" s="812">
        <v>0.8542203599999999</v>
      </c>
      <c r="F37" s="812">
        <v>1.1200000000000001</v>
      </c>
      <c r="G37" s="812">
        <v>0.47</v>
      </c>
      <c r="H37" s="812">
        <v>0</v>
      </c>
      <c r="I37" s="812">
        <v>0</v>
      </c>
      <c r="J37" s="813" t="s">
        <v>1367</v>
      </c>
    </row>
    <row r="38" spans="1:11" s="355" customFormat="1" ht="26.25" customHeight="1">
      <c r="A38" s="436">
        <v>36</v>
      </c>
      <c r="B38" s="662" t="s">
        <v>204</v>
      </c>
      <c r="C38" s="811">
        <v>224.72</v>
      </c>
      <c r="D38" s="811">
        <v>68524.09</v>
      </c>
      <c r="E38" s="812">
        <v>0.90455399000000003</v>
      </c>
      <c r="F38" s="812">
        <v>1.26</v>
      </c>
      <c r="G38" s="812">
        <v>0.28000000000000003</v>
      </c>
      <c r="H38" s="812">
        <v>0</v>
      </c>
      <c r="I38" s="812">
        <v>0</v>
      </c>
      <c r="J38" s="813" t="s">
        <v>1367</v>
      </c>
    </row>
    <row r="39" spans="1:11" s="355" customFormat="1" ht="27.75" customHeight="1">
      <c r="A39" s="436">
        <v>37</v>
      </c>
      <c r="B39" s="662" t="s">
        <v>205</v>
      </c>
      <c r="C39" s="811">
        <v>432.03</v>
      </c>
      <c r="D39" s="811">
        <v>62632.35</v>
      </c>
      <c r="E39" s="812">
        <v>0.82677998999999991</v>
      </c>
      <c r="F39" s="812">
        <v>1.36</v>
      </c>
      <c r="G39" s="812">
        <v>0.48</v>
      </c>
      <c r="H39" s="812">
        <v>0</v>
      </c>
      <c r="I39" s="812">
        <v>0</v>
      </c>
      <c r="J39" s="813" t="s">
        <v>1367</v>
      </c>
    </row>
    <row r="40" spans="1:11" s="355" customFormat="1" ht="27" customHeight="1">
      <c r="A40" s="436">
        <v>38</v>
      </c>
      <c r="B40" s="662" t="s">
        <v>206</v>
      </c>
      <c r="C40" s="811">
        <v>161.41</v>
      </c>
      <c r="D40" s="811">
        <v>57823.07</v>
      </c>
      <c r="E40" s="812">
        <v>0.76329497000000002</v>
      </c>
      <c r="F40" s="812">
        <v>0.34</v>
      </c>
      <c r="G40" s="812">
        <v>7.0000000000000007E-2</v>
      </c>
      <c r="H40" s="812">
        <v>0</v>
      </c>
      <c r="I40" s="812">
        <v>0</v>
      </c>
      <c r="J40" s="813" t="s">
        <v>1367</v>
      </c>
    </row>
    <row r="41" spans="1:11" s="355" customFormat="1" ht="25.5" customHeight="1">
      <c r="A41" s="436">
        <v>39</v>
      </c>
      <c r="B41" s="662" t="s">
        <v>207</v>
      </c>
      <c r="C41" s="811">
        <v>6290.14</v>
      </c>
      <c r="D41" s="811">
        <v>56882.14</v>
      </c>
      <c r="E41" s="812">
        <v>0.75087417000000001</v>
      </c>
      <c r="F41" s="812">
        <v>0.37</v>
      </c>
      <c r="G41" s="812">
        <v>0.03</v>
      </c>
      <c r="H41" s="812">
        <v>0</v>
      </c>
      <c r="I41" s="812">
        <v>0</v>
      </c>
      <c r="J41" s="813" t="s">
        <v>1367</v>
      </c>
    </row>
    <row r="42" spans="1:11" s="355" customFormat="1" ht="26.25" customHeight="1">
      <c r="A42" s="436">
        <v>40</v>
      </c>
      <c r="B42" s="662" t="s">
        <v>208</v>
      </c>
      <c r="C42" s="811">
        <v>371.72</v>
      </c>
      <c r="D42" s="811">
        <v>34494.54</v>
      </c>
      <c r="E42" s="812">
        <v>0.45534609000000004</v>
      </c>
      <c r="F42" s="812">
        <v>1.67</v>
      </c>
      <c r="G42" s="812">
        <v>0.28999999999999998</v>
      </c>
      <c r="H42" s="812">
        <v>0</v>
      </c>
      <c r="I42" s="812">
        <v>0</v>
      </c>
      <c r="J42" s="813" t="s">
        <v>1367</v>
      </c>
    </row>
    <row r="43" spans="1:11" s="355" customFormat="1" ht="18.75" customHeight="1">
      <c r="A43" s="1368" t="s">
        <v>1183</v>
      </c>
      <c r="B43" s="1368"/>
      <c r="C43" s="1368"/>
      <c r="D43" s="1368"/>
      <c r="E43" s="1368"/>
      <c r="F43" s="1368"/>
      <c r="G43" s="1368"/>
      <c r="H43" s="1368"/>
      <c r="I43" s="1368"/>
      <c r="J43" s="1368"/>
      <c r="K43" s="1368"/>
    </row>
    <row r="44" spans="1:11" s="355" customFormat="1" ht="31.5" customHeight="1">
      <c r="A44" s="1369" t="s">
        <v>889</v>
      </c>
      <c r="B44" s="1368"/>
      <c r="C44" s="1368"/>
      <c r="D44" s="1368"/>
      <c r="E44" s="1368"/>
      <c r="F44" s="1368"/>
      <c r="G44" s="1368"/>
      <c r="H44" s="1368"/>
      <c r="I44" s="1368"/>
      <c r="J44" s="1368"/>
      <c r="K44" s="1368"/>
    </row>
    <row r="45" spans="1:11" s="355" customFormat="1" ht="26.25" customHeight="1">
      <c r="A45" s="1369" t="s">
        <v>1061</v>
      </c>
      <c r="B45" s="1368"/>
      <c r="C45" s="1368"/>
      <c r="D45" s="1368"/>
      <c r="E45" s="1368"/>
      <c r="F45" s="1368"/>
      <c r="G45" s="1368"/>
      <c r="H45" s="1368"/>
      <c r="I45" s="1368"/>
      <c r="J45" s="1368"/>
      <c r="K45" s="1368"/>
    </row>
    <row r="46" spans="1:11" s="355" customFormat="1" ht="34.5" customHeight="1">
      <c r="A46" s="1369" t="s">
        <v>890</v>
      </c>
      <c r="B46" s="1368"/>
      <c r="C46" s="1368"/>
      <c r="D46" s="1368"/>
      <c r="E46" s="1368"/>
      <c r="F46" s="1368"/>
      <c r="G46" s="1368"/>
      <c r="H46" s="1368"/>
      <c r="I46" s="1368"/>
      <c r="J46" s="1368"/>
      <c r="K46" s="1368"/>
    </row>
    <row r="47" spans="1:11" s="355" customFormat="1" ht="27.75" customHeight="1">
      <c r="A47" s="1369" t="s">
        <v>1346</v>
      </c>
      <c r="B47" s="1368"/>
      <c r="C47" s="1368"/>
      <c r="D47" s="1368"/>
      <c r="E47" s="1368"/>
      <c r="F47" s="1368"/>
      <c r="G47" s="1368"/>
      <c r="H47" s="1368"/>
      <c r="I47" s="1368"/>
      <c r="J47" s="1368"/>
      <c r="K47" s="1368"/>
    </row>
    <row r="48" spans="1:11" s="355" customFormat="1" ht="30.75" customHeight="1">
      <c r="A48" s="1366" t="s">
        <v>252</v>
      </c>
      <c r="B48" s="1367"/>
      <c r="C48" s="1367"/>
      <c r="D48" s="1367"/>
      <c r="E48" s="1367"/>
      <c r="F48" s="1367"/>
      <c r="G48" s="1367"/>
      <c r="H48" s="1367"/>
      <c r="I48" s="1367"/>
      <c r="J48" s="1367"/>
      <c r="K48" s="1367"/>
    </row>
    <row r="49" s="355" customFormat="1" ht="28.35" customHeight="1"/>
  </sheetData>
  <mergeCells count="7">
    <mergeCell ref="A48:K48"/>
    <mergeCell ref="A1:G1"/>
    <mergeCell ref="A43:K43"/>
    <mergeCell ref="A44:K44"/>
    <mergeCell ref="A45:K45"/>
    <mergeCell ref="A46:K46"/>
    <mergeCell ref="A47:K4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4" zoomScaleNormal="100" workbookViewId="0">
      <selection activeCell="F10" sqref="F10"/>
    </sheetView>
  </sheetViews>
  <sheetFormatPr defaultColWidth="9.140625" defaultRowHeight="15"/>
  <cols>
    <col min="1" max="1" width="15.28515625" style="354" customWidth="1"/>
    <col min="2" max="3" width="10.5703125" style="354" bestFit="1" customWidth="1"/>
    <col min="4" max="4" width="12.5703125" style="354" customWidth="1"/>
    <col min="5" max="6" width="10.5703125" style="354" bestFit="1" customWidth="1"/>
    <col min="7" max="7" width="13.28515625" style="354" customWidth="1"/>
    <col min="8" max="9" width="10.5703125" style="354" bestFit="1" customWidth="1"/>
    <col min="10" max="10" width="12.5703125" style="354" customWidth="1"/>
    <col min="11" max="11" width="4.5703125" style="354" bestFit="1" customWidth="1"/>
    <col min="12" max="16384" width="9.140625" style="354"/>
  </cols>
  <sheetData>
    <row r="1" spans="1:10" ht="30.75" customHeight="1">
      <c r="A1" s="1302" t="s">
        <v>1062</v>
      </c>
      <c r="B1" s="1303"/>
      <c r="C1" s="1303"/>
      <c r="D1" s="1303"/>
      <c r="E1" s="1303"/>
      <c r="F1" s="1303"/>
      <c r="G1" s="1303"/>
    </row>
    <row r="2" spans="1:10" s="355" customFormat="1" ht="15" customHeight="1">
      <c r="A2" s="1219" t="s">
        <v>145</v>
      </c>
      <c r="B2" s="1370" t="s">
        <v>54</v>
      </c>
      <c r="C2" s="1371"/>
      <c r="D2" s="1372"/>
      <c r="E2" s="1370" t="s">
        <v>59</v>
      </c>
      <c r="F2" s="1371"/>
      <c r="G2" s="1372"/>
      <c r="H2" s="1370" t="s">
        <v>56</v>
      </c>
      <c r="I2" s="1371"/>
      <c r="J2" s="1372"/>
    </row>
    <row r="3" spans="1:10" s="355" customFormat="1" ht="97.5" customHeight="1">
      <c r="A3" s="1296"/>
      <c r="B3" s="413" t="s">
        <v>891</v>
      </c>
      <c r="C3" s="413" t="s">
        <v>325</v>
      </c>
      <c r="D3" s="413" t="s">
        <v>892</v>
      </c>
      <c r="E3" s="413" t="s">
        <v>891</v>
      </c>
      <c r="F3" s="413" t="s">
        <v>325</v>
      </c>
      <c r="G3" s="413" t="s">
        <v>892</v>
      </c>
      <c r="H3" s="413" t="s">
        <v>891</v>
      </c>
      <c r="I3" s="413" t="s">
        <v>325</v>
      </c>
      <c r="J3" s="413" t="s">
        <v>892</v>
      </c>
    </row>
    <row r="4" spans="1:10" s="361" customFormat="1" ht="15.75" customHeight="1">
      <c r="A4" s="357" t="s">
        <v>1</v>
      </c>
      <c r="B4" s="590">
        <v>3430</v>
      </c>
      <c r="C4" s="590">
        <v>488</v>
      </c>
      <c r="D4" s="814">
        <v>7.028688524590164</v>
      </c>
      <c r="E4" s="783">
        <v>308</v>
      </c>
      <c r="F4" s="783">
        <v>1787</v>
      </c>
      <c r="G4" s="815">
        <v>0.17</v>
      </c>
      <c r="H4" s="816">
        <v>2</v>
      </c>
      <c r="I4" s="816">
        <v>3</v>
      </c>
      <c r="J4" s="817">
        <v>0.66666666666666663</v>
      </c>
    </row>
    <row r="5" spans="1:10" s="361" customFormat="1" ht="15.75" customHeight="1">
      <c r="A5" s="357" t="s">
        <v>2</v>
      </c>
      <c r="B5" s="590">
        <v>2401</v>
      </c>
      <c r="C5" s="590">
        <v>1554</v>
      </c>
      <c r="D5" s="818">
        <v>1.545045045</v>
      </c>
      <c r="E5" s="783">
        <v>1322</v>
      </c>
      <c r="F5" s="783">
        <v>858</v>
      </c>
      <c r="G5" s="819">
        <v>1.54</v>
      </c>
      <c r="H5" s="590">
        <v>2</v>
      </c>
      <c r="I5" s="590">
        <v>4</v>
      </c>
      <c r="J5" s="818">
        <v>0.5</v>
      </c>
    </row>
    <row r="6" spans="1:10" s="355" customFormat="1" ht="15.75" customHeight="1">
      <c r="A6" s="95" t="s">
        <v>64</v>
      </c>
      <c r="B6" s="591">
        <v>2808</v>
      </c>
      <c r="C6" s="591">
        <v>967</v>
      </c>
      <c r="D6" s="820">
        <v>2.9038262669999999</v>
      </c>
      <c r="E6" s="821">
        <v>1766</v>
      </c>
      <c r="F6" s="821">
        <v>411</v>
      </c>
      <c r="G6" s="822">
        <v>4.3</v>
      </c>
      <c r="H6" s="784">
        <v>1</v>
      </c>
      <c r="I6" s="784">
        <v>1</v>
      </c>
      <c r="J6" s="823">
        <v>1</v>
      </c>
    </row>
    <row r="7" spans="1:10" s="355" customFormat="1" ht="15.75" customHeight="1">
      <c r="A7" s="95" t="s">
        <v>65</v>
      </c>
      <c r="B7" s="592">
        <v>711</v>
      </c>
      <c r="C7" s="592">
        <v>3046</v>
      </c>
      <c r="D7" s="824">
        <v>0.23342088</v>
      </c>
      <c r="E7" s="797">
        <v>262</v>
      </c>
      <c r="F7" s="797">
        <v>1929</v>
      </c>
      <c r="G7" s="825">
        <v>0.14000000000000001</v>
      </c>
      <c r="H7" s="789">
        <v>2</v>
      </c>
      <c r="I7" s="789">
        <v>1</v>
      </c>
      <c r="J7" s="826">
        <v>2</v>
      </c>
    </row>
    <row r="8" spans="1:10" s="355" customFormat="1" ht="15.75" customHeight="1">
      <c r="A8" s="95" t="s">
        <v>295</v>
      </c>
      <c r="B8" s="592">
        <v>1003</v>
      </c>
      <c r="C8" s="592">
        <v>2756</v>
      </c>
      <c r="D8" s="824">
        <v>0.36393323657474602</v>
      </c>
      <c r="E8" s="592">
        <v>519</v>
      </c>
      <c r="F8" s="592">
        <v>1686</v>
      </c>
      <c r="G8" s="824">
        <v>0.31</v>
      </c>
      <c r="H8" s="789">
        <v>0</v>
      </c>
      <c r="I8" s="789">
        <v>1</v>
      </c>
      <c r="J8" s="827">
        <v>0</v>
      </c>
    </row>
    <row r="9" spans="1:10" s="355" customFormat="1" ht="15.75" customHeight="1">
      <c r="A9" s="95" t="s">
        <v>296</v>
      </c>
      <c r="B9" s="592">
        <v>2074</v>
      </c>
      <c r="C9" s="592">
        <v>1673</v>
      </c>
      <c r="D9" s="828">
        <v>1.2396891809999999</v>
      </c>
      <c r="E9" s="592">
        <v>1417</v>
      </c>
      <c r="F9" s="592">
        <v>784</v>
      </c>
      <c r="G9" s="828">
        <v>1.81</v>
      </c>
      <c r="H9" s="592">
        <v>1</v>
      </c>
      <c r="I9" s="592">
        <v>0</v>
      </c>
      <c r="J9" s="827">
        <v>0</v>
      </c>
    </row>
    <row r="10" spans="1:10" s="355" customFormat="1" ht="15.75" customHeight="1">
      <c r="A10" s="95" t="s">
        <v>301</v>
      </c>
      <c r="B10" s="592">
        <v>2558</v>
      </c>
      <c r="C10" s="592">
        <v>1232</v>
      </c>
      <c r="D10" s="828">
        <v>2.0762987009999998</v>
      </c>
      <c r="E10" s="592">
        <v>1695</v>
      </c>
      <c r="F10" s="592">
        <v>536</v>
      </c>
      <c r="G10" s="828">
        <v>3.16</v>
      </c>
      <c r="H10" s="592">
        <v>1</v>
      </c>
      <c r="I10" s="592">
        <v>1</v>
      </c>
      <c r="J10" s="826">
        <v>1</v>
      </c>
    </row>
    <row r="11" spans="1:10" s="355" customFormat="1" ht="15.75" customHeight="1">
      <c r="A11" s="95" t="s">
        <v>298</v>
      </c>
      <c r="B11" s="592">
        <v>2573</v>
      </c>
      <c r="C11" s="592">
        <v>1243</v>
      </c>
      <c r="D11" s="828">
        <v>2.0699919549999999</v>
      </c>
      <c r="E11" s="592">
        <v>1521</v>
      </c>
      <c r="F11" s="592">
        <v>737</v>
      </c>
      <c r="G11" s="828">
        <v>2.06</v>
      </c>
      <c r="H11" s="592">
        <v>0</v>
      </c>
      <c r="I11" s="592">
        <v>0</v>
      </c>
      <c r="J11" s="827">
        <v>0</v>
      </c>
    </row>
    <row r="12" spans="1:10" s="355" customFormat="1" ht="15.75" customHeight="1">
      <c r="A12" s="95" t="s">
        <v>299</v>
      </c>
      <c r="B12" s="592">
        <v>1413</v>
      </c>
      <c r="C12" s="592">
        <v>2412</v>
      </c>
      <c r="D12" s="828">
        <v>0.58582089599999998</v>
      </c>
      <c r="E12" s="592">
        <v>762</v>
      </c>
      <c r="F12" s="592">
        <v>1531</v>
      </c>
      <c r="G12" s="828">
        <v>0.5</v>
      </c>
      <c r="H12" s="592">
        <v>0</v>
      </c>
      <c r="I12" s="592">
        <v>0</v>
      </c>
      <c r="J12" s="827">
        <v>0</v>
      </c>
    </row>
    <row r="13" spans="1:10" s="355" customFormat="1" ht="15.75" customHeight="1">
      <c r="A13" s="95" t="s">
        <v>300</v>
      </c>
      <c r="B13" s="592">
        <v>2385</v>
      </c>
      <c r="C13" s="592">
        <v>1565</v>
      </c>
      <c r="D13" s="828">
        <v>1.523961661</v>
      </c>
      <c r="E13" s="592">
        <v>1228</v>
      </c>
      <c r="F13" s="592">
        <v>1074</v>
      </c>
      <c r="G13" s="828">
        <v>1.1399999999999999</v>
      </c>
      <c r="H13" s="592">
        <v>0</v>
      </c>
      <c r="I13" s="592">
        <v>0</v>
      </c>
      <c r="J13" s="827">
        <v>0</v>
      </c>
    </row>
    <row r="14" spans="1:10" s="355" customFormat="1" ht="15.75" customHeight="1">
      <c r="A14" s="95" t="s">
        <v>1358</v>
      </c>
      <c r="B14" s="592">
        <v>1863</v>
      </c>
      <c r="C14" s="592">
        <v>1985</v>
      </c>
      <c r="D14" s="828">
        <v>0.93853904300000002</v>
      </c>
      <c r="E14" s="592">
        <v>1237</v>
      </c>
      <c r="F14" s="592">
        <v>1099</v>
      </c>
      <c r="G14" s="828">
        <v>1.1299999999999999</v>
      </c>
      <c r="H14" s="592">
        <v>0</v>
      </c>
      <c r="I14" s="592">
        <v>1</v>
      </c>
      <c r="J14" s="827">
        <v>0</v>
      </c>
    </row>
    <row r="15" spans="1:10" s="355" customFormat="1" ht="30" customHeight="1">
      <c r="A15" s="1338" t="s">
        <v>1184</v>
      </c>
      <c r="B15" s="1373"/>
      <c r="C15" s="1373"/>
      <c r="D15" s="1373"/>
      <c r="E15" s="1373"/>
      <c r="F15" s="1373"/>
      <c r="G15" s="1373"/>
      <c r="H15" s="1373"/>
      <c r="I15" s="1373"/>
      <c r="J15" s="1373"/>
    </row>
    <row r="16" spans="1:10" s="355" customFormat="1" ht="31.5" customHeight="1">
      <c r="A16" s="1302" t="s">
        <v>1360</v>
      </c>
      <c r="B16" s="1303"/>
      <c r="C16" s="1303"/>
      <c r="D16" s="1303"/>
      <c r="E16" s="1303"/>
      <c r="F16" s="1303"/>
    </row>
    <row r="17" spans="1:6" s="355" customFormat="1" ht="30.75" customHeight="1">
      <c r="A17" s="1302" t="s">
        <v>130</v>
      </c>
      <c r="B17" s="1303"/>
      <c r="C17" s="1303"/>
      <c r="D17" s="1303"/>
      <c r="E17" s="1303"/>
      <c r="F17" s="1303"/>
    </row>
    <row r="18" spans="1:6" s="355" customFormat="1" ht="27.6" customHeight="1"/>
  </sheetData>
  <mergeCells count="8">
    <mergeCell ref="H2:J2"/>
    <mergeCell ref="A16:F16"/>
    <mergeCell ref="A17:F17"/>
    <mergeCell ref="A1:G1"/>
    <mergeCell ref="A2:A3"/>
    <mergeCell ref="B2:D2"/>
    <mergeCell ref="E2:G2"/>
    <mergeCell ref="A15:J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zoomScaleNormal="100" workbookViewId="0">
      <selection activeCell="E7" sqref="E7"/>
    </sheetView>
  </sheetViews>
  <sheetFormatPr defaultColWidth="9.140625" defaultRowHeight="15"/>
  <cols>
    <col min="1" max="1" width="15.85546875" style="354" customWidth="1"/>
    <col min="2" max="2" width="16" style="354" customWidth="1"/>
    <col min="3" max="3" width="16.5703125" style="354" customWidth="1"/>
    <col min="4" max="4" width="18.7109375" style="354" customWidth="1"/>
    <col min="5" max="5" width="16.42578125" style="354" customWidth="1"/>
    <col min="6" max="6" width="19.140625" style="354" customWidth="1"/>
    <col min="7" max="7" width="18.5703125" style="354" customWidth="1"/>
    <col min="8" max="8" width="16.28515625" style="354" customWidth="1"/>
    <col min="9" max="9" width="17.28515625" style="354" customWidth="1"/>
    <col min="10" max="10" width="20" style="354" customWidth="1"/>
    <col min="11" max="11" width="4.5703125" style="354" bestFit="1" customWidth="1"/>
    <col min="12" max="16384" width="9.140625" style="354"/>
  </cols>
  <sheetData>
    <row r="1" spans="1:13" ht="33" customHeight="1">
      <c r="A1" s="1302" t="s">
        <v>893</v>
      </c>
      <c r="B1" s="1303"/>
      <c r="C1" s="1303"/>
      <c r="D1" s="1303"/>
      <c r="E1" s="1303"/>
      <c r="F1" s="1303"/>
      <c r="G1" s="1303"/>
    </row>
    <row r="2" spans="1:13" s="355" customFormat="1" ht="27.75" customHeight="1">
      <c r="A2" s="1331" t="s">
        <v>1460</v>
      </c>
      <c r="B2" s="1326" t="s">
        <v>54</v>
      </c>
      <c r="C2" s="1329"/>
      <c r="D2" s="1330"/>
      <c r="E2" s="1326" t="s">
        <v>59</v>
      </c>
      <c r="F2" s="1329"/>
      <c r="G2" s="1330"/>
      <c r="H2" s="1326" t="s">
        <v>56</v>
      </c>
      <c r="I2" s="1329"/>
      <c r="J2" s="1330"/>
    </row>
    <row r="3" spans="1:13" s="355" customFormat="1" ht="103.5" customHeight="1">
      <c r="A3" s="1315"/>
      <c r="B3" s="413" t="s">
        <v>1459</v>
      </c>
      <c r="C3" s="413" t="s">
        <v>894</v>
      </c>
      <c r="D3" s="413" t="s">
        <v>895</v>
      </c>
      <c r="E3" s="413" t="s">
        <v>1459</v>
      </c>
      <c r="F3" s="413" t="s">
        <v>1063</v>
      </c>
      <c r="G3" s="413" t="s">
        <v>895</v>
      </c>
      <c r="H3" s="413" t="s">
        <v>1459</v>
      </c>
      <c r="I3" s="413" t="s">
        <v>894</v>
      </c>
      <c r="J3" s="413" t="s">
        <v>895</v>
      </c>
    </row>
    <row r="4" spans="1:13" s="361" customFormat="1" ht="18" customHeight="1">
      <c r="A4" s="357" t="s">
        <v>1</v>
      </c>
      <c r="B4" s="590">
        <v>5350</v>
      </c>
      <c r="C4" s="590">
        <v>4114</v>
      </c>
      <c r="D4" s="829">
        <v>76.89719626168224</v>
      </c>
      <c r="E4" s="590">
        <v>2011</v>
      </c>
      <c r="F4" s="590">
        <v>2218</v>
      </c>
      <c r="G4" s="830">
        <f>F4/E4*100</f>
        <v>110.29338637493784</v>
      </c>
      <c r="H4" s="780">
        <v>292</v>
      </c>
      <c r="I4" s="780">
        <v>13</v>
      </c>
      <c r="J4" s="830">
        <f>I4/H4*100</f>
        <v>4.4520547945205475</v>
      </c>
    </row>
    <row r="5" spans="1:13" s="361" customFormat="1" ht="18" customHeight="1">
      <c r="A5" s="423" t="s">
        <v>2</v>
      </c>
      <c r="B5" s="831">
        <v>5428</v>
      </c>
      <c r="C5" s="831">
        <v>4103</v>
      </c>
      <c r="D5" s="830">
        <f>C5/B5*100</f>
        <v>75.589535740604276</v>
      </c>
      <c r="E5" s="598">
        <v>2168</v>
      </c>
      <c r="F5" s="783">
        <v>2386</v>
      </c>
      <c r="G5" s="830">
        <f>F5/E5*100</f>
        <v>110.05535055350552</v>
      </c>
      <c r="H5" s="832">
        <v>287</v>
      </c>
      <c r="I5" s="598">
        <v>11</v>
      </c>
      <c r="J5" s="830">
        <f>I5/H5*100</f>
        <v>3.8327526132404177</v>
      </c>
      <c r="L5" s="437"/>
      <c r="M5" s="437"/>
    </row>
    <row r="6" spans="1:13" s="355" customFormat="1" ht="18" customHeight="1">
      <c r="A6" s="95" t="s">
        <v>64</v>
      </c>
      <c r="B6" s="596">
        <v>5358</v>
      </c>
      <c r="C6" s="596">
        <v>3864</v>
      </c>
      <c r="D6" s="833">
        <f t="shared" ref="D6:D14" si="0">C6/B6*100</f>
        <v>72.116461366181412</v>
      </c>
      <c r="E6" s="834">
        <v>2079</v>
      </c>
      <c r="F6" s="596">
        <v>2078</v>
      </c>
      <c r="G6" s="833">
        <f t="shared" ref="G6:G14" si="1">F6/E6*100</f>
        <v>99.951899951899946</v>
      </c>
      <c r="H6" s="786">
        <v>291</v>
      </c>
      <c r="I6" s="786">
        <v>3</v>
      </c>
      <c r="J6" s="833">
        <f t="shared" ref="J6:J14" si="2">I6/H6*100</f>
        <v>1.0309278350515463</v>
      </c>
      <c r="L6" s="437"/>
      <c r="M6" s="437"/>
    </row>
    <row r="7" spans="1:13" s="355" customFormat="1" ht="18" customHeight="1">
      <c r="A7" s="95" t="s">
        <v>65</v>
      </c>
      <c r="B7" s="596">
        <v>5373</v>
      </c>
      <c r="C7" s="596">
        <v>3847</v>
      </c>
      <c r="D7" s="833">
        <f t="shared" si="0"/>
        <v>71.59873441280476</v>
      </c>
      <c r="E7" s="834">
        <v>2092</v>
      </c>
      <c r="F7" s="596">
        <v>2120</v>
      </c>
      <c r="G7" s="833">
        <f t="shared" si="1"/>
        <v>101.33843212237095</v>
      </c>
      <c r="H7" s="835">
        <v>290</v>
      </c>
      <c r="I7" s="786">
        <v>4</v>
      </c>
      <c r="J7" s="833">
        <f t="shared" si="2"/>
        <v>1.3793103448275863</v>
      </c>
      <c r="L7" s="437"/>
      <c r="M7" s="437"/>
    </row>
    <row r="8" spans="1:13" s="355" customFormat="1" ht="18" customHeight="1">
      <c r="A8" s="95" t="s">
        <v>295</v>
      </c>
      <c r="B8" s="596">
        <v>5386</v>
      </c>
      <c r="C8" s="596">
        <v>3852</v>
      </c>
      <c r="D8" s="833">
        <f t="shared" si="0"/>
        <v>71.518752320831794</v>
      </c>
      <c r="E8" s="834">
        <v>2096</v>
      </c>
      <c r="F8" s="596">
        <v>2102</v>
      </c>
      <c r="G8" s="833">
        <f t="shared" si="1"/>
        <v>100.28625954198473</v>
      </c>
      <c r="H8" s="835">
        <v>288</v>
      </c>
      <c r="I8" s="786">
        <v>2</v>
      </c>
      <c r="J8" s="833">
        <f t="shared" si="2"/>
        <v>0.69444444444444442</v>
      </c>
      <c r="L8" s="437"/>
      <c r="M8" s="437"/>
    </row>
    <row r="9" spans="1:13" s="355" customFormat="1" ht="18" customHeight="1">
      <c r="A9" s="95" t="s">
        <v>296</v>
      </c>
      <c r="B9" s="596">
        <v>5357</v>
      </c>
      <c r="C9" s="596">
        <v>3847</v>
      </c>
      <c r="D9" s="833">
        <f t="shared" si="0"/>
        <v>71.812581668844501</v>
      </c>
      <c r="E9" s="596">
        <v>2104</v>
      </c>
      <c r="F9" s="596">
        <v>2116</v>
      </c>
      <c r="G9" s="833">
        <f t="shared" si="1"/>
        <v>100.57034220532319</v>
      </c>
      <c r="H9" s="786">
        <v>287</v>
      </c>
      <c r="I9" s="596">
        <v>4</v>
      </c>
      <c r="J9" s="833">
        <f t="shared" si="2"/>
        <v>1.3937282229965158</v>
      </c>
      <c r="L9" s="437"/>
      <c r="M9" s="437"/>
    </row>
    <row r="10" spans="1:13" s="355" customFormat="1" ht="18" customHeight="1">
      <c r="A10" s="95" t="s">
        <v>301</v>
      </c>
      <c r="B10" s="596">
        <v>5361</v>
      </c>
      <c r="C10" s="596">
        <v>4001</v>
      </c>
      <c r="D10" s="833">
        <f t="shared" si="0"/>
        <v>74.631598582354044</v>
      </c>
      <c r="E10" s="596">
        <v>2111</v>
      </c>
      <c r="F10" s="596">
        <v>2138</v>
      </c>
      <c r="G10" s="833">
        <f t="shared" si="1"/>
        <v>101.27901468498341</v>
      </c>
      <c r="H10" s="786">
        <v>287</v>
      </c>
      <c r="I10" s="596">
        <v>3</v>
      </c>
      <c r="J10" s="833">
        <f t="shared" si="2"/>
        <v>1.0452961672473868</v>
      </c>
      <c r="L10" s="437"/>
      <c r="M10" s="437"/>
    </row>
    <row r="11" spans="1:13" s="355" customFormat="1" ht="18" customHeight="1">
      <c r="A11" s="95" t="s">
        <v>298</v>
      </c>
      <c r="B11" s="596">
        <v>5383</v>
      </c>
      <c r="C11" s="596">
        <v>3902</v>
      </c>
      <c r="D11" s="833">
        <f t="shared" si="0"/>
        <v>72.487460523871448</v>
      </c>
      <c r="E11" s="596">
        <v>2126</v>
      </c>
      <c r="F11" s="596">
        <v>2183</v>
      </c>
      <c r="G11" s="833">
        <f t="shared" si="1"/>
        <v>102.68109125117593</v>
      </c>
      <c r="H11" s="786">
        <v>287</v>
      </c>
      <c r="I11" s="596">
        <v>4</v>
      </c>
      <c r="J11" s="833">
        <f t="shared" si="2"/>
        <v>1.3937282229965158</v>
      </c>
      <c r="L11" s="437"/>
      <c r="M11" s="437"/>
    </row>
    <row r="12" spans="1:13" s="355" customFormat="1" ht="18" customHeight="1">
      <c r="A12" s="95" t="s">
        <v>299</v>
      </c>
      <c r="B12" s="596">
        <v>5408</v>
      </c>
      <c r="C12" s="596">
        <v>3895</v>
      </c>
      <c r="D12" s="833">
        <f t="shared" si="0"/>
        <v>72.022928994082832</v>
      </c>
      <c r="E12" s="596">
        <v>2137</v>
      </c>
      <c r="F12" s="596">
        <v>2192</v>
      </c>
      <c r="G12" s="833">
        <f t="shared" si="1"/>
        <v>102.57370145063172</v>
      </c>
      <c r="H12" s="786">
        <v>287</v>
      </c>
      <c r="I12" s="596">
        <v>1</v>
      </c>
      <c r="J12" s="833">
        <f t="shared" si="2"/>
        <v>0.34843205574912894</v>
      </c>
      <c r="L12" s="437"/>
      <c r="M12" s="437"/>
    </row>
    <row r="13" spans="1:13" s="355" customFormat="1" ht="18" customHeight="1">
      <c r="A13" s="95" t="s">
        <v>300</v>
      </c>
      <c r="B13" s="596">
        <v>5414</v>
      </c>
      <c r="C13" s="596">
        <v>3925</v>
      </c>
      <c r="D13" s="833">
        <f t="shared" si="0"/>
        <v>72.497229405245662</v>
      </c>
      <c r="E13" s="596">
        <v>2155</v>
      </c>
      <c r="F13" s="596">
        <v>2215</v>
      </c>
      <c r="G13" s="833">
        <f t="shared" si="1"/>
        <v>102.78422273781902</v>
      </c>
      <c r="H13" s="786">
        <v>287</v>
      </c>
      <c r="I13" s="596">
        <v>2</v>
      </c>
      <c r="J13" s="833">
        <f t="shared" si="2"/>
        <v>0.69686411149825789</v>
      </c>
      <c r="L13" s="437"/>
      <c r="M13" s="437"/>
    </row>
    <row r="14" spans="1:13" s="355" customFormat="1" ht="18" customHeight="1">
      <c r="A14" s="95" t="s">
        <v>1358</v>
      </c>
      <c r="B14" s="596">
        <v>5428</v>
      </c>
      <c r="C14" s="596">
        <v>3948</v>
      </c>
      <c r="D14" s="833">
        <f t="shared" si="0"/>
        <v>72.733971997052322</v>
      </c>
      <c r="E14" s="596">
        <v>2168</v>
      </c>
      <c r="F14" s="596">
        <v>2258</v>
      </c>
      <c r="G14" s="833">
        <f t="shared" si="1"/>
        <v>104.15129151291514</v>
      </c>
      <c r="H14" s="786">
        <v>287</v>
      </c>
      <c r="I14" s="596">
        <v>3</v>
      </c>
      <c r="J14" s="833">
        <f t="shared" si="2"/>
        <v>1.0452961672473868</v>
      </c>
      <c r="L14" s="437"/>
      <c r="M14" s="437"/>
    </row>
    <row r="15" spans="1:13" s="355" customFormat="1" ht="34.5" customHeight="1">
      <c r="A15" s="1302" t="s">
        <v>1360</v>
      </c>
      <c r="B15" s="1302"/>
      <c r="C15" s="1302"/>
      <c r="D15" s="1302"/>
      <c r="E15" s="1302"/>
      <c r="F15" s="1302"/>
      <c r="G15" s="1302"/>
    </row>
    <row r="16" spans="1:13" s="355" customFormat="1" ht="47.25" customHeight="1">
      <c r="A16" s="1328" t="s">
        <v>1185</v>
      </c>
      <c r="B16" s="1328"/>
      <c r="C16" s="1328"/>
      <c r="D16" s="1328"/>
      <c r="E16" s="1328"/>
      <c r="F16" s="1328"/>
      <c r="G16" s="1328"/>
      <c r="H16" s="1328"/>
      <c r="I16" s="1328"/>
      <c r="J16" s="1328"/>
      <c r="K16" s="1328"/>
      <c r="L16" s="1328"/>
    </row>
    <row r="17" spans="1:7" s="355" customFormat="1" ht="3" customHeight="1">
      <c r="A17" s="415"/>
      <c r="B17" s="415"/>
      <c r="C17" s="415"/>
      <c r="D17" s="415"/>
      <c r="E17" s="415"/>
      <c r="F17" s="415"/>
      <c r="G17" s="415"/>
    </row>
    <row r="18" spans="1:7" s="355" customFormat="1" ht="30" customHeight="1">
      <c r="A18" s="1302" t="s">
        <v>130</v>
      </c>
      <c r="B18" s="1302"/>
      <c r="C18" s="1302"/>
      <c r="D18" s="1302"/>
      <c r="E18" s="1302"/>
      <c r="F18" s="1302"/>
      <c r="G18" s="1302"/>
    </row>
  </sheetData>
  <mergeCells count="8">
    <mergeCell ref="H2:J2"/>
    <mergeCell ref="A15:G15"/>
    <mergeCell ref="A16:L16"/>
    <mergeCell ref="A18:G18"/>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scale="82"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zoomScale="85" zoomScaleNormal="85" workbookViewId="0">
      <selection sqref="A1:J1"/>
    </sheetView>
  </sheetViews>
  <sheetFormatPr defaultRowHeight="15"/>
  <cols>
    <col min="1" max="1" width="7.85546875" customWidth="1"/>
    <col min="2" max="2" width="35" customWidth="1"/>
    <col min="3" max="3" width="15.28515625" bestFit="1" customWidth="1"/>
    <col min="4" max="4" width="14.7109375" bestFit="1" customWidth="1"/>
    <col min="5" max="5" width="19.5703125" customWidth="1"/>
    <col min="6" max="6" width="11.140625" customWidth="1"/>
    <col min="7" max="7" width="14.7109375" customWidth="1"/>
    <col min="8" max="8" width="12.7109375" customWidth="1"/>
    <col min="9" max="9" width="14.140625" customWidth="1"/>
    <col min="10" max="10" width="13.7109375" customWidth="1"/>
    <col min="11" max="11" width="12.42578125" customWidth="1"/>
    <col min="12" max="12" width="12.7109375" customWidth="1"/>
    <col min="13" max="15" width="14" bestFit="1" customWidth="1"/>
    <col min="16" max="16" width="17.7109375" customWidth="1"/>
    <col min="17" max="17" width="14.140625" customWidth="1"/>
    <col min="18" max="18" width="18.85546875" customWidth="1"/>
    <col min="19" max="19" width="10.7109375" bestFit="1" customWidth="1"/>
    <col min="20" max="20" width="10.28515625" bestFit="1" customWidth="1"/>
    <col min="21" max="21" width="10.140625" bestFit="1" customWidth="1"/>
    <col min="22" max="22" width="10" customWidth="1"/>
  </cols>
  <sheetData>
    <row r="1" spans="1:27" ht="42" customHeight="1">
      <c r="A1" s="1193" t="s">
        <v>792</v>
      </c>
      <c r="B1" s="1194"/>
      <c r="C1" s="1194"/>
      <c r="D1" s="1194"/>
      <c r="E1" s="1194"/>
      <c r="F1" s="1194"/>
      <c r="G1" s="1194"/>
      <c r="H1" s="1194"/>
      <c r="I1" s="1194"/>
      <c r="J1" s="1194"/>
      <c r="K1" s="67"/>
      <c r="L1" s="67"/>
      <c r="M1" s="67"/>
      <c r="N1" s="67"/>
      <c r="O1" s="67"/>
      <c r="P1" s="67"/>
      <c r="Q1" s="507"/>
      <c r="R1" s="66"/>
      <c r="S1" s="66"/>
      <c r="T1" s="66"/>
      <c r="U1" s="66"/>
      <c r="V1" s="66"/>
      <c r="W1" s="66"/>
      <c r="X1" s="66"/>
      <c r="Y1" s="66"/>
      <c r="Z1" s="66"/>
    </row>
    <row r="2" spans="1:27" ht="88.5" customHeight="1">
      <c r="A2" s="1200" t="s">
        <v>791</v>
      </c>
      <c r="B2" s="1195" t="s">
        <v>512</v>
      </c>
      <c r="C2" s="1195" t="s">
        <v>513</v>
      </c>
      <c r="D2" s="1195" t="s">
        <v>514</v>
      </c>
      <c r="E2" s="1195" t="s">
        <v>798</v>
      </c>
      <c r="F2" s="1195" t="s">
        <v>515</v>
      </c>
      <c r="G2" s="1195" t="s">
        <v>1019</v>
      </c>
      <c r="H2" s="1195" t="s">
        <v>1142</v>
      </c>
      <c r="I2" s="1197" t="s">
        <v>516</v>
      </c>
      <c r="J2" s="1198"/>
      <c r="K2" s="1202"/>
      <c r="L2" s="1195" t="s">
        <v>1145</v>
      </c>
      <c r="M2" s="1197" t="s">
        <v>1144</v>
      </c>
      <c r="N2" s="1198"/>
      <c r="O2" s="1198"/>
      <c r="P2" s="1198"/>
      <c r="Q2" s="1199" t="s">
        <v>1146</v>
      </c>
      <c r="R2" s="27"/>
      <c r="S2" s="65"/>
      <c r="T2" s="65"/>
      <c r="U2" s="65"/>
      <c r="V2" s="65"/>
      <c r="W2" s="65"/>
      <c r="X2" s="65"/>
      <c r="Y2" s="65"/>
      <c r="Z2" s="65"/>
    </row>
    <row r="3" spans="1:27" ht="126.75" customHeight="1">
      <c r="A3" s="1201"/>
      <c r="B3" s="1196"/>
      <c r="C3" s="1196"/>
      <c r="D3" s="1196"/>
      <c r="E3" s="1196"/>
      <c r="F3" s="1196"/>
      <c r="G3" s="1196"/>
      <c r="H3" s="1196"/>
      <c r="I3" s="523" t="s">
        <v>799</v>
      </c>
      <c r="J3" s="649" t="s">
        <v>800</v>
      </c>
      <c r="K3" s="523" t="s">
        <v>801</v>
      </c>
      <c r="L3" s="1196"/>
      <c r="M3" s="530" t="s">
        <v>802</v>
      </c>
      <c r="N3" s="530" t="s">
        <v>803</v>
      </c>
      <c r="O3" s="530" t="s">
        <v>804</v>
      </c>
      <c r="P3" s="508" t="s">
        <v>845</v>
      </c>
      <c r="Q3" s="1195"/>
      <c r="S3" s="62"/>
      <c r="T3" s="62"/>
      <c r="U3" s="62"/>
      <c r="V3" s="62"/>
      <c r="W3" s="62"/>
      <c r="X3" s="62"/>
      <c r="Y3" s="62"/>
      <c r="Z3" s="62"/>
    </row>
    <row r="4" spans="1:27" ht="39" customHeight="1">
      <c r="A4" s="63">
        <v>1</v>
      </c>
      <c r="B4" s="1153" t="s">
        <v>1402</v>
      </c>
      <c r="C4" s="1139">
        <v>44897</v>
      </c>
      <c r="D4" s="1187" t="s">
        <v>1403</v>
      </c>
      <c r="E4" s="1140">
        <v>3400000</v>
      </c>
      <c r="F4" s="1140">
        <v>10</v>
      </c>
      <c r="G4" s="1140">
        <v>20</v>
      </c>
      <c r="H4" s="1140">
        <v>30</v>
      </c>
      <c r="I4" s="1140">
        <v>10.199999999999999</v>
      </c>
      <c r="J4" s="1141">
        <v>0</v>
      </c>
      <c r="K4" s="1140">
        <v>10.199999999999999</v>
      </c>
      <c r="L4" s="1142">
        <v>346.54</v>
      </c>
      <c r="M4" s="1143">
        <v>0</v>
      </c>
      <c r="N4" s="1140">
        <v>1552000</v>
      </c>
      <c r="O4" s="1140">
        <v>1676000</v>
      </c>
      <c r="P4" s="1144">
        <v>172000</v>
      </c>
      <c r="Q4" s="1140">
        <v>3228000</v>
      </c>
      <c r="R4" s="62"/>
      <c r="S4" s="47"/>
      <c r="T4" s="46"/>
      <c r="U4" s="62"/>
      <c r="V4" s="62"/>
      <c r="W4" s="62"/>
      <c r="X4" s="62"/>
      <c r="Y4" s="62"/>
      <c r="Z4" s="62"/>
    </row>
    <row r="5" spans="1:27" ht="35.25" customHeight="1">
      <c r="A5" s="63">
        <v>2</v>
      </c>
      <c r="B5" s="1153" t="s">
        <v>1404</v>
      </c>
      <c r="C5" s="1139">
        <v>44903</v>
      </c>
      <c r="D5" s="1187" t="s">
        <v>1405</v>
      </c>
      <c r="E5" s="1140">
        <v>10596924</v>
      </c>
      <c r="F5" s="1140">
        <v>10</v>
      </c>
      <c r="G5" s="1140">
        <v>227</v>
      </c>
      <c r="H5" s="1140">
        <v>237</v>
      </c>
      <c r="I5" s="1140">
        <v>215.99999879999999</v>
      </c>
      <c r="J5" s="1141">
        <v>35.147100000000002</v>
      </c>
      <c r="K5" s="1140">
        <v>251.14709879999998</v>
      </c>
      <c r="L5" s="1142">
        <v>41.35</v>
      </c>
      <c r="M5" s="1143">
        <v>5270961</v>
      </c>
      <c r="N5" s="1140">
        <v>1581289</v>
      </c>
      <c r="O5" s="1140">
        <v>3689674</v>
      </c>
      <c r="P5" s="1144">
        <v>55000</v>
      </c>
      <c r="Q5" s="1140">
        <v>10541924</v>
      </c>
      <c r="R5" s="62"/>
      <c r="S5" s="47"/>
      <c r="T5" s="46"/>
      <c r="U5" s="62"/>
      <c r="V5" s="62"/>
      <c r="W5" s="62"/>
      <c r="X5" s="62"/>
      <c r="Y5" s="62"/>
      <c r="Z5" s="62"/>
    </row>
    <row r="6" spans="1:27" ht="35.25" customHeight="1">
      <c r="A6" s="63">
        <v>3</v>
      </c>
      <c r="B6" s="1148" t="s">
        <v>1406</v>
      </c>
      <c r="C6" s="1149">
        <v>44903</v>
      </c>
      <c r="D6" s="1187" t="s">
        <v>1407</v>
      </c>
      <c r="E6" s="1143">
        <v>3248000</v>
      </c>
      <c r="F6" s="1143">
        <v>10</v>
      </c>
      <c r="G6" s="1143">
        <v>19</v>
      </c>
      <c r="H6" s="1143">
        <v>29</v>
      </c>
      <c r="I6" s="1143">
        <v>9.4192</v>
      </c>
      <c r="J6" s="1150">
        <v>0</v>
      </c>
      <c r="K6" s="1143">
        <v>9.4192</v>
      </c>
      <c r="L6" s="1151">
        <v>167.75</v>
      </c>
      <c r="M6" s="1143">
        <v>0</v>
      </c>
      <c r="N6" s="1143">
        <v>1412000</v>
      </c>
      <c r="O6" s="1143">
        <v>1672000</v>
      </c>
      <c r="P6" s="1143">
        <v>164000</v>
      </c>
      <c r="Q6" s="1143">
        <v>3084000</v>
      </c>
      <c r="R6" s="62"/>
      <c r="S6" s="64"/>
      <c r="T6" s="46"/>
      <c r="U6" s="62"/>
      <c r="V6" s="62"/>
      <c r="W6" s="62"/>
      <c r="X6" s="62"/>
      <c r="Y6" s="62"/>
      <c r="Z6" s="62"/>
    </row>
    <row r="7" spans="1:27" ht="39.75" customHeight="1">
      <c r="A7" s="63">
        <v>4</v>
      </c>
      <c r="B7" s="1147" t="s">
        <v>1408</v>
      </c>
      <c r="C7" s="1139">
        <v>44903</v>
      </c>
      <c r="D7" s="1187" t="s">
        <v>1407</v>
      </c>
      <c r="E7" s="1140">
        <v>2760000</v>
      </c>
      <c r="F7" s="1140">
        <v>10</v>
      </c>
      <c r="G7" s="1140">
        <v>35</v>
      </c>
      <c r="H7" s="1140">
        <v>45</v>
      </c>
      <c r="I7" s="1140">
        <v>12.42</v>
      </c>
      <c r="J7" s="1141">
        <v>0</v>
      </c>
      <c r="K7" s="1140">
        <v>12.42</v>
      </c>
      <c r="L7" s="1142">
        <v>363.78</v>
      </c>
      <c r="M7" s="1140">
        <v>0</v>
      </c>
      <c r="N7" s="1140">
        <v>981000</v>
      </c>
      <c r="O7" s="1140">
        <v>1632000</v>
      </c>
      <c r="P7" s="1140">
        <v>147000</v>
      </c>
      <c r="Q7" s="1146">
        <v>2613000</v>
      </c>
      <c r="R7" s="62"/>
      <c r="S7" s="47"/>
      <c r="T7" s="46"/>
      <c r="U7" s="62"/>
      <c r="V7" s="62"/>
      <c r="W7" s="62"/>
      <c r="X7" s="62"/>
      <c r="Y7" s="62"/>
      <c r="Z7" s="62"/>
    </row>
    <row r="8" spans="1:27" ht="40.5" customHeight="1">
      <c r="A8" s="63">
        <v>5</v>
      </c>
      <c r="B8" s="1153" t="s">
        <v>1409</v>
      </c>
      <c r="C8" s="1139">
        <v>44907</v>
      </c>
      <c r="D8" s="1187" t="s">
        <v>1405</v>
      </c>
      <c r="E8" s="1140">
        <v>14481942</v>
      </c>
      <c r="F8" s="1140">
        <v>10</v>
      </c>
      <c r="G8" s="1140">
        <v>567</v>
      </c>
      <c r="H8" s="1140">
        <v>577</v>
      </c>
      <c r="I8" s="1140">
        <v>0</v>
      </c>
      <c r="J8" s="1141">
        <v>835.60805340000002</v>
      </c>
      <c r="K8" s="1140">
        <v>835.60805340000002</v>
      </c>
      <c r="L8" s="1145">
        <v>26.06</v>
      </c>
      <c r="M8" s="1140">
        <v>7240970</v>
      </c>
      <c r="N8" s="1140">
        <v>2172292</v>
      </c>
      <c r="O8" s="1140">
        <v>5068680</v>
      </c>
      <c r="P8" s="1140">
        <v>0</v>
      </c>
      <c r="Q8" s="1141">
        <v>14481942</v>
      </c>
      <c r="R8" s="62"/>
      <c r="S8" s="47"/>
      <c r="T8" s="46"/>
      <c r="U8" s="62"/>
      <c r="V8" s="62"/>
      <c r="W8" s="62"/>
      <c r="X8" s="62"/>
      <c r="Y8" s="62"/>
      <c r="Z8" s="62"/>
    </row>
    <row r="9" spans="1:27" ht="60">
      <c r="A9" s="63">
        <v>6</v>
      </c>
      <c r="B9" s="1153" t="s">
        <v>1410</v>
      </c>
      <c r="C9" s="1139">
        <v>44910</v>
      </c>
      <c r="D9" s="1187" t="s">
        <v>1407</v>
      </c>
      <c r="E9" s="1140">
        <v>2280000</v>
      </c>
      <c r="F9" s="1140">
        <v>10</v>
      </c>
      <c r="G9" s="1140">
        <v>32</v>
      </c>
      <c r="H9" s="1140">
        <v>42</v>
      </c>
      <c r="I9" s="1140">
        <v>9.5760000000000005</v>
      </c>
      <c r="J9" s="1141">
        <v>0</v>
      </c>
      <c r="K9" s="1140">
        <v>9.5760000000000005</v>
      </c>
      <c r="L9" s="1142">
        <v>462.19</v>
      </c>
      <c r="M9" s="1140">
        <v>1005000</v>
      </c>
      <c r="N9" s="1140">
        <v>0</v>
      </c>
      <c r="O9" s="1140">
        <v>1161000</v>
      </c>
      <c r="P9" s="1140">
        <v>114000</v>
      </c>
      <c r="Q9" s="1141">
        <v>2166000</v>
      </c>
      <c r="R9" s="62"/>
      <c r="S9" s="47"/>
      <c r="T9" s="46"/>
      <c r="U9" s="62"/>
      <c r="V9" s="62"/>
      <c r="W9" s="62"/>
      <c r="X9" s="62"/>
      <c r="Y9" s="62"/>
      <c r="Z9" s="62"/>
    </row>
    <row r="10" spans="1:27" ht="45">
      <c r="A10" s="63">
        <v>7</v>
      </c>
      <c r="B10" s="1153" t="s">
        <v>1411</v>
      </c>
      <c r="C10" s="1139">
        <v>44914</v>
      </c>
      <c r="D10" s="1187" t="s">
        <v>1412</v>
      </c>
      <c r="E10" s="1140">
        <v>20792258</v>
      </c>
      <c r="F10" s="1140">
        <v>2</v>
      </c>
      <c r="G10" s="1140">
        <v>18</v>
      </c>
      <c r="H10" s="1140">
        <v>20</v>
      </c>
      <c r="I10" s="1140">
        <v>41.584516000000001</v>
      </c>
      <c r="J10" s="1141">
        <v>0</v>
      </c>
      <c r="K10" s="1140">
        <v>41.584516000000001</v>
      </c>
      <c r="L10" s="1142" t="s">
        <v>7</v>
      </c>
      <c r="M10" s="1143">
        <v>0</v>
      </c>
      <c r="N10" s="1140">
        <v>0</v>
      </c>
      <c r="O10" s="1140">
        <v>0</v>
      </c>
      <c r="P10" s="1144">
        <v>0</v>
      </c>
      <c r="Q10" s="1140">
        <v>0</v>
      </c>
      <c r="R10" s="62"/>
      <c r="S10" s="47"/>
      <c r="T10" s="46"/>
      <c r="U10" s="62"/>
      <c r="V10" s="62"/>
      <c r="W10" s="62"/>
      <c r="X10" s="62"/>
      <c r="Y10" s="62"/>
      <c r="Z10" s="62"/>
    </row>
    <row r="11" spans="1:27" ht="41.25" customHeight="1">
      <c r="A11" s="63">
        <v>8</v>
      </c>
      <c r="B11" s="1153" t="s">
        <v>1413</v>
      </c>
      <c r="C11" s="1139">
        <v>44914</v>
      </c>
      <c r="D11" s="1187" t="s">
        <v>1412</v>
      </c>
      <c r="E11" s="1140">
        <v>24460568</v>
      </c>
      <c r="F11" s="1140">
        <v>10</v>
      </c>
      <c r="G11" s="1140">
        <v>0</v>
      </c>
      <c r="H11" s="1140">
        <v>10</v>
      </c>
      <c r="I11" s="1140">
        <v>24.460567999999999</v>
      </c>
      <c r="J11" s="1141">
        <v>0</v>
      </c>
      <c r="K11" s="1140">
        <v>24.460567999999999</v>
      </c>
      <c r="L11" s="1142" t="s">
        <v>7</v>
      </c>
      <c r="M11" s="1140">
        <v>0</v>
      </c>
      <c r="N11" s="1140">
        <v>0</v>
      </c>
      <c r="O11" s="1140">
        <v>0</v>
      </c>
      <c r="P11" s="1140">
        <v>0</v>
      </c>
      <c r="Q11" s="1141">
        <v>0</v>
      </c>
      <c r="R11" s="62"/>
      <c r="S11" s="47"/>
      <c r="T11" s="46"/>
      <c r="U11" s="62"/>
      <c r="V11" s="62"/>
      <c r="W11" s="62"/>
      <c r="X11" s="62"/>
      <c r="Y11" s="62"/>
      <c r="Z11" s="62"/>
    </row>
    <row r="12" spans="1:27" ht="45.75" customHeight="1">
      <c r="A12" s="56">
        <v>9</v>
      </c>
      <c r="B12" s="1153" t="s">
        <v>1414</v>
      </c>
      <c r="C12" s="1139">
        <v>44915</v>
      </c>
      <c r="D12" s="1187" t="s">
        <v>1403</v>
      </c>
      <c r="E12" s="1140">
        <v>2600000</v>
      </c>
      <c r="F12" s="1140">
        <v>10</v>
      </c>
      <c r="G12" s="1140">
        <v>20</v>
      </c>
      <c r="H12" s="1140">
        <v>30</v>
      </c>
      <c r="I12" s="1140">
        <v>7.8</v>
      </c>
      <c r="J12" s="1141">
        <v>0</v>
      </c>
      <c r="K12" s="1140">
        <v>7.8</v>
      </c>
      <c r="L12" s="1145">
        <v>254.49</v>
      </c>
      <c r="M12" s="1140">
        <v>0</v>
      </c>
      <c r="N12" s="1140">
        <v>1144000</v>
      </c>
      <c r="O12" s="1140">
        <v>1320000</v>
      </c>
      <c r="P12" s="1140">
        <v>136000</v>
      </c>
      <c r="Q12" s="1141">
        <v>2464000</v>
      </c>
      <c r="R12" s="60"/>
      <c r="S12" s="47"/>
      <c r="T12" s="46"/>
      <c r="U12" s="59"/>
      <c r="V12" s="58"/>
      <c r="W12" s="58"/>
      <c r="X12" s="61"/>
      <c r="Y12" s="57"/>
      <c r="Z12" s="57"/>
      <c r="AA12" s="29"/>
    </row>
    <row r="13" spans="1:27" ht="60">
      <c r="A13" s="56">
        <v>10</v>
      </c>
      <c r="B13" s="1147" t="s">
        <v>1415</v>
      </c>
      <c r="C13" s="1139">
        <v>44916</v>
      </c>
      <c r="D13" s="1187" t="s">
        <v>1407</v>
      </c>
      <c r="E13" s="1140">
        <v>5355200</v>
      </c>
      <c r="F13" s="1140">
        <v>10</v>
      </c>
      <c r="G13" s="1140">
        <v>80</v>
      </c>
      <c r="H13" s="1140">
        <v>90</v>
      </c>
      <c r="I13" s="1140">
        <v>43.776000000000003</v>
      </c>
      <c r="J13" s="1141">
        <v>4.4207999999999998</v>
      </c>
      <c r="K13" s="1140">
        <v>48.196800000000003</v>
      </c>
      <c r="L13" s="1142">
        <v>82.41</v>
      </c>
      <c r="M13" s="1140">
        <v>2542400</v>
      </c>
      <c r="N13" s="1152">
        <v>763200</v>
      </c>
      <c r="O13" s="1152">
        <v>1780800</v>
      </c>
      <c r="P13" s="1140">
        <v>268800</v>
      </c>
      <c r="Q13" s="1140">
        <v>5086400</v>
      </c>
      <c r="R13" s="60"/>
      <c r="S13" s="47"/>
      <c r="T13" s="46"/>
      <c r="U13" s="59"/>
      <c r="V13" s="58"/>
      <c r="W13" s="58"/>
      <c r="X13" s="57"/>
      <c r="Y13" s="57"/>
      <c r="Z13" s="57"/>
      <c r="AA13" s="29"/>
    </row>
    <row r="14" spans="1:27" ht="30">
      <c r="A14" s="56">
        <v>11</v>
      </c>
      <c r="B14" s="1153" t="s">
        <v>1416</v>
      </c>
      <c r="C14" s="1139">
        <v>44917</v>
      </c>
      <c r="D14" s="1187" t="s">
        <v>1405</v>
      </c>
      <c r="E14" s="1140">
        <v>26900530</v>
      </c>
      <c r="F14" s="1140">
        <v>2</v>
      </c>
      <c r="G14" s="1140">
        <v>355</v>
      </c>
      <c r="H14" s="1140">
        <v>357</v>
      </c>
      <c r="I14" s="1140">
        <v>0</v>
      </c>
      <c r="J14" s="1141">
        <v>960.34892100000002</v>
      </c>
      <c r="K14" s="1140">
        <v>960.34892100000002</v>
      </c>
      <c r="L14" s="1145">
        <v>2.82</v>
      </c>
      <c r="M14" s="1146">
        <v>13450264</v>
      </c>
      <c r="N14" s="1140">
        <v>4035080</v>
      </c>
      <c r="O14" s="1140">
        <v>9415186</v>
      </c>
      <c r="P14" s="1140">
        <v>0</v>
      </c>
      <c r="Q14" s="1141">
        <v>26900530</v>
      </c>
      <c r="R14" s="37"/>
      <c r="S14" s="47"/>
      <c r="T14" s="46"/>
      <c r="U14" s="35"/>
      <c r="V14" s="32"/>
      <c r="W14" s="32"/>
      <c r="X14" s="30"/>
      <c r="Y14" s="30"/>
      <c r="Z14" s="30"/>
      <c r="AA14" s="29"/>
    </row>
    <row r="15" spans="1:27" ht="35.25" customHeight="1">
      <c r="A15" s="56">
        <v>12</v>
      </c>
      <c r="B15" s="1153" t="s">
        <v>1417</v>
      </c>
      <c r="C15" s="1139">
        <v>44918</v>
      </c>
      <c r="D15" s="1187" t="s">
        <v>1403</v>
      </c>
      <c r="E15" s="1140">
        <v>6290000</v>
      </c>
      <c r="F15" s="1140">
        <v>10</v>
      </c>
      <c r="G15" s="1140">
        <v>44</v>
      </c>
      <c r="H15" s="1140">
        <v>54</v>
      </c>
      <c r="I15" s="1140">
        <v>33.966000000000001</v>
      </c>
      <c r="J15" s="1141">
        <v>0</v>
      </c>
      <c r="K15" s="1140">
        <v>33.966000000000001</v>
      </c>
      <c r="L15" s="1145">
        <v>269.64999999999998</v>
      </c>
      <c r="M15" s="1140">
        <v>2984000</v>
      </c>
      <c r="N15" s="1140">
        <v>898000</v>
      </c>
      <c r="O15" s="1140">
        <v>2092000</v>
      </c>
      <c r="P15" s="1140">
        <v>316000</v>
      </c>
      <c r="Q15" s="1141">
        <v>5974000</v>
      </c>
      <c r="R15" s="48"/>
      <c r="S15" s="47"/>
      <c r="T15" s="46"/>
    </row>
    <row r="16" spans="1:27" ht="30">
      <c r="A16" s="56">
        <v>13</v>
      </c>
      <c r="B16" s="1153" t="s">
        <v>1418</v>
      </c>
      <c r="C16" s="1139">
        <v>44918</v>
      </c>
      <c r="D16" s="1187" t="s">
        <v>1405</v>
      </c>
      <c r="E16" s="1140">
        <v>10911160</v>
      </c>
      <c r="F16" s="1140">
        <v>5</v>
      </c>
      <c r="G16" s="1140">
        <v>501</v>
      </c>
      <c r="H16" s="1140">
        <v>506</v>
      </c>
      <c r="I16" s="1140">
        <v>150.1047988</v>
      </c>
      <c r="J16" s="1141">
        <v>401.99989720000002</v>
      </c>
      <c r="K16" s="1140">
        <v>552.10469599999999</v>
      </c>
      <c r="L16" s="1145">
        <v>3.7</v>
      </c>
      <c r="M16" s="1140">
        <v>6641714</v>
      </c>
      <c r="N16" s="1140">
        <v>1992514</v>
      </c>
      <c r="O16" s="1140">
        <v>2255098</v>
      </c>
      <c r="P16" s="1140">
        <v>21834</v>
      </c>
      <c r="Q16" s="1141">
        <v>10889326</v>
      </c>
      <c r="R16" s="48"/>
      <c r="S16" s="47"/>
      <c r="T16" s="46"/>
    </row>
    <row r="17" spans="1:27" ht="30">
      <c r="A17" s="56">
        <v>14</v>
      </c>
      <c r="B17" s="1153" t="s">
        <v>1419</v>
      </c>
      <c r="C17" s="1139">
        <v>44918</v>
      </c>
      <c r="D17" s="1187" t="s">
        <v>1405</v>
      </c>
      <c r="E17" s="1140">
        <v>12800000</v>
      </c>
      <c r="F17" s="1140">
        <v>2</v>
      </c>
      <c r="G17" s="1140">
        <v>268</v>
      </c>
      <c r="H17" s="1140">
        <v>270</v>
      </c>
      <c r="I17" s="1140">
        <v>102.6</v>
      </c>
      <c r="J17" s="1141">
        <v>243</v>
      </c>
      <c r="K17" s="1140">
        <v>345.6</v>
      </c>
      <c r="L17" s="1145">
        <v>1.63</v>
      </c>
      <c r="M17" s="1140">
        <v>4189750</v>
      </c>
      <c r="N17" s="1140">
        <v>5649875</v>
      </c>
      <c r="O17" s="1140">
        <v>2960375</v>
      </c>
      <c r="P17" s="1140">
        <v>0</v>
      </c>
      <c r="Q17" s="1141">
        <v>12800000</v>
      </c>
      <c r="R17" s="48"/>
      <c r="S17" s="47"/>
      <c r="T17" s="46"/>
    </row>
    <row r="18" spans="1:27" ht="45">
      <c r="A18" s="56">
        <v>15</v>
      </c>
      <c r="B18" s="1153" t="s">
        <v>1420</v>
      </c>
      <c r="C18" s="1139">
        <v>44923</v>
      </c>
      <c r="D18" s="1187" t="s">
        <v>1412</v>
      </c>
      <c r="E18" s="1140">
        <v>71351144</v>
      </c>
      <c r="F18" s="1140">
        <v>1</v>
      </c>
      <c r="G18" s="1140">
        <v>6</v>
      </c>
      <c r="H18" s="1140">
        <v>7</v>
      </c>
      <c r="I18" s="1140">
        <v>49.945800800000001</v>
      </c>
      <c r="J18" s="1141">
        <v>0</v>
      </c>
      <c r="K18" s="1140">
        <v>49.945800800000001</v>
      </c>
      <c r="L18" s="1142" t="s">
        <v>7</v>
      </c>
      <c r="M18" s="1140">
        <v>0</v>
      </c>
      <c r="N18" s="1140">
        <v>0</v>
      </c>
      <c r="O18" s="1140">
        <v>0</v>
      </c>
      <c r="P18" s="1140">
        <v>0</v>
      </c>
      <c r="Q18" s="1141">
        <v>0</v>
      </c>
      <c r="R18" s="48"/>
      <c r="S18" s="47"/>
      <c r="T18" s="46"/>
    </row>
    <row r="19" spans="1:27" ht="60">
      <c r="A19" s="56">
        <v>16</v>
      </c>
      <c r="B19" s="1153" t="s">
        <v>1421</v>
      </c>
      <c r="C19" s="1139">
        <v>44923</v>
      </c>
      <c r="D19" s="1187" t="s">
        <v>1407</v>
      </c>
      <c r="E19" s="1140">
        <v>6968000</v>
      </c>
      <c r="F19" s="1140">
        <v>10</v>
      </c>
      <c r="G19" s="1140">
        <v>25</v>
      </c>
      <c r="H19" s="1140">
        <v>35</v>
      </c>
      <c r="I19" s="1140">
        <v>17.388000000000002</v>
      </c>
      <c r="J19" s="1141">
        <v>7</v>
      </c>
      <c r="K19" s="1140">
        <v>24.388000000000002</v>
      </c>
      <c r="L19" s="1142">
        <v>3.99</v>
      </c>
      <c r="M19" s="1140">
        <v>0</v>
      </c>
      <c r="N19" s="1140">
        <v>2400000</v>
      </c>
      <c r="O19" s="1140">
        <v>4216000</v>
      </c>
      <c r="P19" s="1140">
        <v>352000</v>
      </c>
      <c r="Q19" s="1141">
        <v>6616000</v>
      </c>
      <c r="R19" s="48"/>
      <c r="S19" s="47"/>
      <c r="T19" s="46"/>
    </row>
    <row r="20" spans="1:27" ht="30">
      <c r="A20" s="56">
        <v>17</v>
      </c>
      <c r="B20" s="1153" t="s">
        <v>1422</v>
      </c>
      <c r="C20" s="1139">
        <v>44924</v>
      </c>
      <c r="D20" s="1187" t="s">
        <v>1405</v>
      </c>
      <c r="E20" s="1140">
        <v>40983606</v>
      </c>
      <c r="F20" s="1140">
        <v>10</v>
      </c>
      <c r="G20" s="1140">
        <v>356</v>
      </c>
      <c r="H20" s="1140">
        <v>366</v>
      </c>
      <c r="I20" s="1140">
        <v>0</v>
      </c>
      <c r="J20" s="1141">
        <v>1499.9999796</v>
      </c>
      <c r="K20" s="1140">
        <v>1499.9999796</v>
      </c>
      <c r="L20" s="1145">
        <v>2.99</v>
      </c>
      <c r="M20" s="1140">
        <v>35495548</v>
      </c>
      <c r="N20" s="1140">
        <v>755320</v>
      </c>
      <c r="O20" s="1140">
        <v>4732738</v>
      </c>
      <c r="P20" s="1140">
        <v>0</v>
      </c>
      <c r="Q20" s="1141">
        <v>40983606</v>
      </c>
      <c r="R20" s="48"/>
      <c r="S20" s="47"/>
      <c r="T20" s="46"/>
    </row>
    <row r="21" spans="1:27" ht="60">
      <c r="A21" s="56">
        <v>18</v>
      </c>
      <c r="B21" s="1153" t="s">
        <v>1423</v>
      </c>
      <c r="C21" s="1139">
        <v>44924</v>
      </c>
      <c r="D21" s="1187" t="s">
        <v>1407</v>
      </c>
      <c r="E21" s="1140">
        <v>5580000</v>
      </c>
      <c r="F21" s="1140">
        <v>10</v>
      </c>
      <c r="G21" s="1140">
        <v>23</v>
      </c>
      <c r="H21" s="1140">
        <v>33</v>
      </c>
      <c r="I21" s="1140">
        <v>18.414000000000001</v>
      </c>
      <c r="J21" s="1141">
        <v>0</v>
      </c>
      <c r="K21" s="1140">
        <v>18.414000000000001</v>
      </c>
      <c r="L21" s="1142">
        <v>20.21</v>
      </c>
      <c r="M21" s="1140">
        <v>0</v>
      </c>
      <c r="N21" s="1140">
        <v>2424000</v>
      </c>
      <c r="O21" s="1140">
        <v>2856000</v>
      </c>
      <c r="P21" s="1140">
        <v>300000</v>
      </c>
      <c r="Q21" s="1141">
        <v>5280000</v>
      </c>
      <c r="R21" s="48"/>
      <c r="S21" s="47"/>
      <c r="T21" s="46"/>
    </row>
    <row r="22" spans="1:27" ht="60">
      <c r="A22" s="56">
        <v>19</v>
      </c>
      <c r="B22" s="1153" t="s">
        <v>1424</v>
      </c>
      <c r="C22" s="1139">
        <v>44924</v>
      </c>
      <c r="D22" s="1187" t="s">
        <v>1407</v>
      </c>
      <c r="E22" s="1140">
        <v>1635200</v>
      </c>
      <c r="F22" s="1140">
        <v>10</v>
      </c>
      <c r="G22" s="1140">
        <v>80</v>
      </c>
      <c r="H22" s="1140">
        <v>90</v>
      </c>
      <c r="I22" s="1140">
        <v>14.716799999999999</v>
      </c>
      <c r="J22" s="1141">
        <v>0</v>
      </c>
      <c r="K22" s="1140">
        <v>14.716799999999999</v>
      </c>
      <c r="L22" s="1142">
        <v>255.37</v>
      </c>
      <c r="M22" s="1140">
        <v>0</v>
      </c>
      <c r="N22" s="1140">
        <v>776000</v>
      </c>
      <c r="O22" s="1140">
        <v>776000</v>
      </c>
      <c r="P22" s="1140">
        <v>83200</v>
      </c>
      <c r="Q22" s="1141">
        <v>1552000</v>
      </c>
      <c r="R22" s="48"/>
      <c r="S22" s="47"/>
      <c r="T22" s="46"/>
    </row>
    <row r="23" spans="1:27" ht="30">
      <c r="A23" s="1154">
        <v>20</v>
      </c>
      <c r="B23" s="1147" t="s">
        <v>1425</v>
      </c>
      <c r="C23" s="1139">
        <v>44925</v>
      </c>
      <c r="D23" s="1187" t="s">
        <v>1405</v>
      </c>
      <c r="E23" s="1140">
        <v>19230746</v>
      </c>
      <c r="F23" s="1140">
        <v>5</v>
      </c>
      <c r="G23" s="1140">
        <v>242</v>
      </c>
      <c r="H23" s="1140">
        <v>247</v>
      </c>
      <c r="I23" s="1140">
        <v>174.99999399999999</v>
      </c>
      <c r="J23" s="1141">
        <v>299.9994322</v>
      </c>
      <c r="K23" s="1140">
        <v>474.99942620000002</v>
      </c>
      <c r="L23" s="1145">
        <v>4.33</v>
      </c>
      <c r="M23" s="1140">
        <v>9615372</v>
      </c>
      <c r="N23" s="1140">
        <v>2884612</v>
      </c>
      <c r="O23" s="1140">
        <v>6730762</v>
      </c>
      <c r="P23" s="1140">
        <v>0</v>
      </c>
      <c r="Q23" s="1140">
        <v>19230746</v>
      </c>
      <c r="S23" s="47"/>
      <c r="T23" s="46"/>
      <c r="U23" s="34"/>
      <c r="V23" s="35"/>
      <c r="W23" s="32"/>
      <c r="X23" s="33"/>
      <c r="Y23" s="30"/>
      <c r="Z23" s="30"/>
      <c r="AA23" s="29"/>
    </row>
    <row r="24" spans="1:27" ht="60">
      <c r="A24" s="1154">
        <v>21</v>
      </c>
      <c r="B24" s="1153" t="s">
        <v>1426</v>
      </c>
      <c r="C24" s="1139">
        <v>44925</v>
      </c>
      <c r="D24" s="1187" t="s">
        <v>1407</v>
      </c>
      <c r="E24" s="1140">
        <v>680800</v>
      </c>
      <c r="F24" s="1140">
        <v>10</v>
      </c>
      <c r="G24" s="1140">
        <v>143</v>
      </c>
      <c r="H24" s="1140">
        <v>153</v>
      </c>
      <c r="I24" s="1140">
        <v>10.41624</v>
      </c>
      <c r="J24" s="1141">
        <v>0</v>
      </c>
      <c r="K24" s="1140">
        <v>10.41624</v>
      </c>
      <c r="L24" s="1142">
        <v>115.87</v>
      </c>
      <c r="M24" s="1140">
        <v>0</v>
      </c>
      <c r="N24" s="1140">
        <v>300800</v>
      </c>
      <c r="O24" s="1140">
        <v>345600</v>
      </c>
      <c r="P24" s="1140">
        <v>34400</v>
      </c>
      <c r="Q24" s="1141">
        <v>646400</v>
      </c>
      <c r="S24" s="47"/>
      <c r="T24" s="46"/>
      <c r="U24" s="34"/>
      <c r="V24" s="35"/>
      <c r="W24" s="32"/>
      <c r="X24" s="33"/>
      <c r="Y24" s="30"/>
      <c r="Z24" s="30"/>
      <c r="AA24" s="29"/>
    </row>
    <row r="25" spans="1:27" ht="44.25" customHeight="1">
      <c r="A25" s="1190" t="s">
        <v>1143</v>
      </c>
      <c r="B25" s="1190"/>
      <c r="C25" s="1190"/>
      <c r="D25" s="1190"/>
      <c r="E25" s="1190"/>
      <c r="F25" s="1190"/>
      <c r="G25" s="1190"/>
      <c r="H25" s="1190"/>
      <c r="I25" s="1190"/>
      <c r="J25" s="1190"/>
      <c r="K25" s="1190"/>
      <c r="L25" s="1190"/>
      <c r="M25" s="1190"/>
      <c r="N25" s="50"/>
      <c r="O25" s="50"/>
      <c r="P25" s="50"/>
      <c r="Q25" s="49"/>
      <c r="R25" s="48"/>
      <c r="S25" s="47"/>
      <c r="T25" s="46"/>
      <c r="U25" s="35"/>
      <c r="V25" s="35"/>
      <c r="W25" s="32"/>
      <c r="X25" s="33"/>
      <c r="Y25" s="30"/>
      <c r="Z25" s="30"/>
      <c r="AA25" s="29"/>
    </row>
    <row r="26" spans="1:27" ht="33.75" customHeight="1">
      <c r="A26" s="1191" t="s">
        <v>1339</v>
      </c>
      <c r="B26" s="1192"/>
      <c r="C26" s="1192"/>
      <c r="D26" s="1192"/>
      <c r="E26" s="1192"/>
      <c r="F26" s="1192"/>
      <c r="G26" s="1192"/>
      <c r="H26" s="1192"/>
      <c r="I26" s="1192"/>
      <c r="J26" s="1192"/>
      <c r="K26" s="1192"/>
      <c r="L26" s="1192"/>
      <c r="M26" s="1192"/>
      <c r="N26" s="1192"/>
      <c r="O26" s="1192"/>
      <c r="P26" s="1192"/>
      <c r="Q26" s="1192"/>
      <c r="R26" s="1192"/>
      <c r="S26" s="47"/>
      <c r="T26" s="46"/>
      <c r="U26" s="35"/>
      <c r="V26" s="35"/>
      <c r="W26" s="32"/>
      <c r="X26" s="30"/>
      <c r="Y26" s="30"/>
      <c r="Z26" s="30"/>
      <c r="AA26" s="29"/>
    </row>
    <row r="27" spans="1:27" ht="15.75">
      <c r="A27" s="28"/>
      <c r="B27" s="55"/>
      <c r="C27" s="54"/>
      <c r="D27" s="53"/>
      <c r="E27" s="50"/>
      <c r="F27" s="49"/>
      <c r="G27" s="49"/>
      <c r="H27" s="49"/>
      <c r="I27" s="51"/>
      <c r="J27" s="52"/>
      <c r="K27" s="51"/>
      <c r="L27" s="49"/>
      <c r="M27" s="49"/>
      <c r="N27" s="50"/>
      <c r="O27" s="50"/>
      <c r="P27" s="50"/>
      <c r="Q27" s="49"/>
      <c r="R27" s="48"/>
      <c r="S27" s="47"/>
      <c r="T27" s="46"/>
      <c r="U27" s="33"/>
      <c r="V27" s="45"/>
      <c r="W27" s="32"/>
      <c r="X27" s="33"/>
      <c r="Y27" s="30"/>
      <c r="Z27" s="30"/>
      <c r="AA27" s="29"/>
    </row>
    <row r="28" spans="1:27" ht="15.75">
      <c r="I28" s="27"/>
      <c r="J28" s="27"/>
      <c r="K28" s="27"/>
      <c r="L28" s="27"/>
      <c r="M28" s="27"/>
      <c r="N28" s="27"/>
      <c r="O28" s="27"/>
      <c r="P28" s="27"/>
      <c r="Q28" s="27"/>
      <c r="T28" s="33"/>
      <c r="U28" s="33"/>
      <c r="V28" s="32"/>
      <c r="W28" s="32"/>
      <c r="X28" s="33"/>
      <c r="Y28" s="30"/>
      <c r="Z28" s="30"/>
      <c r="AA28" s="29"/>
    </row>
    <row r="29" spans="1:27" ht="15.75">
      <c r="I29" s="27"/>
      <c r="J29" s="27"/>
      <c r="K29" s="27"/>
      <c r="L29" s="27"/>
      <c r="M29" s="27"/>
      <c r="N29" s="27"/>
      <c r="O29" s="27"/>
      <c r="P29" s="27"/>
      <c r="Q29" s="27"/>
      <c r="T29" s="33"/>
      <c r="U29" s="33"/>
      <c r="V29" s="33"/>
      <c r="W29" s="32"/>
      <c r="X29" s="33"/>
      <c r="Y29" s="30"/>
      <c r="Z29" s="30"/>
      <c r="AA29" s="29"/>
    </row>
    <row r="30" spans="1:27" ht="15.75">
      <c r="T30" s="33"/>
      <c r="U30" s="33"/>
      <c r="V30" s="33"/>
      <c r="W30" s="32"/>
      <c r="X30" s="33"/>
      <c r="Y30" s="30"/>
      <c r="Z30" s="30"/>
      <c r="AA30" s="29"/>
    </row>
    <row r="31" spans="1:27" ht="15.75">
      <c r="T31" s="33"/>
      <c r="U31" s="33"/>
      <c r="V31" s="33"/>
      <c r="W31" s="32"/>
      <c r="X31" s="33"/>
      <c r="Y31" s="30"/>
      <c r="Z31" s="30"/>
      <c r="AA31" s="29"/>
    </row>
    <row r="32" spans="1:27" ht="15.75">
      <c r="T32" s="33"/>
      <c r="U32" s="33"/>
      <c r="V32" s="33"/>
      <c r="W32" s="32"/>
      <c r="X32" s="31"/>
      <c r="Y32" s="30"/>
      <c r="Z32" s="30"/>
      <c r="AA32" s="29"/>
    </row>
    <row r="33" spans="1:27" ht="15.75">
      <c r="T33" s="33"/>
      <c r="U33" s="33"/>
      <c r="V33" s="33"/>
      <c r="W33" s="32"/>
      <c r="X33" s="31"/>
      <c r="Y33" s="30"/>
      <c r="Z33" s="30"/>
      <c r="AA33" s="29"/>
    </row>
    <row r="34" spans="1:27" ht="15.75">
      <c r="T34" s="33"/>
      <c r="U34" s="33"/>
      <c r="V34" s="33"/>
      <c r="W34" s="32"/>
      <c r="X34" s="31"/>
      <c r="Y34" s="30"/>
      <c r="Z34" s="30"/>
      <c r="AA34" s="29"/>
    </row>
    <row r="35" spans="1:27" ht="15.75">
      <c r="T35" s="33"/>
      <c r="U35" s="33"/>
      <c r="V35" s="33"/>
      <c r="W35" s="32"/>
      <c r="X35" s="31"/>
      <c r="Y35" s="30"/>
      <c r="Z35" s="30"/>
      <c r="AA35" s="29"/>
    </row>
    <row r="36" spans="1:27" ht="15.75">
      <c r="T36" s="44"/>
      <c r="U36" s="44"/>
      <c r="V36" s="44"/>
      <c r="W36" s="43"/>
      <c r="X36" s="42"/>
      <c r="Y36" s="41"/>
      <c r="Z36" s="41"/>
      <c r="AA36" s="29"/>
    </row>
    <row r="37" spans="1:27" ht="15.75">
      <c r="T37" s="33"/>
      <c r="U37" s="33"/>
      <c r="V37" s="33"/>
      <c r="W37" s="32"/>
      <c r="X37" s="31"/>
      <c r="Y37" s="30"/>
      <c r="Z37" s="30"/>
      <c r="AA37" s="29"/>
    </row>
    <row r="38" spans="1:27" ht="15.75">
      <c r="T38" s="33"/>
      <c r="U38" s="33"/>
      <c r="V38" s="33"/>
      <c r="W38" s="32"/>
      <c r="X38" s="31"/>
      <c r="Y38" s="30"/>
      <c r="Z38" s="30"/>
      <c r="AA38" s="29"/>
    </row>
    <row r="39" spans="1:27">
      <c r="R39" s="27"/>
      <c r="S39" s="27"/>
      <c r="T39" s="27"/>
      <c r="U39" s="27"/>
      <c r="V39" s="27"/>
      <c r="W39" s="27"/>
      <c r="X39" s="27"/>
      <c r="Y39" s="27"/>
      <c r="Z39" s="27"/>
      <c r="AA39" s="27"/>
    </row>
    <row r="40" spans="1:27">
      <c r="R40" s="27"/>
      <c r="S40" s="27"/>
      <c r="T40" s="27"/>
      <c r="U40" s="27"/>
      <c r="V40" s="27"/>
      <c r="W40" s="27"/>
      <c r="X40" s="27"/>
      <c r="Y40" s="27"/>
      <c r="Z40" s="27"/>
      <c r="AA40" s="27"/>
    </row>
    <row r="41" spans="1:27">
      <c r="A41" s="28"/>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row>
    <row r="42" spans="1:27">
      <c r="A42" s="28"/>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row>
    <row r="43" spans="1:27">
      <c r="A43" s="28"/>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row>
    <row r="44" spans="1:27">
      <c r="A44" s="28"/>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row>
    <row r="45" spans="1:27">
      <c r="A45" s="28"/>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row>
    <row r="46" spans="1:27">
      <c r="A46" s="28"/>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row>
    <row r="47" spans="1:27" ht="15.75">
      <c r="A47" s="28"/>
      <c r="B47" s="40"/>
      <c r="C47" s="39"/>
      <c r="D47" s="35"/>
      <c r="E47" s="32"/>
      <c r="F47" s="35"/>
      <c r="G47" s="35"/>
      <c r="H47" s="38"/>
      <c r="I47" s="35"/>
      <c r="J47" s="37"/>
      <c r="K47" s="36"/>
      <c r="L47" s="35"/>
      <c r="M47" s="35"/>
      <c r="N47" s="32"/>
      <c r="O47" s="31"/>
      <c r="P47" s="33"/>
      <c r="Q47" s="31"/>
      <c r="R47" s="36"/>
      <c r="S47" s="33"/>
      <c r="T47" s="33"/>
      <c r="U47" s="33"/>
      <c r="V47" s="33"/>
      <c r="W47" s="32"/>
      <c r="X47" s="31"/>
      <c r="Y47" s="30"/>
      <c r="Z47" s="30"/>
      <c r="AA47" s="29"/>
    </row>
    <row r="48" spans="1:27" ht="15.75">
      <c r="A48" s="28"/>
      <c r="B48" s="40"/>
      <c r="C48" s="39"/>
      <c r="D48" s="35"/>
      <c r="E48" s="32"/>
      <c r="F48" s="35"/>
      <c r="G48" s="35"/>
      <c r="H48" s="38"/>
      <c r="I48" s="35"/>
      <c r="J48" s="37"/>
      <c r="K48" s="36"/>
      <c r="L48" s="35"/>
      <c r="M48" s="35"/>
      <c r="N48" s="32"/>
      <c r="O48" s="31"/>
      <c r="P48" s="33"/>
      <c r="Q48" s="31"/>
      <c r="R48" s="36"/>
      <c r="S48" s="33"/>
      <c r="T48" s="33"/>
      <c r="U48" s="33"/>
      <c r="V48" s="33"/>
      <c r="W48" s="32"/>
      <c r="X48" s="31"/>
      <c r="Y48" s="30"/>
      <c r="Z48" s="30"/>
      <c r="AA48" s="29"/>
    </row>
    <row r="49" spans="1:27" ht="15.75">
      <c r="A49" s="28"/>
      <c r="B49" s="40"/>
      <c r="C49" s="39"/>
      <c r="D49" s="35"/>
      <c r="E49" s="32"/>
      <c r="F49" s="35"/>
      <c r="G49" s="35"/>
      <c r="H49" s="38"/>
      <c r="I49" s="35"/>
      <c r="J49" s="37"/>
      <c r="K49" s="36"/>
      <c r="L49" s="35"/>
      <c r="M49" s="35"/>
      <c r="N49" s="32"/>
      <c r="O49" s="31"/>
      <c r="P49" s="33"/>
      <c r="Q49" s="31"/>
      <c r="R49" s="36"/>
      <c r="S49" s="33"/>
      <c r="T49" s="33"/>
      <c r="U49" s="33"/>
      <c r="V49" s="33"/>
      <c r="W49" s="32"/>
      <c r="X49" s="31"/>
      <c r="Y49" s="30"/>
      <c r="Z49" s="30"/>
      <c r="AA49" s="29"/>
    </row>
    <row r="50" spans="1:27" ht="15.75">
      <c r="A50" s="28"/>
      <c r="B50" s="40"/>
      <c r="C50" s="39"/>
      <c r="D50" s="35"/>
      <c r="E50" s="32"/>
      <c r="F50" s="35"/>
      <c r="G50" s="35"/>
      <c r="H50" s="38"/>
      <c r="I50" s="35"/>
      <c r="J50" s="37"/>
      <c r="K50" s="36"/>
      <c r="L50" s="35"/>
      <c r="M50" s="35"/>
      <c r="N50" s="32"/>
      <c r="O50" s="31"/>
      <c r="P50" s="33"/>
      <c r="Q50" s="31"/>
      <c r="R50" s="36"/>
      <c r="S50" s="33"/>
      <c r="T50" s="33"/>
      <c r="U50" s="33"/>
      <c r="V50" s="33"/>
      <c r="W50" s="32"/>
      <c r="X50" s="31"/>
      <c r="Y50" s="30"/>
      <c r="Z50" s="30"/>
      <c r="AA50" s="29"/>
    </row>
    <row r="51" spans="1:27" ht="15.75">
      <c r="A51" s="28"/>
      <c r="B51" s="40"/>
      <c r="C51" s="39"/>
      <c r="D51" s="35"/>
      <c r="E51" s="32"/>
      <c r="F51" s="35"/>
      <c r="G51" s="35"/>
      <c r="H51" s="38"/>
      <c r="I51" s="35"/>
      <c r="J51" s="37"/>
      <c r="K51" s="36"/>
      <c r="L51" s="35"/>
      <c r="M51" s="35"/>
      <c r="N51" s="32"/>
      <c r="O51" s="31"/>
      <c r="P51" s="33"/>
      <c r="Q51" s="31"/>
      <c r="R51" s="36"/>
      <c r="S51" s="33"/>
      <c r="T51" s="33"/>
      <c r="U51" s="33"/>
      <c r="V51" s="33"/>
      <c r="W51" s="32"/>
      <c r="X51" s="31"/>
      <c r="Y51" s="30"/>
      <c r="Z51" s="30"/>
      <c r="AA51" s="29"/>
    </row>
    <row r="52" spans="1:27" ht="15.75">
      <c r="A52" s="28"/>
      <c r="B52" s="40"/>
      <c r="C52" s="39"/>
      <c r="D52" s="35"/>
      <c r="E52" s="32"/>
      <c r="F52" s="35"/>
      <c r="G52" s="35"/>
      <c r="H52" s="38"/>
      <c r="I52" s="35"/>
      <c r="J52" s="37"/>
      <c r="K52" s="36"/>
      <c r="L52" s="35"/>
      <c r="M52" s="35"/>
      <c r="N52" s="32"/>
      <c r="O52" s="31"/>
      <c r="P52" s="33"/>
      <c r="Q52" s="31"/>
      <c r="R52" s="36"/>
      <c r="S52" s="33"/>
      <c r="T52" s="33"/>
      <c r="U52" s="33"/>
      <c r="V52" s="33"/>
      <c r="W52" s="32"/>
      <c r="X52" s="31"/>
      <c r="Y52" s="30"/>
      <c r="Z52" s="30"/>
      <c r="AA52" s="29"/>
    </row>
    <row r="53" spans="1:27" ht="15.75">
      <c r="A53" s="28"/>
      <c r="B53" s="40"/>
      <c r="C53" s="39"/>
      <c r="D53" s="35"/>
      <c r="E53" s="32"/>
      <c r="F53" s="35"/>
      <c r="G53" s="35"/>
      <c r="H53" s="38"/>
      <c r="I53" s="35"/>
      <c r="J53" s="37"/>
      <c r="K53" s="36"/>
      <c r="L53" s="35"/>
      <c r="M53" s="35"/>
      <c r="N53" s="32"/>
      <c r="O53" s="31"/>
      <c r="P53" s="33"/>
      <c r="Q53" s="31"/>
      <c r="R53" s="36"/>
      <c r="S53" s="33"/>
      <c r="T53" s="33"/>
      <c r="U53" s="33"/>
      <c r="V53" s="33"/>
      <c r="W53" s="32"/>
      <c r="X53" s="31"/>
      <c r="Y53" s="30"/>
      <c r="Z53" s="30"/>
      <c r="AA53" s="29"/>
    </row>
    <row r="54" spans="1:27" ht="15.75">
      <c r="A54" s="28"/>
      <c r="B54" s="40"/>
      <c r="C54" s="39"/>
      <c r="D54" s="35"/>
      <c r="E54" s="32"/>
      <c r="F54" s="35"/>
      <c r="G54" s="35"/>
      <c r="H54" s="38"/>
      <c r="I54" s="35"/>
      <c r="J54" s="37"/>
      <c r="K54" s="36"/>
      <c r="L54" s="35"/>
      <c r="M54" s="35"/>
      <c r="N54" s="32"/>
      <c r="O54" s="31"/>
      <c r="P54" s="33"/>
      <c r="Q54" s="31"/>
      <c r="R54" s="36"/>
      <c r="S54" s="33"/>
      <c r="T54" s="33"/>
      <c r="U54" s="33"/>
      <c r="V54" s="33"/>
      <c r="W54" s="32"/>
      <c r="X54" s="31"/>
      <c r="Y54" s="30"/>
      <c r="Z54" s="30"/>
      <c r="AA54" s="29"/>
    </row>
    <row r="55" spans="1:27" ht="15.75">
      <c r="A55" s="28"/>
      <c r="B55" s="40"/>
      <c r="C55" s="39"/>
      <c r="D55" s="35"/>
      <c r="E55" s="32"/>
      <c r="F55" s="35"/>
      <c r="G55" s="35"/>
      <c r="H55" s="38"/>
      <c r="I55" s="35"/>
      <c r="J55" s="37"/>
      <c r="K55" s="36"/>
      <c r="L55" s="35"/>
      <c r="M55" s="35"/>
      <c r="N55" s="32"/>
      <c r="O55" s="31"/>
      <c r="P55" s="33"/>
      <c r="Q55" s="31"/>
      <c r="R55" s="36"/>
      <c r="S55" s="33"/>
      <c r="T55" s="33"/>
      <c r="U55" s="33"/>
      <c r="V55" s="33"/>
      <c r="W55" s="32"/>
      <c r="X55" s="31"/>
      <c r="Y55" s="30"/>
      <c r="Z55" s="30"/>
      <c r="AA55" s="29"/>
    </row>
    <row r="56" spans="1:27" ht="15.75">
      <c r="A56" s="28"/>
      <c r="B56" s="40"/>
      <c r="C56" s="39"/>
      <c r="D56" s="35"/>
      <c r="E56" s="32"/>
      <c r="F56" s="35"/>
      <c r="G56" s="35"/>
      <c r="H56" s="38"/>
      <c r="I56" s="35"/>
      <c r="J56" s="37"/>
      <c r="K56" s="36"/>
      <c r="L56" s="35"/>
      <c r="M56" s="35"/>
      <c r="N56" s="32"/>
      <c r="O56" s="31"/>
      <c r="P56" s="33"/>
      <c r="Q56" s="31"/>
      <c r="R56" s="36"/>
      <c r="S56" s="33"/>
      <c r="T56" s="33"/>
      <c r="U56" s="33"/>
      <c r="V56" s="33"/>
      <c r="W56" s="32"/>
      <c r="X56" s="31"/>
      <c r="Y56" s="30"/>
      <c r="Z56" s="30"/>
      <c r="AA56" s="29"/>
    </row>
    <row r="57" spans="1:27" ht="15.75">
      <c r="A57" s="28"/>
      <c r="B57" s="40"/>
      <c r="C57" s="39"/>
      <c r="D57" s="35"/>
      <c r="E57" s="32"/>
      <c r="F57" s="35"/>
      <c r="G57" s="35"/>
      <c r="H57" s="38"/>
      <c r="I57" s="35"/>
      <c r="J57" s="37"/>
      <c r="K57" s="36"/>
      <c r="L57" s="35"/>
      <c r="M57" s="35"/>
      <c r="N57" s="32"/>
      <c r="O57" s="31"/>
      <c r="P57" s="33"/>
      <c r="Q57" s="31"/>
      <c r="R57" s="34"/>
      <c r="S57" s="33"/>
      <c r="T57" s="33"/>
      <c r="U57" s="33"/>
      <c r="V57" s="33"/>
      <c r="W57" s="32"/>
      <c r="X57" s="31"/>
      <c r="Y57" s="30"/>
      <c r="Z57" s="30"/>
      <c r="AA57" s="29"/>
    </row>
    <row r="58" spans="1:27">
      <c r="A58" s="28"/>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row>
    <row r="59" spans="1:27">
      <c r="A59" s="28"/>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row>
    <row r="60" spans="1:27">
      <c r="A60" s="28"/>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row>
    <row r="61" spans="1:27">
      <c r="A61" s="28"/>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row>
    <row r="62" spans="1:27">
      <c r="A62" s="28"/>
    </row>
    <row r="63" spans="1:27">
      <c r="A63" s="28"/>
    </row>
    <row r="64" spans="1:27">
      <c r="A64" s="28"/>
    </row>
    <row r="65" spans="1:27">
      <c r="A65" s="28"/>
    </row>
    <row r="66" spans="1:27">
      <c r="A66" s="27"/>
      <c r="B66" s="25"/>
      <c r="C66" s="26"/>
      <c r="D66" s="23"/>
      <c r="E66" s="22"/>
      <c r="F66" s="23"/>
      <c r="G66" s="23"/>
      <c r="H66" s="9"/>
      <c r="I66" s="23"/>
      <c r="J66" s="25"/>
      <c r="K66" s="24"/>
      <c r="L66" s="23"/>
      <c r="M66" s="23"/>
      <c r="N66" s="22"/>
      <c r="O66" s="1"/>
      <c r="P66" s="5"/>
      <c r="Q66" s="1"/>
      <c r="R66" s="21"/>
      <c r="S66" s="12"/>
      <c r="T66" s="12"/>
      <c r="U66" s="12"/>
      <c r="V66" s="12"/>
      <c r="W66" s="20"/>
      <c r="X66" s="1"/>
      <c r="Y66" s="2"/>
      <c r="Z66" s="2"/>
      <c r="AA66" s="19"/>
    </row>
    <row r="67" spans="1:27">
      <c r="G67" s="18"/>
      <c r="H67" s="9"/>
      <c r="I67" s="17"/>
      <c r="J67" s="16"/>
      <c r="K67" s="15"/>
      <c r="L67" s="14"/>
      <c r="M67" s="13"/>
      <c r="N67" s="6"/>
      <c r="O67" s="1"/>
      <c r="P67" s="5"/>
      <c r="Q67" s="1"/>
      <c r="R67" s="4"/>
      <c r="S67" s="12"/>
      <c r="T67" s="11"/>
      <c r="U67" s="11"/>
      <c r="V67" s="11"/>
      <c r="W67" s="11"/>
      <c r="X67" s="1"/>
      <c r="Y67" s="2"/>
      <c r="Z67" s="2"/>
      <c r="AA67" s="1"/>
    </row>
    <row r="68" spans="1:27">
      <c r="G68" s="10"/>
      <c r="H68" s="9"/>
      <c r="I68" s="8"/>
      <c r="J68" s="8"/>
      <c r="K68" s="7"/>
      <c r="L68" s="7"/>
      <c r="M68" s="4"/>
      <c r="N68" s="6"/>
      <c r="O68" s="1"/>
      <c r="P68" s="5"/>
      <c r="Q68" s="1"/>
      <c r="R68" s="4"/>
      <c r="S68" s="4"/>
      <c r="T68" s="3"/>
      <c r="U68" s="3"/>
      <c r="V68" s="3"/>
      <c r="W68" s="3"/>
      <c r="X68" s="1"/>
      <c r="Y68" s="2"/>
      <c r="Z68" s="2"/>
      <c r="AA68" s="1"/>
    </row>
  </sheetData>
  <mergeCells count="15">
    <mergeCell ref="A25:M25"/>
    <mergeCell ref="A26:R26"/>
    <mergeCell ref="A1:J1"/>
    <mergeCell ref="L2:L3"/>
    <mergeCell ref="M2:P2"/>
    <mergeCell ref="Q2:Q3"/>
    <mergeCell ref="A2:A3"/>
    <mergeCell ref="B2:B3"/>
    <mergeCell ref="C2:C3"/>
    <mergeCell ref="D2:D3"/>
    <mergeCell ref="E2:E3"/>
    <mergeCell ref="F2:F3"/>
    <mergeCell ref="G2:G3"/>
    <mergeCell ref="H2:H3"/>
    <mergeCell ref="I2:K2"/>
  </mergeCells>
  <conditionalFormatting sqref="B27">
    <cfRule type="duplicateValues" dxfId="4" priority="12"/>
  </conditionalFormatting>
  <conditionalFormatting sqref="B8">
    <cfRule type="duplicateValues" dxfId="3" priority="2"/>
  </conditionalFormatting>
  <conditionalFormatting sqref="B12">
    <cfRule type="duplicateValues" dxfId="2" priority="1"/>
  </conditionalFormatting>
  <conditionalFormatting sqref="B4:B7">
    <cfRule type="duplicateValues" dxfId="1" priority="3"/>
  </conditionalFormatting>
  <conditionalFormatting sqref="B9:B11 B13:B24">
    <cfRule type="duplicateValues" dxfId="0" priority="4"/>
  </conditionalFormatting>
  <printOptions horizontalCentered="1"/>
  <pageMargins left="0.25" right="0.25" top="0.32" bottom="0.39" header="0.3" footer="0.3"/>
  <pageSetup paperSize="9" orientation="landscape"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topLeftCell="A7" zoomScaleNormal="100" workbookViewId="0">
      <selection activeCell="D19" sqref="D19"/>
    </sheetView>
  </sheetViews>
  <sheetFormatPr defaultColWidth="9.140625" defaultRowHeight="15"/>
  <cols>
    <col min="1" max="8" width="14.5703125" style="354" bestFit="1" customWidth="1"/>
    <col min="9" max="9" width="4.5703125" style="354" bestFit="1" customWidth="1"/>
    <col min="10" max="16384" width="9.140625" style="354"/>
  </cols>
  <sheetData>
    <row r="1" spans="1:10" ht="38.25" customHeight="1">
      <c r="A1" s="1351" t="s">
        <v>896</v>
      </c>
      <c r="B1" s="1374"/>
      <c r="C1" s="1374"/>
      <c r="D1" s="1352"/>
      <c r="E1" s="1352"/>
      <c r="F1" s="1352"/>
      <c r="G1" s="1352"/>
      <c r="H1" s="1352"/>
    </row>
    <row r="2" spans="1:10" s="355" customFormat="1" ht="43.5" customHeight="1">
      <c r="A2" s="413" t="s">
        <v>122</v>
      </c>
      <c r="B2" s="413" t="s">
        <v>209</v>
      </c>
      <c r="C2" s="413" t="s">
        <v>210</v>
      </c>
      <c r="D2" s="413" t="s">
        <v>211</v>
      </c>
      <c r="E2" s="413" t="s">
        <v>212</v>
      </c>
      <c r="F2" s="413" t="s">
        <v>897</v>
      </c>
      <c r="G2" s="413" t="s">
        <v>1064</v>
      </c>
      <c r="H2" s="413" t="s">
        <v>213</v>
      </c>
    </row>
    <row r="3" spans="1:10" s="361" customFormat="1" ht="18" customHeight="1">
      <c r="A3" s="357" t="s">
        <v>1</v>
      </c>
      <c r="B3" s="836">
        <v>1.0103887994058536</v>
      </c>
      <c r="C3" s="836">
        <v>1.0023934336614808</v>
      </c>
      <c r="D3" s="836">
        <v>1.0092907329096714</v>
      </c>
      <c r="E3" s="837">
        <v>0.99872660599999996</v>
      </c>
      <c r="F3" s="837">
        <v>1.1181474840000001</v>
      </c>
      <c r="G3" s="837">
        <v>1.0074710920000001</v>
      </c>
      <c r="H3" s="837">
        <v>1.07</v>
      </c>
    </row>
    <row r="4" spans="1:10" s="361" customFormat="1" ht="18" customHeight="1">
      <c r="A4" s="417" t="s">
        <v>2</v>
      </c>
      <c r="B4" s="838">
        <v>0.98776903500000002</v>
      </c>
      <c r="C4" s="838">
        <v>0.98921080699999997</v>
      </c>
      <c r="D4" s="838">
        <v>0.98746439600000002</v>
      </c>
      <c r="E4" s="838">
        <v>0.98214786903417595</v>
      </c>
      <c r="F4" s="838">
        <v>1.15288195247537</v>
      </c>
      <c r="G4" s="838">
        <v>0.98617193505253398</v>
      </c>
      <c r="H4" s="838">
        <v>1.3</v>
      </c>
      <c r="J4" s="355"/>
    </row>
    <row r="5" spans="1:10" s="355" customFormat="1" ht="18" customHeight="1">
      <c r="A5" s="95" t="s">
        <v>64</v>
      </c>
      <c r="B5" s="839">
        <v>1.2192206670000001</v>
      </c>
      <c r="C5" s="839">
        <v>1.1927379010000001</v>
      </c>
      <c r="D5" s="839">
        <v>1.1292546400000001</v>
      </c>
      <c r="E5" s="839">
        <v>1.1292546400000001</v>
      </c>
      <c r="F5" s="839">
        <v>1.1642051609999999</v>
      </c>
      <c r="G5" s="839">
        <v>1.262034702</v>
      </c>
      <c r="H5" s="839">
        <v>1.2</v>
      </c>
    </row>
    <row r="6" spans="1:10" s="355" customFormat="1" ht="18" customHeight="1">
      <c r="A6" s="95" t="s">
        <v>65</v>
      </c>
      <c r="B6" s="827">
        <v>1.437926533</v>
      </c>
      <c r="C6" s="827">
        <v>1.4721509580000001</v>
      </c>
      <c r="D6" s="827">
        <v>1.4847726990000001</v>
      </c>
      <c r="E6" s="827">
        <v>1.420070009</v>
      </c>
      <c r="F6" s="827">
        <v>1.4502971609999999</v>
      </c>
      <c r="G6" s="827">
        <v>1.6335702219999999</v>
      </c>
      <c r="H6" s="827">
        <v>1.5</v>
      </c>
    </row>
    <row r="7" spans="1:10" s="355" customFormat="1" ht="18" customHeight="1">
      <c r="A7" s="95" t="s">
        <v>295</v>
      </c>
      <c r="B7" s="827">
        <v>1.0738925208923151</v>
      </c>
      <c r="C7" s="827">
        <v>1.0827516664154391</v>
      </c>
      <c r="D7" s="827">
        <v>1.1109969103876258</v>
      </c>
      <c r="E7" s="827">
        <v>1.048539007</v>
      </c>
      <c r="F7" s="827">
        <v>1.196010639</v>
      </c>
      <c r="G7" s="827">
        <v>1.084656651</v>
      </c>
      <c r="H7" s="827">
        <v>1.1000000000000001</v>
      </c>
    </row>
    <row r="8" spans="1:10" s="355" customFormat="1" ht="18" customHeight="1">
      <c r="A8" s="95" t="s">
        <v>296</v>
      </c>
      <c r="B8" s="827">
        <v>0.79416808400000005</v>
      </c>
      <c r="C8" s="827">
        <v>0.74558793499999998</v>
      </c>
      <c r="D8" s="827">
        <v>0.70134892500000001</v>
      </c>
      <c r="E8" s="827">
        <v>0.75447782500000005</v>
      </c>
      <c r="F8" s="827">
        <v>0.75177369800000005</v>
      </c>
      <c r="G8" s="827">
        <v>0.68334136000000001</v>
      </c>
      <c r="H8" s="827">
        <v>1</v>
      </c>
    </row>
    <row r="9" spans="1:10" s="355" customFormat="1" ht="18" customHeight="1">
      <c r="A9" s="95" t="s">
        <v>301</v>
      </c>
      <c r="B9" s="840">
        <v>0.91570720699999997</v>
      </c>
      <c r="C9" s="827">
        <v>0.89221760699999997</v>
      </c>
      <c r="D9" s="827">
        <v>0.85141888300000002</v>
      </c>
      <c r="E9" s="840">
        <v>0.87107996300000001</v>
      </c>
      <c r="F9" s="827">
        <v>0.89041936300000002</v>
      </c>
      <c r="G9" s="827">
        <v>0.83314075200000004</v>
      </c>
      <c r="H9" s="827">
        <v>0.9</v>
      </c>
    </row>
    <row r="10" spans="1:10" s="355" customFormat="1" ht="18" customHeight="1">
      <c r="A10" s="95" t="s">
        <v>298</v>
      </c>
      <c r="B10" s="840">
        <v>0.96334551800000001</v>
      </c>
      <c r="C10" s="827">
        <v>0.96027701799999998</v>
      </c>
      <c r="D10" s="827">
        <v>0.97724551800000004</v>
      </c>
      <c r="E10" s="840">
        <v>0.94225163700000003</v>
      </c>
      <c r="F10" s="827">
        <v>1.127507233</v>
      </c>
      <c r="G10" s="827">
        <v>0.95525751199999998</v>
      </c>
      <c r="H10" s="827">
        <v>0.9</v>
      </c>
    </row>
    <row r="11" spans="1:10" s="355" customFormat="1" ht="18" customHeight="1">
      <c r="A11" s="95" t="s">
        <v>299</v>
      </c>
      <c r="B11" s="840">
        <v>0.885099317</v>
      </c>
      <c r="C11" s="827">
        <v>0.903073864</v>
      </c>
      <c r="D11" s="827">
        <v>0.881604889</v>
      </c>
      <c r="E11" s="840">
        <v>0.86771263700000001</v>
      </c>
      <c r="F11" s="827">
        <v>1.1274983890000001</v>
      </c>
      <c r="G11" s="827">
        <v>0.860521439</v>
      </c>
      <c r="H11" s="827">
        <v>0.9</v>
      </c>
    </row>
    <row r="12" spans="1:10" s="355" customFormat="1" ht="18" customHeight="1">
      <c r="A12" s="95" t="s">
        <v>300</v>
      </c>
      <c r="B12" s="840">
        <v>0.62415061299999997</v>
      </c>
      <c r="C12" s="827">
        <v>0.589033103</v>
      </c>
      <c r="D12" s="827">
        <v>0.53849114300000001</v>
      </c>
      <c r="E12" s="840">
        <v>0.59046582245078505</v>
      </c>
      <c r="F12" s="827">
        <v>0.58388840064974101</v>
      </c>
      <c r="G12" s="827">
        <v>0.52434014371827797</v>
      </c>
      <c r="H12" s="827">
        <v>0.6</v>
      </c>
    </row>
    <row r="13" spans="1:10" s="355" customFormat="1" ht="18" customHeight="1">
      <c r="A13" s="95" t="s">
        <v>1358</v>
      </c>
      <c r="B13" s="840">
        <v>0.69918127799999996</v>
      </c>
      <c r="C13" s="827">
        <v>0.745564534</v>
      </c>
      <c r="D13" s="827">
        <v>0.857512143</v>
      </c>
      <c r="E13" s="840">
        <v>0.69683145573143401</v>
      </c>
      <c r="F13" s="827">
        <v>1.12743985488751</v>
      </c>
      <c r="G13" s="827">
        <v>0.84091392762200701</v>
      </c>
      <c r="H13" s="827">
        <v>0.7</v>
      </c>
    </row>
    <row r="14" spans="1:10" s="355" customFormat="1" ht="49.5" customHeight="1">
      <c r="A14" s="1375" t="s">
        <v>1065</v>
      </c>
      <c r="B14" s="1375"/>
      <c r="C14" s="1375"/>
      <c r="D14" s="1375"/>
      <c r="E14" s="1375"/>
      <c r="F14" s="1375"/>
      <c r="G14" s="1375"/>
      <c r="H14" s="1375"/>
    </row>
    <row r="15" spans="1:10" s="355" customFormat="1" ht="30.75" customHeight="1">
      <c r="A15" s="1302" t="s">
        <v>1360</v>
      </c>
      <c r="B15" s="1303"/>
      <c r="C15" s="1303"/>
      <c r="D15" s="1303"/>
      <c r="E15" s="1303"/>
      <c r="F15" s="1303"/>
      <c r="G15" s="1303"/>
    </row>
    <row r="16" spans="1:10" s="355" customFormat="1" ht="34.5" customHeight="1">
      <c r="A16" s="1302" t="s">
        <v>130</v>
      </c>
      <c r="B16" s="1303"/>
      <c r="C16" s="1303"/>
      <c r="D16" s="1303"/>
      <c r="E16" s="1303"/>
      <c r="F16" s="1303"/>
      <c r="G16" s="1303"/>
    </row>
    <row r="17" s="421" customFormat="1" ht="27.6" customHeight="1"/>
  </sheetData>
  <mergeCells count="4">
    <mergeCell ref="A1:H1"/>
    <mergeCell ref="A15:G15"/>
    <mergeCell ref="A16:G16"/>
    <mergeCell ref="A14:H14"/>
  </mergeCells>
  <printOptions horizontalCentered="1"/>
  <pageMargins left="0.78431372549019618" right="0.78431372549019618" top="0.98039215686274517" bottom="0.98039215686274517" header="0.50980392156862753" footer="0.50980392156862753"/>
  <pageSetup paperSize="9" scale="9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C1" zoomScaleNormal="100" workbookViewId="0">
      <selection activeCell="J10" sqref="J10"/>
    </sheetView>
  </sheetViews>
  <sheetFormatPr defaultColWidth="9.140625" defaultRowHeight="15"/>
  <cols>
    <col min="1" max="10" width="14.5703125" style="354" bestFit="1" customWidth="1"/>
    <col min="11" max="11" width="14.42578125" style="354" bestFit="1" customWidth="1"/>
    <col min="12" max="12" width="15" style="354" bestFit="1" customWidth="1"/>
    <col min="13" max="16" width="14.5703125" style="354" bestFit="1" customWidth="1"/>
    <col min="17" max="17" width="4.5703125" style="354" bestFit="1" customWidth="1"/>
    <col min="18" max="16384" width="9.140625" style="354"/>
  </cols>
  <sheetData>
    <row r="1" spans="1:16" ht="33" customHeight="1">
      <c r="A1" s="1304" t="s">
        <v>1186</v>
      </c>
      <c r="B1" s="1305"/>
      <c r="C1" s="1305"/>
      <c r="D1" s="1305"/>
      <c r="E1" s="1305"/>
      <c r="F1" s="1305"/>
      <c r="G1" s="1305"/>
      <c r="H1" s="1305"/>
      <c r="I1" s="1305"/>
      <c r="J1" s="1305"/>
      <c r="K1" s="1305"/>
    </row>
    <row r="2" spans="1:16" s="355" customFormat="1" ht="35.25" customHeight="1">
      <c r="A2" s="413" t="s">
        <v>122</v>
      </c>
      <c r="B2" s="1316" t="s">
        <v>54</v>
      </c>
      <c r="C2" s="1309"/>
      <c r="D2" s="1309"/>
      <c r="E2" s="1309"/>
      <c r="F2" s="1317"/>
      <c r="G2" s="1353" t="s">
        <v>55</v>
      </c>
      <c r="H2" s="1354"/>
      <c r="I2" s="1354"/>
      <c r="J2" s="1354"/>
      <c r="K2" s="1327"/>
      <c r="L2" s="1353" t="s">
        <v>57</v>
      </c>
      <c r="M2" s="1354"/>
      <c r="N2" s="1354"/>
      <c r="O2" s="1354"/>
      <c r="P2" s="1327"/>
    </row>
    <row r="3" spans="1:16" s="355" customFormat="1" ht="18" customHeight="1">
      <c r="A3" s="438" t="s">
        <v>898</v>
      </c>
      <c r="B3" s="407" t="s">
        <v>35</v>
      </c>
      <c r="C3" s="407" t="s">
        <v>36</v>
      </c>
      <c r="D3" s="407" t="s">
        <v>37</v>
      </c>
      <c r="E3" s="407" t="s">
        <v>38</v>
      </c>
      <c r="F3" s="407" t="s">
        <v>39</v>
      </c>
      <c r="G3" s="407" t="s">
        <v>35</v>
      </c>
      <c r="H3" s="407" t="s">
        <v>36</v>
      </c>
      <c r="I3" s="407" t="s">
        <v>37</v>
      </c>
      <c r="J3" s="407" t="s">
        <v>38</v>
      </c>
      <c r="K3" s="407" t="s">
        <v>39</v>
      </c>
      <c r="L3" s="407" t="s">
        <v>35</v>
      </c>
      <c r="M3" s="407" t="s">
        <v>36</v>
      </c>
      <c r="N3" s="407" t="s">
        <v>37</v>
      </c>
      <c r="O3" s="407" t="s">
        <v>38</v>
      </c>
      <c r="P3" s="407" t="s">
        <v>39</v>
      </c>
    </row>
    <row r="4" spans="1:16" s="355" customFormat="1" ht="18" customHeight="1">
      <c r="A4" s="1316" t="s">
        <v>899</v>
      </c>
      <c r="B4" s="1309"/>
      <c r="C4" s="1309"/>
      <c r="D4" s="1309"/>
      <c r="E4" s="1309"/>
      <c r="F4" s="1309"/>
      <c r="G4" s="1309"/>
      <c r="H4" s="1309"/>
      <c r="I4" s="1309"/>
      <c r="J4" s="1309"/>
      <c r="K4" s="1309"/>
      <c r="L4" s="1309"/>
      <c r="M4" s="1309"/>
      <c r="N4" s="1309"/>
      <c r="O4" s="1309"/>
      <c r="P4" s="1317"/>
    </row>
    <row r="5" spans="1:16" s="361" customFormat="1" ht="16.5" customHeight="1">
      <c r="A5" s="439" t="s">
        <v>1</v>
      </c>
      <c r="B5" s="841">
        <v>8.0853999999999999</v>
      </c>
      <c r="C5" s="841">
        <v>13.706099999999999</v>
      </c>
      <c r="D5" s="841">
        <v>24.927299999999999</v>
      </c>
      <c r="E5" s="841">
        <v>36.906599999999997</v>
      </c>
      <c r="F5" s="841">
        <v>50.649500000000003</v>
      </c>
      <c r="G5" s="841">
        <v>10.09</v>
      </c>
      <c r="H5" s="841">
        <v>17.489999999999998</v>
      </c>
      <c r="I5" s="841">
        <v>32.17</v>
      </c>
      <c r="J5" s="841">
        <v>46.43</v>
      </c>
      <c r="K5" s="841">
        <v>62.69</v>
      </c>
      <c r="L5" s="842">
        <v>97.809487647987396</v>
      </c>
      <c r="M5" s="843">
        <v>99.997851405900761</v>
      </c>
      <c r="N5" s="842">
        <v>100</v>
      </c>
      <c r="O5" s="842">
        <v>100</v>
      </c>
      <c r="P5" s="842">
        <v>100</v>
      </c>
    </row>
    <row r="6" spans="1:16" s="361" customFormat="1" ht="16.5" customHeight="1">
      <c r="A6" s="440" t="s">
        <v>2</v>
      </c>
      <c r="B6" s="841">
        <v>8.0802999999999994</v>
      </c>
      <c r="C6" s="841">
        <v>13.936999999999999</v>
      </c>
      <c r="D6" s="841">
        <v>25.6998</v>
      </c>
      <c r="E6" s="841">
        <v>37.803600000000003</v>
      </c>
      <c r="F6" s="841">
        <v>51.732300000000002</v>
      </c>
      <c r="G6" s="841">
        <v>10.26</v>
      </c>
      <c r="H6" s="841">
        <v>16.88</v>
      </c>
      <c r="I6" s="841">
        <v>30.66</v>
      </c>
      <c r="J6" s="841">
        <v>44.57</v>
      </c>
      <c r="K6" s="841">
        <v>60.72</v>
      </c>
      <c r="L6" s="841">
        <v>99.870581880000003</v>
      </c>
      <c r="M6" s="841">
        <v>100</v>
      </c>
      <c r="N6" s="841">
        <v>100</v>
      </c>
      <c r="O6" s="841">
        <v>100</v>
      </c>
      <c r="P6" s="841">
        <v>100</v>
      </c>
    </row>
    <row r="7" spans="1:16" s="355" customFormat="1" ht="16.5" customHeight="1">
      <c r="A7" s="95" t="s">
        <v>64</v>
      </c>
      <c r="B7" s="844">
        <v>12.670199999999999</v>
      </c>
      <c r="C7" s="844">
        <v>20.340699999999998</v>
      </c>
      <c r="D7" s="844">
        <v>32.259500000000003</v>
      </c>
      <c r="E7" s="844">
        <v>42.8994</v>
      </c>
      <c r="F7" s="844">
        <v>55.3566</v>
      </c>
      <c r="G7" s="844">
        <v>13.86</v>
      </c>
      <c r="H7" s="844">
        <v>22.15</v>
      </c>
      <c r="I7" s="844">
        <v>36.450000000000003</v>
      </c>
      <c r="J7" s="844">
        <v>49.86</v>
      </c>
      <c r="K7" s="844">
        <v>64.92</v>
      </c>
      <c r="L7" s="845">
        <v>100</v>
      </c>
      <c r="M7" s="846">
        <v>100</v>
      </c>
      <c r="N7" s="845">
        <v>100</v>
      </c>
      <c r="O7" s="845">
        <v>100</v>
      </c>
      <c r="P7" s="845">
        <v>100</v>
      </c>
    </row>
    <row r="8" spans="1:16" s="355" customFormat="1" ht="16.5" customHeight="1">
      <c r="A8" s="95" t="s">
        <v>65</v>
      </c>
      <c r="B8" s="844">
        <v>9.7014999999999993</v>
      </c>
      <c r="C8" s="844">
        <v>16.014900000000001</v>
      </c>
      <c r="D8" s="844">
        <v>28.407599999999999</v>
      </c>
      <c r="E8" s="844">
        <v>40.110700000000001</v>
      </c>
      <c r="F8" s="844">
        <v>54.8675</v>
      </c>
      <c r="G8" s="844">
        <v>11.95</v>
      </c>
      <c r="H8" s="844">
        <v>19.46</v>
      </c>
      <c r="I8" s="844">
        <v>35.07</v>
      </c>
      <c r="J8" s="844">
        <v>50.23</v>
      </c>
      <c r="K8" s="844">
        <v>67.13</v>
      </c>
      <c r="L8" s="845">
        <v>100</v>
      </c>
      <c r="M8" s="846">
        <v>100</v>
      </c>
      <c r="N8" s="845">
        <v>100</v>
      </c>
      <c r="O8" s="845">
        <v>100</v>
      </c>
      <c r="P8" s="845">
        <v>100</v>
      </c>
    </row>
    <row r="9" spans="1:16" s="355" customFormat="1" ht="16.5" customHeight="1">
      <c r="A9" s="95" t="s">
        <v>295</v>
      </c>
      <c r="B9" s="844">
        <v>7.8562000000000003</v>
      </c>
      <c r="C9" s="844">
        <v>13.8078</v>
      </c>
      <c r="D9" s="844">
        <v>27.4298</v>
      </c>
      <c r="E9" s="844">
        <v>40.722700000000003</v>
      </c>
      <c r="F9" s="844">
        <v>56.109900000000003</v>
      </c>
      <c r="G9" s="844">
        <v>11.75</v>
      </c>
      <c r="H9" s="844">
        <v>19.46</v>
      </c>
      <c r="I9" s="844">
        <v>33.96</v>
      </c>
      <c r="J9" s="844">
        <v>49.67</v>
      </c>
      <c r="K9" s="844">
        <v>66.94</v>
      </c>
      <c r="L9" s="845">
        <v>100</v>
      </c>
      <c r="M9" s="846">
        <v>100</v>
      </c>
      <c r="N9" s="845">
        <v>100</v>
      </c>
      <c r="O9" s="845">
        <v>100</v>
      </c>
      <c r="P9" s="845">
        <v>100</v>
      </c>
    </row>
    <row r="10" spans="1:16" s="355" customFormat="1" ht="16.5" customHeight="1">
      <c r="A10" s="95" t="s">
        <v>296</v>
      </c>
      <c r="B10" s="844">
        <v>11.4703</v>
      </c>
      <c r="C10" s="844">
        <v>17.919499999999999</v>
      </c>
      <c r="D10" s="844">
        <v>30.701699999999999</v>
      </c>
      <c r="E10" s="844">
        <v>43.7331</v>
      </c>
      <c r="F10" s="844">
        <v>57.5871</v>
      </c>
      <c r="G10" s="844">
        <v>12.71</v>
      </c>
      <c r="H10" s="844">
        <v>20.53</v>
      </c>
      <c r="I10" s="844">
        <v>36.36</v>
      </c>
      <c r="J10" s="844">
        <v>50.79</v>
      </c>
      <c r="K10" s="844">
        <v>66.510000000000005</v>
      </c>
      <c r="L10" s="844">
        <v>100</v>
      </c>
      <c r="M10" s="844">
        <v>100</v>
      </c>
      <c r="N10" s="844">
        <v>100</v>
      </c>
      <c r="O10" s="844">
        <v>100</v>
      </c>
      <c r="P10" s="844">
        <v>100</v>
      </c>
    </row>
    <row r="11" spans="1:16" s="355" customFormat="1" ht="16.5" customHeight="1">
      <c r="A11" s="95" t="s">
        <v>301</v>
      </c>
      <c r="B11" s="844">
        <v>21.7593</v>
      </c>
      <c r="C11" s="844">
        <v>27.488499999999998</v>
      </c>
      <c r="D11" s="844">
        <v>38.3309</v>
      </c>
      <c r="E11" s="844">
        <v>49.796500000000002</v>
      </c>
      <c r="F11" s="844">
        <v>62.111899999999999</v>
      </c>
      <c r="G11" s="844">
        <v>9.93</v>
      </c>
      <c r="H11" s="844">
        <v>16.39</v>
      </c>
      <c r="I11" s="844">
        <v>30.57</v>
      </c>
      <c r="J11" s="844">
        <v>44.58</v>
      </c>
      <c r="K11" s="844">
        <v>61.26</v>
      </c>
      <c r="L11" s="844">
        <v>99.873955469999999</v>
      </c>
      <c r="M11" s="844">
        <v>100</v>
      </c>
      <c r="N11" s="844">
        <v>100</v>
      </c>
      <c r="O11" s="844">
        <v>100</v>
      </c>
      <c r="P11" s="844">
        <v>100</v>
      </c>
    </row>
    <row r="12" spans="1:16" s="355" customFormat="1" ht="16.5" customHeight="1">
      <c r="A12" s="95" t="s">
        <v>298</v>
      </c>
      <c r="B12" s="844">
        <v>8.4518000000000004</v>
      </c>
      <c r="C12" s="844">
        <v>14.049899999999999</v>
      </c>
      <c r="D12" s="844">
        <v>26.2088</v>
      </c>
      <c r="E12" s="844">
        <v>38.145299999999999</v>
      </c>
      <c r="F12" s="844">
        <v>51.808700000000002</v>
      </c>
      <c r="G12" s="844">
        <v>10.65</v>
      </c>
      <c r="H12" s="844">
        <v>17.93</v>
      </c>
      <c r="I12" s="844">
        <v>32.57</v>
      </c>
      <c r="J12" s="844">
        <v>46.11</v>
      </c>
      <c r="K12" s="844">
        <v>61.45</v>
      </c>
      <c r="L12" s="844">
        <v>100</v>
      </c>
      <c r="M12" s="844">
        <v>100</v>
      </c>
      <c r="N12" s="844">
        <v>100</v>
      </c>
      <c r="O12" s="844">
        <v>100</v>
      </c>
      <c r="P12" s="844">
        <v>100</v>
      </c>
    </row>
    <row r="13" spans="1:16" s="355" customFormat="1" ht="16.5" customHeight="1">
      <c r="A13" s="95" t="s">
        <v>299</v>
      </c>
      <c r="B13" s="844">
        <v>11.2804</v>
      </c>
      <c r="C13" s="844">
        <v>14.9236</v>
      </c>
      <c r="D13" s="844">
        <v>25.234300000000001</v>
      </c>
      <c r="E13" s="844">
        <v>37.198300000000003</v>
      </c>
      <c r="F13" s="844">
        <v>51.498600000000003</v>
      </c>
      <c r="G13" s="844">
        <v>10.68</v>
      </c>
      <c r="H13" s="844">
        <v>17.95</v>
      </c>
      <c r="I13" s="844">
        <v>31.79</v>
      </c>
      <c r="J13" s="844">
        <v>46.77</v>
      </c>
      <c r="K13" s="844">
        <v>63.22</v>
      </c>
      <c r="L13" s="844">
        <v>100</v>
      </c>
      <c r="M13" s="844">
        <v>100</v>
      </c>
      <c r="N13" s="844">
        <v>100</v>
      </c>
      <c r="O13" s="844">
        <v>100</v>
      </c>
      <c r="P13" s="844">
        <v>100</v>
      </c>
    </row>
    <row r="14" spans="1:16" s="355" customFormat="1" ht="16.5" customHeight="1">
      <c r="A14" s="95" t="s">
        <v>300</v>
      </c>
      <c r="B14" s="844">
        <v>14.513999999999999</v>
      </c>
      <c r="C14" s="844">
        <v>21.249600000000001</v>
      </c>
      <c r="D14" s="844">
        <v>32.694600000000001</v>
      </c>
      <c r="E14" s="844">
        <v>43.6843</v>
      </c>
      <c r="F14" s="844">
        <v>56.007599999999996</v>
      </c>
      <c r="G14" s="844">
        <v>9.61</v>
      </c>
      <c r="H14" s="844">
        <v>16.170000000000002</v>
      </c>
      <c r="I14" s="844">
        <v>30.16</v>
      </c>
      <c r="J14" s="844">
        <v>44.8</v>
      </c>
      <c r="K14" s="844">
        <v>61.09</v>
      </c>
      <c r="L14" s="844">
        <v>100</v>
      </c>
      <c r="M14" s="844">
        <v>100</v>
      </c>
      <c r="N14" s="844">
        <v>100</v>
      </c>
      <c r="O14" s="844">
        <v>100</v>
      </c>
      <c r="P14" s="844">
        <v>100</v>
      </c>
    </row>
    <row r="15" spans="1:16" s="355" customFormat="1" ht="16.5" customHeight="1">
      <c r="A15" s="95" t="s">
        <v>1358</v>
      </c>
      <c r="B15" s="844">
        <v>10.617800000000001</v>
      </c>
      <c r="C15" s="844">
        <v>15.8767</v>
      </c>
      <c r="D15" s="844">
        <v>27.568200000000001</v>
      </c>
      <c r="E15" s="844">
        <v>41.221800000000002</v>
      </c>
      <c r="F15" s="844">
        <v>56.8127</v>
      </c>
      <c r="G15" s="844">
        <v>9.33</v>
      </c>
      <c r="H15" s="844">
        <v>16.07</v>
      </c>
      <c r="I15" s="844">
        <v>28.98</v>
      </c>
      <c r="J15" s="844">
        <v>42.31</v>
      </c>
      <c r="K15" s="844">
        <v>58.41</v>
      </c>
      <c r="L15" s="844">
        <v>100</v>
      </c>
      <c r="M15" s="844">
        <v>100</v>
      </c>
      <c r="N15" s="844">
        <v>100</v>
      </c>
      <c r="O15" s="844">
        <v>100</v>
      </c>
      <c r="P15" s="844">
        <v>100</v>
      </c>
    </row>
    <row r="16" spans="1:16" s="355" customFormat="1" ht="18" customHeight="1">
      <c r="A16" s="1376" t="s">
        <v>214</v>
      </c>
      <c r="B16" s="1377"/>
      <c r="C16" s="1377"/>
      <c r="D16" s="1377"/>
      <c r="E16" s="1377"/>
      <c r="F16" s="1377"/>
      <c r="G16" s="1377"/>
      <c r="H16" s="1377"/>
      <c r="I16" s="1377"/>
      <c r="J16" s="1377"/>
      <c r="K16" s="1377"/>
      <c r="L16" s="1377"/>
      <c r="M16" s="1377"/>
      <c r="N16" s="1377"/>
      <c r="O16" s="1377"/>
      <c r="P16" s="1378"/>
    </row>
    <row r="17" spans="1:16" s="361" customFormat="1" ht="18" customHeight="1">
      <c r="A17" s="392" t="s">
        <v>1</v>
      </c>
      <c r="B17" s="847">
        <v>35.67</v>
      </c>
      <c r="C17" s="847">
        <v>50.48</v>
      </c>
      <c r="D17" s="847">
        <v>68.5</v>
      </c>
      <c r="E17" s="847">
        <v>80.260000000000005</v>
      </c>
      <c r="F17" s="847">
        <v>89.39</v>
      </c>
      <c r="G17" s="847">
        <v>27.41</v>
      </c>
      <c r="H17" s="847">
        <v>40.909999999999997</v>
      </c>
      <c r="I17" s="847">
        <v>60.25</v>
      </c>
      <c r="J17" s="847">
        <v>76.66</v>
      </c>
      <c r="K17" s="847">
        <v>88.75</v>
      </c>
      <c r="L17" s="848">
        <v>100</v>
      </c>
      <c r="M17" s="849">
        <v>100</v>
      </c>
      <c r="N17" s="848">
        <v>100</v>
      </c>
      <c r="O17" s="848">
        <v>100</v>
      </c>
      <c r="P17" s="848">
        <v>100</v>
      </c>
    </row>
    <row r="18" spans="1:16" s="361" customFormat="1" ht="18" customHeight="1">
      <c r="A18" s="392" t="s">
        <v>2</v>
      </c>
      <c r="B18" s="847">
        <v>40.479999999999997</v>
      </c>
      <c r="C18" s="847">
        <v>55.13</v>
      </c>
      <c r="D18" s="847">
        <v>70.47</v>
      </c>
      <c r="E18" s="847">
        <v>80.349999999999994</v>
      </c>
      <c r="F18" s="847">
        <v>89.28</v>
      </c>
      <c r="G18" s="847">
        <v>25.14</v>
      </c>
      <c r="H18" s="847">
        <v>38.659999999999997</v>
      </c>
      <c r="I18" s="847">
        <v>59.95</v>
      </c>
      <c r="J18" s="847">
        <v>77.03</v>
      </c>
      <c r="K18" s="847">
        <v>88.98</v>
      </c>
      <c r="L18" s="847">
        <v>100</v>
      </c>
      <c r="M18" s="847">
        <v>100</v>
      </c>
      <c r="N18" s="847">
        <v>100</v>
      </c>
      <c r="O18" s="847">
        <v>100</v>
      </c>
      <c r="P18" s="847">
        <v>0</v>
      </c>
    </row>
    <row r="19" spans="1:16" s="355" customFormat="1" ht="18" customHeight="1">
      <c r="A19" s="95" t="s">
        <v>64</v>
      </c>
      <c r="B19" s="850">
        <v>39.76</v>
      </c>
      <c r="C19" s="850">
        <v>53.73</v>
      </c>
      <c r="D19" s="850">
        <v>71.34</v>
      </c>
      <c r="E19" s="850">
        <v>81.88</v>
      </c>
      <c r="F19" s="850">
        <v>90.17</v>
      </c>
      <c r="G19" s="850">
        <v>25.77</v>
      </c>
      <c r="H19" s="850">
        <v>39.06</v>
      </c>
      <c r="I19" s="850">
        <v>59.97</v>
      </c>
      <c r="J19" s="850">
        <v>76.64</v>
      </c>
      <c r="K19" s="850">
        <v>89.18</v>
      </c>
      <c r="L19" s="851">
        <v>100</v>
      </c>
      <c r="M19" s="852">
        <v>100</v>
      </c>
      <c r="N19" s="851">
        <v>100</v>
      </c>
      <c r="O19" s="851">
        <v>100</v>
      </c>
      <c r="P19" s="851">
        <v>100</v>
      </c>
    </row>
    <row r="20" spans="1:16" s="355" customFormat="1" ht="18" customHeight="1">
      <c r="A20" s="95" t="s">
        <v>65</v>
      </c>
      <c r="B20" s="844">
        <v>46.47</v>
      </c>
      <c r="C20" s="844">
        <v>62.31</v>
      </c>
      <c r="D20" s="844">
        <v>75.19</v>
      </c>
      <c r="E20" s="844">
        <v>84.25</v>
      </c>
      <c r="F20" s="844">
        <v>91.18</v>
      </c>
      <c r="G20" s="844">
        <v>25.63</v>
      </c>
      <c r="H20" s="844">
        <v>39.200000000000003</v>
      </c>
      <c r="I20" s="844">
        <v>61.6</v>
      </c>
      <c r="J20" s="844">
        <v>78.69</v>
      </c>
      <c r="K20" s="844">
        <v>90.4</v>
      </c>
      <c r="L20" s="845">
        <v>100</v>
      </c>
      <c r="M20" s="846">
        <v>100</v>
      </c>
      <c r="N20" s="845">
        <v>100</v>
      </c>
      <c r="O20" s="845">
        <v>100</v>
      </c>
      <c r="P20" s="845">
        <v>100</v>
      </c>
    </row>
    <row r="21" spans="1:16" s="355" customFormat="1" ht="18" customHeight="1">
      <c r="A21" s="95" t="s">
        <v>295</v>
      </c>
      <c r="B21" s="844">
        <v>40.82</v>
      </c>
      <c r="C21" s="844">
        <v>53.78</v>
      </c>
      <c r="D21" s="844">
        <v>69.42</v>
      </c>
      <c r="E21" s="844">
        <v>79.88</v>
      </c>
      <c r="F21" s="844">
        <v>88.9</v>
      </c>
      <c r="G21" s="844">
        <v>25.77</v>
      </c>
      <c r="H21" s="844">
        <v>39.82</v>
      </c>
      <c r="I21" s="844">
        <v>61.46</v>
      </c>
      <c r="J21" s="844">
        <v>78.260000000000005</v>
      </c>
      <c r="K21" s="844">
        <v>89.78</v>
      </c>
      <c r="L21" s="845">
        <v>100</v>
      </c>
      <c r="M21" s="846">
        <v>100</v>
      </c>
      <c r="N21" s="845">
        <v>100</v>
      </c>
      <c r="O21" s="845">
        <v>100</v>
      </c>
      <c r="P21" s="845">
        <v>100</v>
      </c>
    </row>
    <row r="22" spans="1:16" s="355" customFormat="1" ht="18" customHeight="1">
      <c r="A22" s="95" t="s">
        <v>296</v>
      </c>
      <c r="B22" s="844">
        <v>47.61</v>
      </c>
      <c r="C22" s="844">
        <v>62.5</v>
      </c>
      <c r="D22" s="844">
        <v>74.650000000000006</v>
      </c>
      <c r="E22" s="844">
        <v>82.51</v>
      </c>
      <c r="F22" s="844">
        <v>89.92</v>
      </c>
      <c r="G22" s="844">
        <v>25.71</v>
      </c>
      <c r="H22" s="844">
        <v>39.53</v>
      </c>
      <c r="I22" s="844">
        <v>61.44</v>
      </c>
      <c r="J22" s="844">
        <v>78.23</v>
      </c>
      <c r="K22" s="844">
        <v>89.7</v>
      </c>
      <c r="L22" s="844">
        <v>100</v>
      </c>
      <c r="M22" s="844">
        <v>100</v>
      </c>
      <c r="N22" s="844">
        <v>100</v>
      </c>
      <c r="O22" s="844">
        <v>100</v>
      </c>
      <c r="P22" s="844">
        <v>100</v>
      </c>
    </row>
    <row r="23" spans="1:16" s="355" customFormat="1" ht="18" customHeight="1">
      <c r="A23" s="95" t="s">
        <v>301</v>
      </c>
      <c r="B23" s="844">
        <v>37.92</v>
      </c>
      <c r="C23" s="844">
        <v>55.3</v>
      </c>
      <c r="D23" s="844">
        <v>74.22</v>
      </c>
      <c r="E23" s="844">
        <v>83.03</v>
      </c>
      <c r="F23" s="844">
        <v>90.92</v>
      </c>
      <c r="G23" s="844">
        <v>25.22</v>
      </c>
      <c r="H23" s="844">
        <v>38.9</v>
      </c>
      <c r="I23" s="844">
        <v>60.63</v>
      </c>
      <c r="J23" s="844">
        <v>76.78</v>
      </c>
      <c r="K23" s="844">
        <v>89.03</v>
      </c>
      <c r="L23" s="844">
        <v>100</v>
      </c>
      <c r="M23" s="844">
        <v>100</v>
      </c>
      <c r="N23" s="844">
        <v>100</v>
      </c>
      <c r="O23" s="844">
        <v>100</v>
      </c>
      <c r="P23" s="844">
        <v>100</v>
      </c>
    </row>
    <row r="24" spans="1:16" s="355" customFormat="1" ht="18" customHeight="1">
      <c r="A24" s="95" t="s">
        <v>298</v>
      </c>
      <c r="B24" s="844">
        <v>42.14</v>
      </c>
      <c r="C24" s="844">
        <v>55.95</v>
      </c>
      <c r="D24" s="844">
        <v>71.09</v>
      </c>
      <c r="E24" s="844">
        <v>81.349999999999994</v>
      </c>
      <c r="F24" s="844">
        <v>89.95</v>
      </c>
      <c r="G24" s="844">
        <v>24.88</v>
      </c>
      <c r="H24" s="844">
        <v>38.43</v>
      </c>
      <c r="I24" s="844">
        <v>60.37</v>
      </c>
      <c r="J24" s="844">
        <v>76.55</v>
      </c>
      <c r="K24" s="844">
        <v>88.79</v>
      </c>
      <c r="L24" s="844">
        <v>100</v>
      </c>
      <c r="M24" s="844">
        <v>100</v>
      </c>
      <c r="N24" s="844">
        <v>100</v>
      </c>
      <c r="O24" s="844">
        <v>100</v>
      </c>
      <c r="P24" s="844">
        <v>100</v>
      </c>
    </row>
    <row r="25" spans="1:16" s="355" customFormat="1" ht="18" customHeight="1">
      <c r="A25" s="95" t="s">
        <v>299</v>
      </c>
      <c r="B25" s="844">
        <v>53.05</v>
      </c>
      <c r="C25" s="844">
        <v>0</v>
      </c>
      <c r="D25" s="844">
        <v>78.3</v>
      </c>
      <c r="E25" s="844">
        <v>85.04</v>
      </c>
      <c r="F25" s="844">
        <v>91.43</v>
      </c>
      <c r="G25" s="844">
        <v>24.68</v>
      </c>
      <c r="H25" s="844">
        <v>39.17</v>
      </c>
      <c r="I25" s="844">
        <v>61.86</v>
      </c>
      <c r="J25" s="844">
        <v>77.64</v>
      </c>
      <c r="K25" s="844">
        <v>89.2</v>
      </c>
      <c r="L25" s="844">
        <v>100</v>
      </c>
      <c r="M25" s="844">
        <v>100</v>
      </c>
      <c r="N25" s="844">
        <v>100</v>
      </c>
      <c r="O25" s="844">
        <v>100</v>
      </c>
      <c r="P25" s="844">
        <v>100</v>
      </c>
    </row>
    <row r="26" spans="1:16" s="355" customFormat="1" ht="18" customHeight="1">
      <c r="A26" s="95" t="s">
        <v>300</v>
      </c>
      <c r="B26" s="844">
        <v>38.53</v>
      </c>
      <c r="C26" s="844">
        <v>0</v>
      </c>
      <c r="D26" s="844">
        <v>71.12</v>
      </c>
      <c r="E26" s="844">
        <v>81.25</v>
      </c>
      <c r="F26" s="844">
        <v>89.5</v>
      </c>
      <c r="G26" s="844">
        <v>24.04</v>
      </c>
      <c r="H26" s="844">
        <v>37.24</v>
      </c>
      <c r="I26" s="844">
        <v>59.82</v>
      </c>
      <c r="J26" s="844">
        <v>76.36</v>
      </c>
      <c r="K26" s="844">
        <v>88.42</v>
      </c>
      <c r="L26" s="844">
        <v>100</v>
      </c>
      <c r="M26" s="844">
        <v>100</v>
      </c>
      <c r="N26" s="844">
        <v>100</v>
      </c>
      <c r="O26" s="844">
        <v>100</v>
      </c>
      <c r="P26" s="844">
        <v>100</v>
      </c>
    </row>
    <row r="27" spans="1:16" s="355" customFormat="1" ht="16.5" customHeight="1">
      <c r="A27" s="95" t="s">
        <v>1358</v>
      </c>
      <c r="B27" s="844">
        <v>42.1</v>
      </c>
      <c r="C27" s="844">
        <v>54.59</v>
      </c>
      <c r="D27" s="844">
        <v>70.489999999999995</v>
      </c>
      <c r="E27" s="844">
        <v>80.42</v>
      </c>
      <c r="F27" s="844">
        <v>89.14</v>
      </c>
      <c r="G27" s="844">
        <v>25.14</v>
      </c>
      <c r="H27" s="844">
        <v>38.909999999999997</v>
      </c>
      <c r="I27" s="844">
        <v>59.74</v>
      </c>
      <c r="J27" s="844">
        <v>76.17</v>
      </c>
      <c r="K27" s="844">
        <v>88.27</v>
      </c>
      <c r="L27" s="844">
        <v>100</v>
      </c>
      <c r="M27" s="844">
        <v>100</v>
      </c>
      <c r="N27" s="844">
        <v>100</v>
      </c>
      <c r="O27" s="844">
        <v>100</v>
      </c>
      <c r="P27" s="844">
        <v>0</v>
      </c>
    </row>
    <row r="28" spans="1:16" s="355" customFormat="1" ht="32.25" customHeight="1">
      <c r="A28" s="1379" t="s">
        <v>1259</v>
      </c>
      <c r="B28" s="1379"/>
      <c r="C28" s="1379"/>
      <c r="D28" s="1379"/>
      <c r="E28" s="1379"/>
      <c r="F28" s="1379"/>
      <c r="G28" s="1379"/>
      <c r="H28" s="1379"/>
      <c r="I28" s="1379"/>
      <c r="J28" s="1379"/>
      <c r="K28" s="1379"/>
    </row>
    <row r="29" spans="1:16" s="355" customFormat="1" ht="31.5" customHeight="1">
      <c r="A29" s="1302" t="s">
        <v>1360</v>
      </c>
      <c r="B29" s="1302"/>
      <c r="C29" s="1302"/>
      <c r="D29" s="1302"/>
      <c r="E29" s="1302"/>
      <c r="F29" s="1302"/>
      <c r="G29" s="1302"/>
      <c r="H29" s="1302"/>
      <c r="I29" s="1302"/>
      <c r="J29" s="1302"/>
      <c r="K29" s="1302"/>
    </row>
    <row r="30" spans="1:16" s="355" customFormat="1" ht="27" customHeight="1">
      <c r="A30" s="1302" t="s">
        <v>130</v>
      </c>
      <c r="B30" s="1302"/>
      <c r="C30" s="1302"/>
      <c r="D30" s="1302"/>
      <c r="E30" s="1302"/>
      <c r="F30" s="1302"/>
      <c r="G30" s="1302"/>
      <c r="H30" s="1302"/>
      <c r="I30" s="1302"/>
      <c r="J30" s="1302"/>
      <c r="K30" s="1302"/>
    </row>
    <row r="31" spans="1:16" s="355" customFormat="1" ht="28.35" customHeight="1"/>
  </sheetData>
  <mergeCells count="9">
    <mergeCell ref="A30:K30"/>
    <mergeCell ref="A1:K1"/>
    <mergeCell ref="B2:F2"/>
    <mergeCell ref="G2:K2"/>
    <mergeCell ref="L2:P2"/>
    <mergeCell ref="A4:P4"/>
    <mergeCell ref="A16:P16"/>
    <mergeCell ref="A28:K28"/>
    <mergeCell ref="A29:K29"/>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85" zoomScaleNormal="85" workbookViewId="0">
      <selection sqref="A1:I1"/>
    </sheetView>
  </sheetViews>
  <sheetFormatPr defaultColWidth="9.140625" defaultRowHeight="15"/>
  <cols>
    <col min="1" max="4" width="14.5703125" style="354" bestFit="1" customWidth="1"/>
    <col min="5" max="5" width="19.42578125" style="354" customWidth="1"/>
    <col min="6" max="6" width="14.5703125" style="354" bestFit="1" customWidth="1"/>
    <col min="7" max="7" width="17.7109375" style="354" customWidth="1"/>
    <col min="8" max="8" width="18.140625" style="354" customWidth="1"/>
    <col min="9" max="9" width="14.140625" style="354" customWidth="1"/>
    <col min="10" max="10" width="22.140625" style="354" customWidth="1"/>
    <col min="11" max="11" width="17.5703125" style="354" customWidth="1"/>
    <col min="12" max="12" width="19.140625" style="354" customWidth="1"/>
    <col min="13" max="13" width="21.28515625" style="354" customWidth="1"/>
    <col min="14" max="14" width="19.140625" style="354" customWidth="1"/>
    <col min="15" max="15" width="15.5703125" style="354" customWidth="1"/>
    <col min="16" max="16" width="15.85546875" style="354" customWidth="1"/>
    <col min="17" max="17" width="16.5703125" style="354" customWidth="1"/>
    <col min="18" max="16384" width="9.140625" style="354"/>
  </cols>
  <sheetData>
    <row r="1" spans="1:17" ht="31.5" customHeight="1">
      <c r="A1" s="1364" t="s">
        <v>1187</v>
      </c>
      <c r="B1" s="1305"/>
      <c r="C1" s="1305"/>
      <c r="D1" s="1305"/>
      <c r="E1" s="1305"/>
      <c r="F1" s="1305"/>
      <c r="G1" s="1305"/>
      <c r="H1" s="1305"/>
      <c r="I1" s="1305"/>
    </row>
    <row r="2" spans="1:17" s="355" customFormat="1" ht="234.75" customHeight="1">
      <c r="A2" s="413" t="s">
        <v>215</v>
      </c>
      <c r="B2" s="413" t="s">
        <v>900</v>
      </c>
      <c r="C2" s="413" t="s">
        <v>1068</v>
      </c>
      <c r="D2" s="413" t="s">
        <v>1188</v>
      </c>
      <c r="E2" s="413" t="s">
        <v>1189</v>
      </c>
      <c r="F2" s="413" t="s">
        <v>390</v>
      </c>
      <c r="G2" s="413" t="s">
        <v>1190</v>
      </c>
      <c r="H2" s="413" t="s">
        <v>1069</v>
      </c>
      <c r="I2" s="413" t="s">
        <v>1192</v>
      </c>
      <c r="J2" s="413" t="s">
        <v>901</v>
      </c>
      <c r="K2" s="413" t="s">
        <v>1067</v>
      </c>
      <c r="L2" s="413" t="s">
        <v>1070</v>
      </c>
      <c r="M2" s="413" t="s">
        <v>905</v>
      </c>
      <c r="N2" s="413" t="s">
        <v>1191</v>
      </c>
      <c r="O2" s="413" t="s">
        <v>902</v>
      </c>
      <c r="P2" s="413" t="s">
        <v>903</v>
      </c>
      <c r="Q2" s="413" t="s">
        <v>904</v>
      </c>
    </row>
    <row r="3" spans="1:17" s="361" customFormat="1" ht="18" customHeight="1">
      <c r="A3" s="357" t="s">
        <v>1</v>
      </c>
      <c r="B3" s="853">
        <v>7934.1499999999987</v>
      </c>
      <c r="C3" s="781">
        <v>1634604</v>
      </c>
      <c r="D3" s="781">
        <v>470945.82244000002</v>
      </c>
      <c r="E3" s="818">
        <v>28.811003915321386</v>
      </c>
      <c r="F3" s="781">
        <v>1336676</v>
      </c>
      <c r="G3" s="781">
        <v>452379.78997236001</v>
      </c>
      <c r="H3" s="854">
        <v>33.843638246842168</v>
      </c>
      <c r="I3" s="781">
        <v>470945.24780000001</v>
      </c>
      <c r="J3" s="818">
        <v>99.999877981718356</v>
      </c>
      <c r="K3" s="781">
        <v>452380.05554865603</v>
      </c>
      <c r="L3" s="600">
        <v>100.00005870648995</v>
      </c>
      <c r="M3" s="590">
        <v>751.2053800000001</v>
      </c>
      <c r="N3" s="855">
        <v>0.15950993600664248</v>
      </c>
      <c r="O3" s="590">
        <v>86258</v>
      </c>
      <c r="P3" s="590">
        <v>452798</v>
      </c>
      <c r="Q3" s="856">
        <v>327.20999999999998</v>
      </c>
    </row>
    <row r="4" spans="1:17" s="361" customFormat="1" ht="18" customHeight="1">
      <c r="A4" s="357" t="s">
        <v>2</v>
      </c>
      <c r="B4" s="853">
        <v>5471.3</v>
      </c>
      <c r="C4" s="853">
        <v>1183832</v>
      </c>
      <c r="D4" s="853">
        <v>282610.7</v>
      </c>
      <c r="E4" s="853">
        <v>23.872534279</v>
      </c>
      <c r="F4" s="853">
        <v>1407793</v>
      </c>
      <c r="G4" s="853">
        <v>289736</v>
      </c>
      <c r="H4" s="854">
        <v>20.580866647000001</v>
      </c>
      <c r="I4" s="853">
        <v>282610.8</v>
      </c>
      <c r="J4" s="854">
        <v>100.000035384</v>
      </c>
      <c r="K4" s="853">
        <v>289736</v>
      </c>
      <c r="L4" s="600">
        <v>100</v>
      </c>
      <c r="M4" s="853">
        <v>587.60059000000001</v>
      </c>
      <c r="N4" s="857">
        <v>0.20791873399999999</v>
      </c>
      <c r="O4" s="853">
        <v>63455</v>
      </c>
      <c r="P4" s="853">
        <v>290029</v>
      </c>
      <c r="Q4" s="853">
        <v>347.44</v>
      </c>
    </row>
    <row r="5" spans="1:17" s="355" customFormat="1" ht="18" customHeight="1">
      <c r="A5" s="95" t="s">
        <v>64</v>
      </c>
      <c r="B5" s="858">
        <v>650.79999999999995</v>
      </c>
      <c r="C5" s="591">
        <v>134998</v>
      </c>
      <c r="D5" s="591">
        <v>34977.4</v>
      </c>
      <c r="E5" s="859">
        <v>25.909569031</v>
      </c>
      <c r="F5" s="591">
        <v>100766</v>
      </c>
      <c r="G5" s="591">
        <v>33966</v>
      </c>
      <c r="H5" s="860">
        <v>33.707798265000001</v>
      </c>
      <c r="I5" s="591">
        <v>34977.4</v>
      </c>
      <c r="J5" s="860">
        <v>100</v>
      </c>
      <c r="K5" s="591">
        <v>33966</v>
      </c>
      <c r="L5" s="601">
        <v>100</v>
      </c>
      <c r="M5" s="591">
        <v>38.299999999999997</v>
      </c>
      <c r="N5" s="861">
        <v>0.1094992766757964</v>
      </c>
      <c r="O5" s="591">
        <v>6090</v>
      </c>
      <c r="P5" s="591">
        <v>34010</v>
      </c>
      <c r="Q5" s="591">
        <v>330.08</v>
      </c>
    </row>
    <row r="6" spans="1:17" s="355" customFormat="1" ht="18" customHeight="1">
      <c r="A6" s="95" t="s">
        <v>65</v>
      </c>
      <c r="B6" s="862">
        <v>647.5</v>
      </c>
      <c r="C6" s="592">
        <v>97891</v>
      </c>
      <c r="D6" s="592">
        <v>26179.1</v>
      </c>
      <c r="E6" s="828">
        <v>26.743112236999998</v>
      </c>
      <c r="F6" s="592">
        <v>163770</v>
      </c>
      <c r="G6" s="592">
        <v>26828</v>
      </c>
      <c r="H6" s="863">
        <v>16.381510655</v>
      </c>
      <c r="I6" s="592">
        <v>26179.1</v>
      </c>
      <c r="J6" s="863">
        <v>100</v>
      </c>
      <c r="K6" s="864">
        <v>26828</v>
      </c>
      <c r="L6" s="828">
        <v>100</v>
      </c>
      <c r="M6" s="592">
        <v>27.7</v>
      </c>
      <c r="N6" s="827">
        <v>0.10580959620460596</v>
      </c>
      <c r="O6" s="592">
        <v>6358</v>
      </c>
      <c r="P6" s="592">
        <v>26851</v>
      </c>
      <c r="Q6" s="592">
        <v>332.61</v>
      </c>
    </row>
    <row r="7" spans="1:17" s="355" customFormat="1" ht="18" customHeight="1">
      <c r="A7" s="95" t="s">
        <v>295</v>
      </c>
      <c r="B7" s="862">
        <v>541.4</v>
      </c>
      <c r="C7" s="592">
        <v>87889</v>
      </c>
      <c r="D7" s="592">
        <v>22523</v>
      </c>
      <c r="E7" s="828">
        <v>25.62664269703831</v>
      </c>
      <c r="F7" s="592">
        <v>146798</v>
      </c>
      <c r="G7" s="592">
        <v>22161</v>
      </c>
      <c r="H7" s="863">
        <v>15.096254717366723</v>
      </c>
      <c r="I7" s="592">
        <v>22523</v>
      </c>
      <c r="J7" s="863">
        <v>100</v>
      </c>
      <c r="K7" s="864">
        <v>22161</v>
      </c>
      <c r="L7" s="828">
        <v>100</v>
      </c>
      <c r="M7" s="592">
        <v>85.400589999999994</v>
      </c>
      <c r="N7" s="827">
        <v>0.37917058118367886</v>
      </c>
      <c r="O7" s="592">
        <v>4799</v>
      </c>
      <c r="P7" s="592">
        <v>22177</v>
      </c>
      <c r="Q7" s="592">
        <v>335.1</v>
      </c>
    </row>
    <row r="8" spans="1:17" s="355" customFormat="1" ht="18" customHeight="1">
      <c r="A8" s="95" t="s">
        <v>296</v>
      </c>
      <c r="B8" s="592">
        <v>480.1</v>
      </c>
      <c r="C8" s="592">
        <v>85008</v>
      </c>
      <c r="D8" s="592">
        <v>21697.8</v>
      </c>
      <c r="E8" s="592">
        <v>25.524421231000002</v>
      </c>
      <c r="F8" s="592">
        <v>140348</v>
      </c>
      <c r="G8" s="592">
        <v>24121</v>
      </c>
      <c r="H8" s="828">
        <v>17.186564825000001</v>
      </c>
      <c r="I8" s="592">
        <v>21697.8</v>
      </c>
      <c r="J8" s="863">
        <v>100</v>
      </c>
      <c r="K8" s="592">
        <v>24121</v>
      </c>
      <c r="L8" s="828">
        <v>100</v>
      </c>
      <c r="M8" s="592">
        <v>64.400000000000006</v>
      </c>
      <c r="N8" s="827">
        <v>0.29680428399999997</v>
      </c>
      <c r="O8" s="592">
        <v>5085</v>
      </c>
      <c r="P8" s="592">
        <v>24141</v>
      </c>
      <c r="Q8" s="592">
        <v>337.69</v>
      </c>
    </row>
    <row r="9" spans="1:17" s="355" customFormat="1" ht="18" customHeight="1">
      <c r="A9" s="95" t="s">
        <v>301</v>
      </c>
      <c r="B9" s="592">
        <v>578.6</v>
      </c>
      <c r="C9" s="592">
        <v>141816</v>
      </c>
      <c r="D9" s="592">
        <v>33568.5</v>
      </c>
      <c r="E9" s="592">
        <v>23.670460315</v>
      </c>
      <c r="F9" s="592">
        <v>191122</v>
      </c>
      <c r="G9" s="592">
        <v>34524</v>
      </c>
      <c r="H9" s="828">
        <v>18.063854501000002</v>
      </c>
      <c r="I9" s="592">
        <v>33568.5</v>
      </c>
      <c r="J9" s="863">
        <v>100</v>
      </c>
      <c r="K9" s="592">
        <v>34524</v>
      </c>
      <c r="L9" s="828">
        <v>100</v>
      </c>
      <c r="M9" s="592">
        <v>65.8</v>
      </c>
      <c r="N9" s="827">
        <v>0.196017099</v>
      </c>
      <c r="O9" s="592">
        <v>6997</v>
      </c>
      <c r="P9" s="592">
        <v>34555</v>
      </c>
      <c r="Q9" s="592">
        <v>340.09</v>
      </c>
    </row>
    <row r="10" spans="1:17" s="355" customFormat="1" ht="18" customHeight="1">
      <c r="A10" s="95" t="s">
        <v>298</v>
      </c>
      <c r="B10" s="592">
        <v>725.8</v>
      </c>
      <c r="C10" s="592">
        <v>166189</v>
      </c>
      <c r="D10" s="592">
        <v>41229.800000000003</v>
      </c>
      <c r="E10" s="592">
        <v>24.808982543999999</v>
      </c>
      <c r="F10" s="592">
        <v>223857</v>
      </c>
      <c r="G10" s="592">
        <v>43814</v>
      </c>
      <c r="H10" s="828">
        <v>19.572316255</v>
      </c>
      <c r="I10" s="592">
        <v>41229.800000000003</v>
      </c>
      <c r="J10" s="863">
        <v>100</v>
      </c>
      <c r="K10" s="592">
        <v>43814</v>
      </c>
      <c r="L10" s="828">
        <v>100</v>
      </c>
      <c r="M10" s="592">
        <v>45.5</v>
      </c>
      <c r="N10" s="827">
        <v>0.110357072</v>
      </c>
      <c r="O10" s="592">
        <v>9683</v>
      </c>
      <c r="P10" s="592">
        <v>43844</v>
      </c>
      <c r="Q10" s="592">
        <v>342.32</v>
      </c>
    </row>
    <row r="11" spans="1:17" s="355" customFormat="1" ht="18" customHeight="1">
      <c r="A11" s="95" t="s">
        <v>299</v>
      </c>
      <c r="B11" s="592">
        <v>547.29999999999995</v>
      </c>
      <c r="C11" s="592">
        <v>108636</v>
      </c>
      <c r="D11" s="592">
        <v>25629.599999999999</v>
      </c>
      <c r="E11" s="592">
        <v>23.592179388000002</v>
      </c>
      <c r="F11" s="592">
        <v>121486</v>
      </c>
      <c r="G11" s="592">
        <v>26881</v>
      </c>
      <c r="H11" s="828">
        <v>22.126829429000001</v>
      </c>
      <c r="I11" s="592">
        <v>25629.7</v>
      </c>
      <c r="J11" s="863">
        <v>100.000390174</v>
      </c>
      <c r="K11" s="592">
        <v>26881</v>
      </c>
      <c r="L11" s="828">
        <v>100</v>
      </c>
      <c r="M11" s="592">
        <v>51.2</v>
      </c>
      <c r="N11" s="827">
        <v>0.19976823799999999</v>
      </c>
      <c r="O11" s="592">
        <v>6349</v>
      </c>
      <c r="P11" s="592">
        <v>26906</v>
      </c>
      <c r="Q11" s="592">
        <v>344.29</v>
      </c>
    </row>
    <row r="12" spans="1:17" s="355" customFormat="1" ht="18" customHeight="1">
      <c r="A12" s="95" t="s">
        <v>300</v>
      </c>
      <c r="B12" s="592">
        <v>633</v>
      </c>
      <c r="C12" s="592">
        <v>137554</v>
      </c>
      <c r="D12" s="592">
        <v>33236.300000000003</v>
      </c>
      <c r="E12" s="592">
        <v>24.162365326</v>
      </c>
      <c r="F12" s="592">
        <v>153459</v>
      </c>
      <c r="G12" s="592">
        <v>38508</v>
      </c>
      <c r="H12" s="828">
        <v>25.093347409</v>
      </c>
      <c r="I12" s="592">
        <v>33236.300000000003</v>
      </c>
      <c r="J12" s="863">
        <v>100</v>
      </c>
      <c r="K12" s="592">
        <v>38508</v>
      </c>
      <c r="L12" s="828">
        <v>100</v>
      </c>
      <c r="M12" s="592">
        <v>126.9</v>
      </c>
      <c r="N12" s="827">
        <v>0.38181145300000002</v>
      </c>
      <c r="O12" s="592">
        <v>8684</v>
      </c>
      <c r="P12" s="592">
        <v>38556</v>
      </c>
      <c r="Q12" s="592">
        <v>344.86</v>
      </c>
    </row>
    <row r="13" spans="1:17" s="355" customFormat="1" ht="18" customHeight="1">
      <c r="A13" s="95" t="s">
        <v>1358</v>
      </c>
      <c r="B13" s="592">
        <v>666.8</v>
      </c>
      <c r="C13" s="592">
        <v>223851</v>
      </c>
      <c r="D13" s="592">
        <v>43569.2</v>
      </c>
      <c r="E13" s="592">
        <v>19.463482406000001</v>
      </c>
      <c r="F13" s="592">
        <v>166187</v>
      </c>
      <c r="G13" s="592">
        <v>38933</v>
      </c>
      <c r="H13" s="828">
        <v>23.427223549000001</v>
      </c>
      <c r="I13" s="592">
        <v>43569.2</v>
      </c>
      <c r="J13" s="863">
        <v>100</v>
      </c>
      <c r="K13" s="592">
        <v>38933</v>
      </c>
      <c r="L13" s="828">
        <v>100</v>
      </c>
      <c r="M13" s="592">
        <v>82.4</v>
      </c>
      <c r="N13" s="827">
        <v>0.18912442700000001</v>
      </c>
      <c r="O13" s="592">
        <v>9410</v>
      </c>
      <c r="P13" s="592">
        <v>38989</v>
      </c>
      <c r="Q13" s="592">
        <v>347.44</v>
      </c>
    </row>
    <row r="14" spans="1:17" s="355" customFormat="1" ht="27" customHeight="1">
      <c r="A14" s="1302" t="s">
        <v>1360</v>
      </c>
      <c r="B14" s="1302"/>
      <c r="C14" s="1302"/>
      <c r="D14" s="1302"/>
    </row>
    <row r="15" spans="1:17" s="355" customFormat="1" ht="34.5" customHeight="1">
      <c r="A15" s="1380" t="s">
        <v>226</v>
      </c>
      <c r="B15" s="1380"/>
      <c r="C15" s="1380"/>
      <c r="D15" s="1380"/>
    </row>
    <row r="16" spans="1:17" s="355" customFormat="1" ht="28.35" customHeight="1"/>
    <row r="17" spans="2:17">
      <c r="B17" s="398"/>
      <c r="C17" s="398"/>
      <c r="D17" s="398"/>
      <c r="E17" s="398"/>
      <c r="F17" s="398"/>
      <c r="G17" s="398"/>
      <c r="H17" s="398"/>
      <c r="I17" s="398"/>
      <c r="J17" s="398"/>
      <c r="K17" s="398"/>
      <c r="L17" s="398"/>
      <c r="M17" s="398"/>
      <c r="N17" s="398"/>
      <c r="O17" s="398"/>
      <c r="P17" s="398"/>
      <c r="Q17" s="398"/>
    </row>
    <row r="18" spans="2:17">
      <c r="B18" s="398"/>
      <c r="C18" s="398"/>
      <c r="D18" s="398"/>
      <c r="E18" s="398"/>
      <c r="F18" s="398"/>
      <c r="G18" s="398"/>
      <c r="H18" s="398"/>
      <c r="I18" s="398"/>
      <c r="J18" s="398"/>
      <c r="K18" s="398"/>
      <c r="L18" s="398"/>
      <c r="M18" s="398"/>
      <c r="N18" s="398"/>
      <c r="O18" s="398"/>
      <c r="P18" s="398"/>
    </row>
  </sheetData>
  <mergeCells count="3">
    <mergeCell ref="A1:I1"/>
    <mergeCell ref="A14:D14"/>
    <mergeCell ref="A15:D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85" zoomScaleNormal="85" workbookViewId="0">
      <selection sqref="A1:I1"/>
    </sheetView>
  </sheetViews>
  <sheetFormatPr defaultColWidth="9.140625" defaultRowHeight="15"/>
  <cols>
    <col min="1" max="8" width="14.5703125" style="354" bestFit="1" customWidth="1"/>
    <col min="9" max="9" width="11.140625" style="354" bestFit="1" customWidth="1"/>
    <col min="10" max="10" width="18.42578125" style="354" bestFit="1" customWidth="1"/>
    <col min="11" max="17" width="14.5703125" style="354" bestFit="1" customWidth="1"/>
    <col min="18" max="18" width="4.5703125" style="354" bestFit="1" customWidth="1"/>
    <col min="19" max="16384" width="9.140625" style="354"/>
  </cols>
  <sheetData>
    <row r="1" spans="1:17" ht="39.75" customHeight="1">
      <c r="A1" s="1302" t="s">
        <v>1461</v>
      </c>
      <c r="B1" s="1303"/>
      <c r="C1" s="1303"/>
      <c r="D1" s="1303"/>
      <c r="E1" s="1303"/>
      <c r="F1" s="1303"/>
      <c r="G1" s="1303"/>
      <c r="H1" s="1303"/>
      <c r="I1" s="1303"/>
    </row>
    <row r="2" spans="1:17" s="355" customFormat="1" ht="260.25" customHeight="1">
      <c r="A2" s="413" t="s">
        <v>215</v>
      </c>
      <c r="B2" s="413" t="s">
        <v>900</v>
      </c>
      <c r="C2" s="413" t="s">
        <v>1068</v>
      </c>
      <c r="D2" s="413" t="s">
        <v>1188</v>
      </c>
      <c r="E2" s="413" t="s">
        <v>1193</v>
      </c>
      <c r="F2" s="413" t="s">
        <v>390</v>
      </c>
      <c r="G2" s="413" t="s">
        <v>1066</v>
      </c>
      <c r="H2" s="413" t="s">
        <v>1069</v>
      </c>
      <c r="I2" s="413" t="s">
        <v>1192</v>
      </c>
      <c r="J2" s="413" t="s">
        <v>901</v>
      </c>
      <c r="K2" s="413" t="s">
        <v>1067</v>
      </c>
      <c r="L2" s="413" t="s">
        <v>1070</v>
      </c>
      <c r="M2" s="413" t="s">
        <v>905</v>
      </c>
      <c r="N2" s="413" t="s">
        <v>1194</v>
      </c>
      <c r="O2" s="413" t="s">
        <v>902</v>
      </c>
      <c r="P2" s="413" t="s">
        <v>903</v>
      </c>
      <c r="Q2" s="413" t="s">
        <v>904</v>
      </c>
    </row>
    <row r="3" spans="1:17" s="361" customFormat="1" ht="18" customHeight="1">
      <c r="A3" s="357" t="s">
        <v>1</v>
      </c>
      <c r="B3" s="853">
        <v>68275.75477</v>
      </c>
      <c r="C3" s="781">
        <v>9724636.7170000002</v>
      </c>
      <c r="D3" s="781">
        <v>1701158.176</v>
      </c>
      <c r="E3" s="600">
        <v>17.493282529999998</v>
      </c>
      <c r="F3" s="782">
        <v>17955793.390000001</v>
      </c>
      <c r="G3" s="781">
        <v>3827570.9670000002</v>
      </c>
      <c r="H3" s="600">
        <v>21.316635160000001</v>
      </c>
      <c r="I3" s="781">
        <v>1702607.5390000001</v>
      </c>
      <c r="J3" s="799">
        <v>100</v>
      </c>
      <c r="K3" s="781">
        <v>3826063.398</v>
      </c>
      <c r="L3" s="600">
        <v>100</v>
      </c>
      <c r="M3" s="853">
        <v>2023.7532799999999</v>
      </c>
      <c r="N3" s="854">
        <v>0.118861995</v>
      </c>
      <c r="O3" s="781">
        <v>931720.25399999996</v>
      </c>
      <c r="P3" s="781">
        <v>3827570.969</v>
      </c>
      <c r="Q3" s="590">
        <v>467.72</v>
      </c>
    </row>
    <row r="4" spans="1:17" s="361" customFormat="1" ht="18" customHeight="1">
      <c r="A4" s="423" t="s">
        <v>2</v>
      </c>
      <c r="B4" s="865">
        <v>44543</v>
      </c>
      <c r="C4" s="865">
        <v>6411174.7939999998</v>
      </c>
      <c r="D4" s="865">
        <v>1207490.6459999999</v>
      </c>
      <c r="E4" s="866">
        <v>18.834155750000001</v>
      </c>
      <c r="F4" s="865">
        <v>11169358.130000001</v>
      </c>
      <c r="G4" s="865">
        <v>2675379.0499999998</v>
      </c>
      <c r="H4" s="866">
        <v>23.952845079999999</v>
      </c>
      <c r="I4" s="865">
        <v>1206020.7749999999</v>
      </c>
      <c r="J4" s="866">
        <v>100</v>
      </c>
      <c r="K4" s="865">
        <v>2674231.3569999998</v>
      </c>
      <c r="L4" s="866">
        <v>100</v>
      </c>
      <c r="M4" s="865">
        <v>1469.87112</v>
      </c>
      <c r="N4" s="866">
        <v>0.121877761</v>
      </c>
      <c r="O4" s="865">
        <v>700046.54879999999</v>
      </c>
      <c r="P4" s="865">
        <v>2675379.0499999998</v>
      </c>
      <c r="Q4" s="865">
        <v>632.98</v>
      </c>
    </row>
    <row r="5" spans="1:17" s="355" customFormat="1" ht="18" customHeight="1">
      <c r="A5" s="95" t="s">
        <v>64</v>
      </c>
      <c r="B5" s="864">
        <v>5450.7986300000002</v>
      </c>
      <c r="C5" s="790">
        <v>786292.67500000005</v>
      </c>
      <c r="D5" s="790">
        <v>141345.2096</v>
      </c>
      <c r="E5" s="602">
        <v>17.976157489999999</v>
      </c>
      <c r="F5" s="790">
        <v>1400290.969</v>
      </c>
      <c r="G5" s="790">
        <v>323291.41930000001</v>
      </c>
      <c r="H5" s="602">
        <v>23.087445859999999</v>
      </c>
      <c r="I5" s="790">
        <v>141194.62640000001</v>
      </c>
      <c r="J5" s="801">
        <v>100</v>
      </c>
      <c r="K5" s="790">
        <v>323067.80489999999</v>
      </c>
      <c r="L5" s="602">
        <v>100</v>
      </c>
      <c r="M5" s="864">
        <v>150.58322999999999</v>
      </c>
      <c r="N5" s="863">
        <v>0.106649406</v>
      </c>
      <c r="O5" s="592">
        <v>85076.26</v>
      </c>
      <c r="P5" s="790">
        <v>323291.41930000001</v>
      </c>
      <c r="Q5" s="592">
        <v>475.09</v>
      </c>
    </row>
    <row r="6" spans="1:17" s="355" customFormat="1" ht="18" customHeight="1">
      <c r="A6" s="95" t="s">
        <v>65</v>
      </c>
      <c r="B6" s="864">
        <v>5593.5696699999999</v>
      </c>
      <c r="C6" s="790">
        <v>629355.07259999996</v>
      </c>
      <c r="D6" s="790">
        <v>115139.5536</v>
      </c>
      <c r="E6" s="602">
        <v>18.29484794</v>
      </c>
      <c r="F6" s="790">
        <v>1281889.0109999999</v>
      </c>
      <c r="G6" s="790">
        <v>284368.84940000001</v>
      </c>
      <c r="H6" s="602">
        <v>22.183578059999999</v>
      </c>
      <c r="I6" s="790">
        <v>115034.0171</v>
      </c>
      <c r="J6" s="801">
        <v>100</v>
      </c>
      <c r="K6" s="790">
        <v>284255.32579999999</v>
      </c>
      <c r="L6" s="602">
        <v>100</v>
      </c>
      <c r="M6" s="864">
        <v>105.53651000000001</v>
      </c>
      <c r="N6" s="863">
        <v>9.1743740000000004E-2</v>
      </c>
      <c r="O6" s="592">
        <v>80583.621310000002</v>
      </c>
      <c r="P6" s="790">
        <v>284368.84940000001</v>
      </c>
      <c r="Q6" s="592">
        <v>479.49</v>
      </c>
    </row>
    <row r="7" spans="1:17" s="355" customFormat="1" ht="18" customHeight="1">
      <c r="A7" s="95" t="s">
        <v>295</v>
      </c>
      <c r="B7" s="864">
        <v>4695</v>
      </c>
      <c r="C7" s="790">
        <v>564462.13879999996</v>
      </c>
      <c r="D7" s="790">
        <v>109263.553</v>
      </c>
      <c r="E7" s="602">
        <v>19.357109269999999</v>
      </c>
      <c r="F7" s="790">
        <v>1120161.709</v>
      </c>
      <c r="G7" s="790">
        <v>268652.00429999997</v>
      </c>
      <c r="H7" s="602">
        <v>23.983323309999999</v>
      </c>
      <c r="I7" s="790">
        <v>109084.2055</v>
      </c>
      <c r="J7" s="801">
        <v>100</v>
      </c>
      <c r="K7" s="790">
        <v>268567.51390000002</v>
      </c>
      <c r="L7" s="602">
        <v>100</v>
      </c>
      <c r="M7" s="864">
        <v>179.3475</v>
      </c>
      <c r="N7" s="863">
        <v>0.16441197799999999</v>
      </c>
      <c r="O7" s="592">
        <v>78935.23</v>
      </c>
      <c r="P7" s="790">
        <v>268652.00429999997</v>
      </c>
      <c r="Q7" s="592">
        <v>486.62</v>
      </c>
    </row>
    <row r="8" spans="1:17" s="355" customFormat="1" ht="18" customHeight="1">
      <c r="A8" s="95" t="s">
        <v>296</v>
      </c>
      <c r="B8" s="864">
        <v>4192</v>
      </c>
      <c r="C8" s="790">
        <v>493735.4731</v>
      </c>
      <c r="D8" s="790">
        <v>101770.37639999999</v>
      </c>
      <c r="E8" s="602">
        <v>20.61232824</v>
      </c>
      <c r="F8" s="790">
        <v>1024661.853</v>
      </c>
      <c r="G8" s="790">
        <v>245013.68100000001</v>
      </c>
      <c r="H8" s="602">
        <v>23.911662199999999</v>
      </c>
      <c r="I8" s="790">
        <v>101669.1529</v>
      </c>
      <c r="J8" s="801">
        <v>100</v>
      </c>
      <c r="K8" s="790">
        <v>244953.86739999999</v>
      </c>
      <c r="L8" s="602">
        <v>100</v>
      </c>
      <c r="M8" s="864">
        <v>101.22349</v>
      </c>
      <c r="N8" s="863">
        <v>9.9561653999999999E-2</v>
      </c>
      <c r="O8" s="592">
        <v>52078.8</v>
      </c>
      <c r="P8" s="790">
        <v>245013.68100000001</v>
      </c>
      <c r="Q8" s="592">
        <v>493.55</v>
      </c>
    </row>
    <row r="9" spans="1:17" s="355" customFormat="1" ht="18" customHeight="1">
      <c r="A9" s="95" t="s">
        <v>301</v>
      </c>
      <c r="B9" s="864">
        <v>4889</v>
      </c>
      <c r="C9" s="790">
        <v>747754.74459999998</v>
      </c>
      <c r="D9" s="790">
        <v>148875.99470000001</v>
      </c>
      <c r="E9" s="602">
        <v>19.909735879999999</v>
      </c>
      <c r="F9" s="790">
        <v>1274048.6629999999</v>
      </c>
      <c r="G9" s="790">
        <v>316074.11119999998</v>
      </c>
      <c r="H9" s="602">
        <v>24.80863725</v>
      </c>
      <c r="I9" s="790">
        <v>148639.84899999999</v>
      </c>
      <c r="J9" s="801">
        <v>100</v>
      </c>
      <c r="K9" s="790">
        <v>315952.15960000001</v>
      </c>
      <c r="L9" s="602">
        <v>100</v>
      </c>
      <c r="M9" s="864">
        <v>236.14571000000001</v>
      </c>
      <c r="N9" s="863">
        <v>0.15887106400000001</v>
      </c>
      <c r="O9" s="592">
        <v>74354.240000000005</v>
      </c>
      <c r="P9" s="790">
        <v>316074.11119999998</v>
      </c>
      <c r="Q9" s="592">
        <v>504.63</v>
      </c>
    </row>
    <row r="10" spans="1:17" s="355" customFormat="1" ht="18" customHeight="1">
      <c r="A10" s="95" t="s">
        <v>298</v>
      </c>
      <c r="B10" s="864">
        <v>5720</v>
      </c>
      <c r="C10" s="790">
        <v>844347.51020000002</v>
      </c>
      <c r="D10" s="790">
        <v>163089.20619999999</v>
      </c>
      <c r="E10" s="602">
        <v>19.3154127</v>
      </c>
      <c r="F10" s="790">
        <v>1476101.0919999999</v>
      </c>
      <c r="G10" s="790">
        <v>359192.55239999999</v>
      </c>
      <c r="H10" s="602">
        <v>24.333872150000001</v>
      </c>
      <c r="I10" s="790">
        <v>162946.8315</v>
      </c>
      <c r="J10" s="801">
        <v>100</v>
      </c>
      <c r="K10" s="790">
        <v>359049.64600000001</v>
      </c>
      <c r="L10" s="602">
        <v>100</v>
      </c>
      <c r="M10" s="864">
        <v>142.37467000000001</v>
      </c>
      <c r="N10" s="863">
        <v>8.7374924000000007E-2</v>
      </c>
      <c r="O10" s="592">
        <v>105903.81</v>
      </c>
      <c r="P10" s="790">
        <v>359192.55239999999</v>
      </c>
      <c r="Q10" s="592">
        <v>510.08</v>
      </c>
    </row>
    <row r="11" spans="1:17" s="355" customFormat="1" ht="18" customHeight="1">
      <c r="A11" s="95" t="s">
        <v>299</v>
      </c>
      <c r="B11" s="864">
        <v>4036</v>
      </c>
      <c r="C11" s="790">
        <v>551869.91929999995</v>
      </c>
      <c r="D11" s="790">
        <v>110110.1931</v>
      </c>
      <c r="E11" s="602">
        <v>19.952200550000001</v>
      </c>
      <c r="F11" s="790">
        <v>1025584.91</v>
      </c>
      <c r="G11" s="790">
        <v>243052.8199</v>
      </c>
      <c r="H11" s="602">
        <v>23.69894657</v>
      </c>
      <c r="I11" s="790">
        <v>110012.5969</v>
      </c>
      <c r="J11" s="801">
        <v>100</v>
      </c>
      <c r="K11" s="790">
        <v>242972.29730000001</v>
      </c>
      <c r="L11" s="602">
        <v>100</v>
      </c>
      <c r="M11" s="864">
        <v>97.596119999999999</v>
      </c>
      <c r="N11" s="863">
        <v>8.8713585999999997E-2</v>
      </c>
      <c r="O11" s="592">
        <v>62721.07</v>
      </c>
      <c r="P11" s="790">
        <v>243052.8199</v>
      </c>
      <c r="Q11" s="592">
        <v>515.28</v>
      </c>
    </row>
    <row r="12" spans="1:17" s="355" customFormat="1" ht="18" customHeight="1">
      <c r="A12" s="95" t="s">
        <v>300</v>
      </c>
      <c r="B12" s="864">
        <v>4771</v>
      </c>
      <c r="C12" s="790">
        <v>686186.94090000005</v>
      </c>
      <c r="D12" s="790">
        <v>144676.65179999999</v>
      </c>
      <c r="E12" s="602">
        <v>21.084145329999998</v>
      </c>
      <c r="F12" s="790">
        <v>1257731.291</v>
      </c>
      <c r="G12" s="790">
        <v>317407.44770000002</v>
      </c>
      <c r="H12" s="602">
        <v>25.236507190000001</v>
      </c>
      <c r="I12" s="790">
        <v>144440.38430000001</v>
      </c>
      <c r="J12" s="801">
        <v>100</v>
      </c>
      <c r="K12" s="790">
        <v>317236.47230000002</v>
      </c>
      <c r="L12" s="602">
        <v>100</v>
      </c>
      <c r="M12" s="864">
        <v>236.26755</v>
      </c>
      <c r="N12" s="863">
        <v>0.16357443999999999</v>
      </c>
      <c r="O12" s="592">
        <v>78247.320000000007</v>
      </c>
      <c r="P12" s="790">
        <v>317407.44770000002</v>
      </c>
      <c r="Q12" s="592">
        <v>620.87</v>
      </c>
    </row>
    <row r="13" spans="1:17" s="355" customFormat="1" ht="18" customHeight="1">
      <c r="A13" s="95" t="s">
        <v>1358</v>
      </c>
      <c r="B13" s="864">
        <v>5195</v>
      </c>
      <c r="C13" s="790">
        <v>1107170.3189999999</v>
      </c>
      <c r="D13" s="790">
        <v>173219.90770000001</v>
      </c>
      <c r="E13" s="602">
        <v>15.64528101</v>
      </c>
      <c r="F13" s="790">
        <v>1308888.6370000001</v>
      </c>
      <c r="G13" s="790">
        <v>318326.16529999999</v>
      </c>
      <c r="H13" s="602">
        <v>24.32033989</v>
      </c>
      <c r="I13" s="790">
        <v>172999.11129999999</v>
      </c>
      <c r="J13" s="801">
        <v>100</v>
      </c>
      <c r="K13" s="790">
        <v>318176.26990000001</v>
      </c>
      <c r="L13" s="602">
        <v>100</v>
      </c>
      <c r="M13" s="864">
        <v>220.79633999999999</v>
      </c>
      <c r="N13" s="863">
        <v>0.12762859800000001</v>
      </c>
      <c r="O13" s="592">
        <v>82146.197490000006</v>
      </c>
      <c r="P13" s="790">
        <v>318326.16529999999</v>
      </c>
      <c r="Q13" s="592">
        <v>632.98</v>
      </c>
    </row>
    <row r="14" spans="1:17" s="355" customFormat="1" ht="36.75" customHeight="1">
      <c r="A14" s="1302" t="s">
        <v>906</v>
      </c>
      <c r="B14" s="1303"/>
      <c r="C14" s="1303"/>
      <c r="D14" s="1303"/>
      <c r="E14" s="1303"/>
      <c r="F14" s="1303"/>
      <c r="G14" s="1303"/>
    </row>
    <row r="15" spans="1:17" s="355" customFormat="1" ht="36.75" customHeight="1">
      <c r="A15" s="1381" t="s">
        <v>1360</v>
      </c>
      <c r="B15" s="1303"/>
      <c r="C15" s="1303"/>
      <c r="D15" s="1303"/>
      <c r="E15" s="1303"/>
      <c r="F15" s="1303"/>
      <c r="G15" s="1303"/>
    </row>
    <row r="16" spans="1:17" s="355" customFormat="1" ht="35.25" customHeight="1">
      <c r="A16" s="1302" t="s">
        <v>391</v>
      </c>
      <c r="B16" s="1303"/>
      <c r="C16" s="1303"/>
      <c r="D16" s="1303"/>
      <c r="E16" s="1303"/>
      <c r="F16" s="1303"/>
      <c r="G16" s="1303"/>
    </row>
    <row r="17" spans="2:17">
      <c r="B17" s="398"/>
      <c r="C17" s="398"/>
      <c r="D17" s="398"/>
      <c r="E17" s="398"/>
      <c r="F17" s="398"/>
      <c r="G17" s="398"/>
      <c r="H17" s="398"/>
      <c r="I17" s="398"/>
      <c r="J17" s="398"/>
      <c r="K17" s="398"/>
      <c r="L17" s="398"/>
      <c r="M17" s="398"/>
      <c r="N17" s="398"/>
      <c r="O17" s="398"/>
      <c r="P17" s="398"/>
      <c r="Q17" s="398"/>
    </row>
    <row r="18" spans="2:17">
      <c r="B18" s="398"/>
      <c r="C18" s="398"/>
      <c r="D18" s="398"/>
      <c r="E18" s="398"/>
      <c r="F18" s="398"/>
      <c r="H18" s="398"/>
    </row>
  </sheetData>
  <mergeCells count="4">
    <mergeCell ref="A1:I1"/>
    <mergeCell ref="A14:G14"/>
    <mergeCell ref="A15:G15"/>
    <mergeCell ref="A16:G1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Normal="100" workbookViewId="0">
      <selection sqref="A1:E1"/>
    </sheetView>
  </sheetViews>
  <sheetFormatPr defaultColWidth="9.140625" defaultRowHeight="15"/>
  <cols>
    <col min="1" max="15" width="14.5703125" style="354" bestFit="1" customWidth="1"/>
    <col min="16" max="16" width="4.5703125" style="354" bestFit="1" customWidth="1"/>
    <col min="17" max="16384" width="9.140625" style="354"/>
  </cols>
  <sheetData>
    <row r="1" spans="1:15" ht="32.25" customHeight="1">
      <c r="A1" s="1355" t="s">
        <v>1462</v>
      </c>
      <c r="B1" s="1355"/>
      <c r="C1" s="1355"/>
      <c r="D1" s="1355"/>
      <c r="E1" s="1355"/>
    </row>
    <row r="2" spans="1:15" s="355" customFormat="1" ht="273.75" customHeight="1">
      <c r="A2" s="413" t="s">
        <v>215</v>
      </c>
      <c r="B2" s="413" t="s">
        <v>900</v>
      </c>
      <c r="C2" s="413" t="s">
        <v>1068</v>
      </c>
      <c r="D2" s="413" t="s">
        <v>1188</v>
      </c>
      <c r="E2" s="413" t="s">
        <v>1193</v>
      </c>
      <c r="F2" s="413" t="s">
        <v>390</v>
      </c>
      <c r="G2" s="413" t="s">
        <v>1195</v>
      </c>
      <c r="H2" s="413" t="s">
        <v>1069</v>
      </c>
      <c r="I2" s="413" t="s">
        <v>1196</v>
      </c>
      <c r="J2" s="413" t="s">
        <v>1018</v>
      </c>
      <c r="K2" s="413" t="s">
        <v>1067</v>
      </c>
      <c r="L2" s="413" t="s">
        <v>1070</v>
      </c>
      <c r="M2" s="413" t="s">
        <v>902</v>
      </c>
      <c r="N2" s="413" t="s">
        <v>903</v>
      </c>
      <c r="O2" s="413" t="s">
        <v>904</v>
      </c>
    </row>
    <row r="3" spans="1:15" s="355" customFormat="1" ht="18" customHeight="1">
      <c r="A3" s="441" t="s">
        <v>1</v>
      </c>
      <c r="B3" s="867">
        <v>0</v>
      </c>
      <c r="C3" s="868">
        <v>0</v>
      </c>
      <c r="D3" s="868">
        <v>0</v>
      </c>
      <c r="E3" s="869">
        <v>0</v>
      </c>
      <c r="F3" s="868">
        <v>0</v>
      </c>
      <c r="G3" s="868">
        <v>0</v>
      </c>
      <c r="H3" s="869">
        <v>0</v>
      </c>
      <c r="I3" s="868">
        <v>0</v>
      </c>
      <c r="J3" s="869">
        <v>0</v>
      </c>
      <c r="K3" s="868">
        <v>0</v>
      </c>
      <c r="L3" s="867">
        <v>0</v>
      </c>
      <c r="M3" s="868">
        <v>0</v>
      </c>
      <c r="N3" s="868">
        <v>0</v>
      </c>
      <c r="O3" s="868">
        <v>0</v>
      </c>
    </row>
    <row r="4" spans="1:15" s="355" customFormat="1" ht="18" customHeight="1">
      <c r="A4" s="441" t="s">
        <v>2</v>
      </c>
      <c r="B4" s="870">
        <v>0</v>
      </c>
      <c r="C4" s="871">
        <v>0</v>
      </c>
      <c r="D4" s="871">
        <v>0</v>
      </c>
      <c r="E4" s="872">
        <v>0</v>
      </c>
      <c r="F4" s="871">
        <v>0</v>
      </c>
      <c r="G4" s="871">
        <v>0</v>
      </c>
      <c r="H4" s="872">
        <v>0</v>
      </c>
      <c r="I4" s="871">
        <v>0</v>
      </c>
      <c r="J4" s="872">
        <v>0</v>
      </c>
      <c r="K4" s="871">
        <v>0</v>
      </c>
      <c r="L4" s="870">
        <v>0</v>
      </c>
      <c r="M4" s="871">
        <v>0</v>
      </c>
      <c r="N4" s="871">
        <v>0</v>
      </c>
      <c r="O4" s="871">
        <v>0</v>
      </c>
    </row>
    <row r="5" spans="1:15" s="355" customFormat="1" ht="18" customHeight="1">
      <c r="A5" s="95" t="s">
        <v>64</v>
      </c>
      <c r="B5" s="873">
        <v>0</v>
      </c>
      <c r="C5" s="874">
        <v>0</v>
      </c>
      <c r="D5" s="874">
        <v>0</v>
      </c>
      <c r="E5" s="875">
        <v>0</v>
      </c>
      <c r="F5" s="874">
        <v>0</v>
      </c>
      <c r="G5" s="874">
        <v>0</v>
      </c>
      <c r="H5" s="875">
        <v>0</v>
      </c>
      <c r="I5" s="874">
        <v>0</v>
      </c>
      <c r="J5" s="875">
        <v>0</v>
      </c>
      <c r="K5" s="874">
        <v>0</v>
      </c>
      <c r="L5" s="873">
        <v>0</v>
      </c>
      <c r="M5" s="874">
        <v>0</v>
      </c>
      <c r="N5" s="874">
        <v>0</v>
      </c>
      <c r="O5" s="874">
        <v>0</v>
      </c>
    </row>
    <row r="6" spans="1:15" s="355" customFormat="1" ht="18" customHeight="1">
      <c r="A6" s="95" t="s">
        <v>65</v>
      </c>
      <c r="B6" s="876">
        <v>0</v>
      </c>
      <c r="C6" s="877">
        <v>0</v>
      </c>
      <c r="D6" s="877">
        <v>0</v>
      </c>
      <c r="E6" s="878">
        <v>0</v>
      </c>
      <c r="F6" s="877">
        <v>0</v>
      </c>
      <c r="G6" s="877">
        <v>0</v>
      </c>
      <c r="H6" s="878">
        <v>0</v>
      </c>
      <c r="I6" s="877">
        <v>0</v>
      </c>
      <c r="J6" s="878">
        <v>0</v>
      </c>
      <c r="K6" s="877">
        <v>0</v>
      </c>
      <c r="L6" s="876">
        <v>0</v>
      </c>
      <c r="M6" s="877">
        <v>0</v>
      </c>
      <c r="N6" s="877">
        <v>0</v>
      </c>
      <c r="O6" s="877">
        <v>0</v>
      </c>
    </row>
    <row r="7" spans="1:15" s="355" customFormat="1" ht="18" customHeight="1">
      <c r="A7" s="95" t="s">
        <v>295</v>
      </c>
      <c r="B7" s="876">
        <v>0</v>
      </c>
      <c r="C7" s="877">
        <v>0</v>
      </c>
      <c r="D7" s="877">
        <v>0</v>
      </c>
      <c r="E7" s="878">
        <v>0</v>
      </c>
      <c r="F7" s="877">
        <v>0</v>
      </c>
      <c r="G7" s="877">
        <v>0</v>
      </c>
      <c r="H7" s="878">
        <v>0</v>
      </c>
      <c r="I7" s="877">
        <v>0</v>
      </c>
      <c r="J7" s="878">
        <v>0</v>
      </c>
      <c r="K7" s="877">
        <v>0</v>
      </c>
      <c r="L7" s="876">
        <v>0</v>
      </c>
      <c r="M7" s="877">
        <v>0</v>
      </c>
      <c r="N7" s="877">
        <v>0</v>
      </c>
      <c r="O7" s="877">
        <v>0</v>
      </c>
    </row>
    <row r="8" spans="1:15" s="355" customFormat="1" ht="18" customHeight="1">
      <c r="A8" s="95" t="s">
        <v>296</v>
      </c>
      <c r="B8" s="876">
        <v>0</v>
      </c>
      <c r="C8" s="877">
        <v>0</v>
      </c>
      <c r="D8" s="877">
        <v>0</v>
      </c>
      <c r="E8" s="878">
        <v>0</v>
      </c>
      <c r="F8" s="877">
        <v>0</v>
      </c>
      <c r="G8" s="877">
        <v>0</v>
      </c>
      <c r="H8" s="878">
        <v>0</v>
      </c>
      <c r="I8" s="877">
        <v>0</v>
      </c>
      <c r="J8" s="878">
        <v>0</v>
      </c>
      <c r="K8" s="877">
        <v>0</v>
      </c>
      <c r="L8" s="876">
        <v>0</v>
      </c>
      <c r="M8" s="877">
        <v>0</v>
      </c>
      <c r="N8" s="877">
        <v>0</v>
      </c>
      <c r="O8" s="877">
        <v>0</v>
      </c>
    </row>
    <row r="9" spans="1:15" s="355" customFormat="1" ht="18" customHeight="1">
      <c r="A9" s="95" t="s">
        <v>301</v>
      </c>
      <c r="B9" s="876">
        <v>0</v>
      </c>
      <c r="C9" s="877">
        <v>0</v>
      </c>
      <c r="D9" s="877">
        <v>0</v>
      </c>
      <c r="E9" s="878">
        <v>0</v>
      </c>
      <c r="F9" s="877">
        <v>0</v>
      </c>
      <c r="G9" s="877">
        <v>0</v>
      </c>
      <c r="H9" s="878">
        <v>0</v>
      </c>
      <c r="I9" s="877">
        <v>0</v>
      </c>
      <c r="J9" s="878">
        <v>0</v>
      </c>
      <c r="K9" s="877">
        <v>0</v>
      </c>
      <c r="L9" s="876">
        <v>0</v>
      </c>
      <c r="M9" s="877">
        <v>0</v>
      </c>
      <c r="N9" s="877">
        <v>0</v>
      </c>
      <c r="O9" s="877">
        <v>0</v>
      </c>
    </row>
    <row r="10" spans="1:15" s="355" customFormat="1" ht="18" customHeight="1">
      <c r="A10" s="95" t="s">
        <v>298</v>
      </c>
      <c r="B10" s="876">
        <v>0</v>
      </c>
      <c r="C10" s="877">
        <v>0</v>
      </c>
      <c r="D10" s="877">
        <v>0</v>
      </c>
      <c r="E10" s="878">
        <v>0</v>
      </c>
      <c r="F10" s="877">
        <v>0</v>
      </c>
      <c r="G10" s="877">
        <v>0</v>
      </c>
      <c r="H10" s="878">
        <v>0</v>
      </c>
      <c r="I10" s="877">
        <v>0</v>
      </c>
      <c r="J10" s="878">
        <v>0</v>
      </c>
      <c r="K10" s="877">
        <v>0</v>
      </c>
      <c r="L10" s="876">
        <v>0</v>
      </c>
      <c r="M10" s="877">
        <v>0</v>
      </c>
      <c r="N10" s="877">
        <v>0</v>
      </c>
      <c r="O10" s="877">
        <v>0</v>
      </c>
    </row>
    <row r="11" spans="1:15" s="355" customFormat="1" ht="18" customHeight="1">
      <c r="A11" s="95" t="s">
        <v>299</v>
      </c>
      <c r="B11" s="876">
        <v>0</v>
      </c>
      <c r="C11" s="877">
        <v>0</v>
      </c>
      <c r="D11" s="877">
        <v>0</v>
      </c>
      <c r="E11" s="878">
        <v>0</v>
      </c>
      <c r="F11" s="877">
        <v>0</v>
      </c>
      <c r="G11" s="877">
        <v>0</v>
      </c>
      <c r="H11" s="878">
        <v>0</v>
      </c>
      <c r="I11" s="877">
        <v>0</v>
      </c>
      <c r="J11" s="878">
        <v>0</v>
      </c>
      <c r="K11" s="877">
        <v>0</v>
      </c>
      <c r="L11" s="876">
        <v>0</v>
      </c>
      <c r="M11" s="877">
        <v>0</v>
      </c>
      <c r="N11" s="877">
        <v>0</v>
      </c>
      <c r="O11" s="877">
        <v>0</v>
      </c>
    </row>
    <row r="12" spans="1:15" s="355" customFormat="1" ht="18" customHeight="1">
      <c r="A12" s="95" t="s">
        <v>300</v>
      </c>
      <c r="B12" s="876">
        <v>0</v>
      </c>
      <c r="C12" s="877">
        <v>0</v>
      </c>
      <c r="D12" s="877">
        <v>0</v>
      </c>
      <c r="E12" s="878">
        <v>0</v>
      </c>
      <c r="F12" s="877">
        <v>0</v>
      </c>
      <c r="G12" s="877">
        <v>0</v>
      </c>
      <c r="H12" s="878">
        <v>0</v>
      </c>
      <c r="I12" s="877">
        <v>0</v>
      </c>
      <c r="J12" s="878">
        <v>0</v>
      </c>
      <c r="K12" s="877">
        <v>0</v>
      </c>
      <c r="L12" s="876">
        <v>0</v>
      </c>
      <c r="M12" s="877">
        <v>0</v>
      </c>
      <c r="N12" s="877">
        <v>0</v>
      </c>
      <c r="O12" s="877">
        <v>0</v>
      </c>
    </row>
    <row r="13" spans="1:15" s="355" customFormat="1" ht="18" customHeight="1">
      <c r="A13" s="95" t="s">
        <v>1358</v>
      </c>
      <c r="B13" s="876">
        <v>0</v>
      </c>
      <c r="C13" s="877">
        <v>0</v>
      </c>
      <c r="D13" s="877">
        <v>0</v>
      </c>
      <c r="E13" s="878">
        <v>0</v>
      </c>
      <c r="F13" s="877">
        <v>0</v>
      </c>
      <c r="G13" s="877">
        <v>0</v>
      </c>
      <c r="H13" s="878">
        <v>0</v>
      </c>
      <c r="I13" s="877">
        <v>0</v>
      </c>
      <c r="J13" s="878">
        <v>0</v>
      </c>
      <c r="K13" s="877">
        <v>0</v>
      </c>
      <c r="L13" s="876">
        <v>0</v>
      </c>
      <c r="M13" s="877">
        <v>0</v>
      </c>
      <c r="N13" s="877">
        <v>0</v>
      </c>
      <c r="O13" s="877">
        <v>0</v>
      </c>
    </row>
    <row r="14" spans="1:15" s="355" customFormat="1" ht="31.5" customHeight="1">
      <c r="A14" s="1382" t="s">
        <v>1360</v>
      </c>
      <c r="B14" s="1382"/>
      <c r="C14" s="1382"/>
      <c r="D14" s="1382"/>
      <c r="E14" s="1382"/>
      <c r="F14" s="1382"/>
      <c r="G14" s="1382"/>
      <c r="H14" s="1382"/>
      <c r="I14" s="1382"/>
      <c r="J14" s="1382"/>
      <c r="K14" s="1382"/>
      <c r="L14" s="1382"/>
      <c r="M14" s="1382"/>
      <c r="N14" s="1382"/>
      <c r="O14" s="1382"/>
    </row>
    <row r="15" spans="1:15" s="355" customFormat="1" ht="28.35" customHeight="1">
      <c r="A15" s="1382" t="s">
        <v>264</v>
      </c>
      <c r="B15" s="1382"/>
      <c r="C15" s="1382"/>
      <c r="D15" s="1382"/>
      <c r="E15" s="1382"/>
      <c r="F15" s="1382"/>
      <c r="G15" s="1382"/>
      <c r="H15" s="1382"/>
      <c r="I15" s="1382"/>
      <c r="J15" s="1382"/>
      <c r="K15" s="1382"/>
      <c r="L15" s="1382"/>
      <c r="M15" s="1382"/>
      <c r="N15" s="1382"/>
      <c r="O15" s="1382"/>
    </row>
    <row r="16" spans="1:15">
      <c r="A16" s="355"/>
      <c r="B16" s="355"/>
      <c r="C16" s="355"/>
      <c r="D16" s="355"/>
      <c r="E16" s="355"/>
      <c r="F16" s="355"/>
      <c r="G16" s="355"/>
      <c r="H16" s="355"/>
      <c r="I16" s="355"/>
      <c r="J16" s="355"/>
      <c r="K16" s="355"/>
      <c r="L16" s="355"/>
      <c r="M16" s="355"/>
      <c r="N16" s="355"/>
      <c r="O16" s="355"/>
    </row>
  </sheetData>
  <mergeCells count="3">
    <mergeCell ref="A14:O14"/>
    <mergeCell ref="A15:O15"/>
    <mergeCell ref="A1:E1"/>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Normal="100" workbookViewId="0">
      <selection activeCell="D4" sqref="D4"/>
    </sheetView>
  </sheetViews>
  <sheetFormatPr defaultColWidth="9.140625" defaultRowHeight="15"/>
  <cols>
    <col min="1" max="1" width="14.5703125" style="354" bestFit="1" customWidth="1"/>
    <col min="2" max="2" width="9.42578125" style="354" bestFit="1" customWidth="1"/>
    <col min="3" max="3" width="10.42578125" style="354" bestFit="1" customWidth="1"/>
    <col min="4" max="4" width="9.5703125" style="354" bestFit="1" customWidth="1"/>
    <col min="5" max="5" width="10.42578125" style="354" bestFit="1" customWidth="1"/>
    <col min="6" max="6" width="9.5703125" style="354" bestFit="1" customWidth="1"/>
    <col min="7" max="7" width="12.5703125" style="354" bestFit="1" customWidth="1"/>
    <col min="8" max="8" width="11.5703125" style="354" bestFit="1" customWidth="1"/>
    <col min="9" max="9" width="12.5703125" style="354" bestFit="1" customWidth="1"/>
    <col min="10" max="10" width="11.42578125" style="354" customWidth="1"/>
    <col min="11" max="11" width="10.42578125" style="354" bestFit="1" customWidth="1"/>
    <col min="12" max="12" width="10" style="354" bestFit="1" customWidth="1"/>
    <col min="13" max="13" width="9.42578125" style="354" bestFit="1" customWidth="1"/>
    <col min="14" max="14" width="10.42578125" style="354" bestFit="1" customWidth="1"/>
    <col min="15" max="15" width="11.85546875" style="354" bestFit="1" customWidth="1"/>
    <col min="16" max="16" width="12.85546875" style="354" customWidth="1"/>
    <col min="17" max="17" width="14.140625" style="354" customWidth="1"/>
    <col min="18" max="18" width="14.5703125" style="354" customWidth="1"/>
    <col min="19" max="16384" width="9.140625" style="354"/>
  </cols>
  <sheetData>
    <row r="1" spans="1:18" ht="34.5" customHeight="1">
      <c r="A1" s="1302" t="s">
        <v>1075</v>
      </c>
      <c r="B1" s="1303"/>
      <c r="C1" s="1303"/>
      <c r="D1" s="1303"/>
      <c r="E1" s="1303"/>
      <c r="F1" s="1303"/>
      <c r="G1" s="1303"/>
      <c r="H1" s="1303"/>
      <c r="I1" s="1303"/>
      <c r="J1" s="1303"/>
      <c r="K1" s="1303"/>
      <c r="L1" s="1303"/>
      <c r="M1" s="1303"/>
      <c r="N1" s="1303"/>
      <c r="O1" s="1303"/>
      <c r="P1" s="1303"/>
      <c r="Q1" s="1303"/>
      <c r="R1" s="1303"/>
    </row>
    <row r="2" spans="1:18" s="355" customFormat="1" ht="25.5" customHeight="1">
      <c r="A2" s="1331" t="s">
        <v>122</v>
      </c>
      <c r="B2" s="1331" t="s">
        <v>929</v>
      </c>
      <c r="C2" s="1318" t="s">
        <v>216</v>
      </c>
      <c r="D2" s="1319"/>
      <c r="E2" s="1318" t="s">
        <v>217</v>
      </c>
      <c r="F2" s="1319"/>
      <c r="G2" s="1353" t="s">
        <v>218</v>
      </c>
      <c r="H2" s="1354"/>
      <c r="I2" s="1354"/>
      <c r="J2" s="1354"/>
      <c r="K2" s="1353" t="s">
        <v>219</v>
      </c>
      <c r="L2" s="1354"/>
      <c r="M2" s="1354"/>
      <c r="N2" s="1327"/>
      <c r="O2" s="1384" t="s">
        <v>63</v>
      </c>
      <c r="P2" s="1385"/>
      <c r="Q2" s="1387" t="s">
        <v>909</v>
      </c>
      <c r="R2" s="1387"/>
    </row>
    <row r="3" spans="1:18" s="355" customFormat="1" ht="17.25" customHeight="1">
      <c r="A3" s="1383"/>
      <c r="B3" s="1383"/>
      <c r="C3" s="1320"/>
      <c r="D3" s="1321"/>
      <c r="E3" s="1320"/>
      <c r="F3" s="1321"/>
      <c r="G3" s="1353" t="s">
        <v>220</v>
      </c>
      <c r="H3" s="1327"/>
      <c r="I3" s="1353" t="s">
        <v>221</v>
      </c>
      <c r="J3" s="1354"/>
      <c r="K3" s="1353" t="s">
        <v>222</v>
      </c>
      <c r="L3" s="1327"/>
      <c r="M3" s="1353" t="s">
        <v>223</v>
      </c>
      <c r="N3" s="1327"/>
      <c r="O3" s="1320"/>
      <c r="P3" s="1386"/>
      <c r="Q3" s="1387"/>
      <c r="R3" s="1387"/>
    </row>
    <row r="4" spans="1:18" s="355" customFormat="1" ht="101.25" customHeight="1">
      <c r="A4" s="1332"/>
      <c r="B4" s="1332"/>
      <c r="C4" s="442" t="s">
        <v>907</v>
      </c>
      <c r="D4" s="442" t="s">
        <v>224</v>
      </c>
      <c r="E4" s="442" t="s">
        <v>907</v>
      </c>
      <c r="F4" s="442" t="s">
        <v>224</v>
      </c>
      <c r="G4" s="442" t="s">
        <v>907</v>
      </c>
      <c r="H4" s="442" t="s">
        <v>224</v>
      </c>
      <c r="I4" s="442" t="s">
        <v>907</v>
      </c>
      <c r="J4" s="442" t="s">
        <v>224</v>
      </c>
      <c r="K4" s="442" t="s">
        <v>907</v>
      </c>
      <c r="L4" s="442" t="s">
        <v>224</v>
      </c>
      <c r="M4" s="442" t="s">
        <v>907</v>
      </c>
      <c r="N4" s="442" t="s">
        <v>224</v>
      </c>
      <c r="O4" s="442" t="s">
        <v>907</v>
      </c>
      <c r="P4" s="442" t="s">
        <v>224</v>
      </c>
      <c r="Q4" s="442" t="s">
        <v>908</v>
      </c>
      <c r="R4" s="442" t="s">
        <v>225</v>
      </c>
    </row>
    <row r="5" spans="1:18" s="361" customFormat="1" ht="15" customHeight="1">
      <c r="A5" s="357" t="s">
        <v>1</v>
      </c>
      <c r="B5" s="780">
        <v>248</v>
      </c>
      <c r="C5" s="590">
        <v>4454</v>
      </c>
      <c r="D5" s="590">
        <v>493.58423037500006</v>
      </c>
      <c r="E5" s="590">
        <v>0</v>
      </c>
      <c r="F5" s="590">
        <v>0</v>
      </c>
      <c r="G5" s="782">
        <v>516462443</v>
      </c>
      <c r="H5" s="782">
        <v>52641382.366997242</v>
      </c>
      <c r="I5" s="782">
        <v>154054127</v>
      </c>
      <c r="J5" s="879">
        <v>13436451.878303623</v>
      </c>
      <c r="K5" s="590">
        <v>0</v>
      </c>
      <c r="L5" s="590">
        <v>0</v>
      </c>
      <c r="M5" s="590">
        <v>0</v>
      </c>
      <c r="N5" s="598">
        <v>0</v>
      </c>
      <c r="O5" s="794">
        <v>670521024</v>
      </c>
      <c r="P5" s="880">
        <v>66078327.829531245</v>
      </c>
      <c r="Q5" s="881">
        <v>1888</v>
      </c>
      <c r="R5" s="881">
        <v>172.7445424</v>
      </c>
    </row>
    <row r="6" spans="1:18" s="361" customFormat="1" ht="15" customHeight="1">
      <c r="A6" s="357" t="s">
        <v>2</v>
      </c>
      <c r="B6" s="780">
        <v>187</v>
      </c>
      <c r="C6" s="590">
        <v>515</v>
      </c>
      <c r="D6" s="590">
        <v>46.066822000000002</v>
      </c>
      <c r="E6" s="590">
        <v>0</v>
      </c>
      <c r="F6" s="590">
        <v>0</v>
      </c>
      <c r="G6" s="782">
        <v>246211074</v>
      </c>
      <c r="H6" s="782">
        <v>23566093.158038247</v>
      </c>
      <c r="I6" s="782">
        <v>121773550</v>
      </c>
      <c r="J6" s="782">
        <v>10294051.861085249</v>
      </c>
      <c r="K6" s="590">
        <v>0</v>
      </c>
      <c r="L6" s="590">
        <v>0</v>
      </c>
      <c r="M6" s="882">
        <v>256</v>
      </c>
      <c r="N6" s="856">
        <v>12.633599999999999</v>
      </c>
      <c r="O6" s="883">
        <v>367985140</v>
      </c>
      <c r="P6" s="856">
        <v>33860191.135295503</v>
      </c>
      <c r="Q6" s="856">
        <v>1242</v>
      </c>
      <c r="R6" s="884">
        <v>118.35595530000001</v>
      </c>
    </row>
    <row r="7" spans="1:18" s="355" customFormat="1" ht="15" customHeight="1">
      <c r="A7" s="95" t="s">
        <v>64</v>
      </c>
      <c r="B7" s="784">
        <v>19</v>
      </c>
      <c r="C7" s="591">
        <v>32</v>
      </c>
      <c r="D7" s="591">
        <v>2.92604</v>
      </c>
      <c r="E7" s="591">
        <v>0</v>
      </c>
      <c r="F7" s="591">
        <v>0</v>
      </c>
      <c r="G7" s="785">
        <v>19510526</v>
      </c>
      <c r="H7" s="788">
        <v>1892705.3282595</v>
      </c>
      <c r="I7" s="785">
        <v>12145304</v>
      </c>
      <c r="J7" s="885">
        <v>992816.66017575003</v>
      </c>
      <c r="K7" s="591">
        <v>0</v>
      </c>
      <c r="L7" s="591">
        <v>0</v>
      </c>
      <c r="M7" s="886">
        <v>128</v>
      </c>
      <c r="N7" s="592">
        <v>6.3167999999999989</v>
      </c>
      <c r="O7" s="791">
        <v>31655862</v>
      </c>
      <c r="P7" s="592">
        <v>2885524.9144752999</v>
      </c>
      <c r="Q7" s="592">
        <v>1057</v>
      </c>
      <c r="R7" s="862">
        <v>94.703289100000006</v>
      </c>
    </row>
    <row r="8" spans="1:18" s="355" customFormat="1" ht="15" customHeight="1">
      <c r="A8" s="95" t="s">
        <v>65</v>
      </c>
      <c r="B8" s="887">
        <v>21</v>
      </c>
      <c r="C8" s="888">
        <v>87</v>
      </c>
      <c r="D8" s="889">
        <v>7.3859545000000004</v>
      </c>
      <c r="E8" s="887">
        <v>0</v>
      </c>
      <c r="F8" s="887">
        <v>0</v>
      </c>
      <c r="G8" s="887">
        <v>2530382</v>
      </c>
      <c r="H8" s="887">
        <v>228034.19332200001</v>
      </c>
      <c r="I8" s="890">
        <v>743696</v>
      </c>
      <c r="J8" s="891">
        <v>62655.37890725</v>
      </c>
      <c r="K8" s="887">
        <v>0</v>
      </c>
      <c r="L8" s="887">
        <v>0</v>
      </c>
      <c r="M8" s="892">
        <v>64</v>
      </c>
      <c r="N8" s="887">
        <v>3.1583999999999999</v>
      </c>
      <c r="O8" s="592">
        <v>3274165</v>
      </c>
      <c r="P8" s="893">
        <v>290696.95818374999</v>
      </c>
      <c r="Q8" s="894">
        <v>2484</v>
      </c>
      <c r="R8" s="862">
        <v>215.96926859999999</v>
      </c>
    </row>
    <row r="9" spans="1:18" s="355" customFormat="1" ht="15" customHeight="1">
      <c r="A9" s="95" t="s">
        <v>295</v>
      </c>
      <c r="B9" s="895">
        <v>22</v>
      </c>
      <c r="C9" s="888">
        <v>90</v>
      </c>
      <c r="D9" s="896">
        <v>7.5935974999999996</v>
      </c>
      <c r="E9" s="897">
        <v>0</v>
      </c>
      <c r="F9" s="897">
        <v>0</v>
      </c>
      <c r="G9" s="897">
        <v>45199781</v>
      </c>
      <c r="H9" s="897">
        <v>4067300.8747487501</v>
      </c>
      <c r="I9" s="890">
        <v>2446071</v>
      </c>
      <c r="J9" s="890">
        <v>200211.95603775</v>
      </c>
      <c r="K9" s="897">
        <v>0</v>
      </c>
      <c r="L9" s="897">
        <v>0</v>
      </c>
      <c r="M9" s="898">
        <v>32</v>
      </c>
      <c r="N9" s="897">
        <v>1.5791999999999999</v>
      </c>
      <c r="O9" s="592">
        <v>47645942</v>
      </c>
      <c r="P9" s="893">
        <v>4267520.4243839998</v>
      </c>
      <c r="Q9" s="894">
        <v>1599</v>
      </c>
      <c r="R9" s="899">
        <v>132.35002950000001</v>
      </c>
    </row>
    <row r="10" spans="1:18" s="355" customFormat="1" ht="15" customHeight="1">
      <c r="A10" s="95" t="s">
        <v>296</v>
      </c>
      <c r="B10" s="895">
        <v>21</v>
      </c>
      <c r="C10" s="888">
        <v>63</v>
      </c>
      <c r="D10" s="896">
        <v>5.4007817500000002</v>
      </c>
      <c r="E10" s="897">
        <v>0</v>
      </c>
      <c r="F10" s="897">
        <v>0</v>
      </c>
      <c r="G10" s="897">
        <v>46516220</v>
      </c>
      <c r="H10" s="897">
        <v>4214796.8582124999</v>
      </c>
      <c r="I10" s="890">
        <v>9261892</v>
      </c>
      <c r="J10" s="890">
        <v>757540.35808899999</v>
      </c>
      <c r="K10" s="897">
        <v>0</v>
      </c>
      <c r="L10" s="897">
        <v>0</v>
      </c>
      <c r="M10" s="898">
        <v>16</v>
      </c>
      <c r="N10" s="897">
        <v>0.78959999999999997</v>
      </c>
      <c r="O10" s="592">
        <v>55778175</v>
      </c>
      <c r="P10" s="893">
        <v>4972342.6170832003</v>
      </c>
      <c r="Q10" s="894">
        <v>1670</v>
      </c>
      <c r="R10" s="899">
        <v>150.47785500000001</v>
      </c>
    </row>
    <row r="11" spans="1:18" s="355" customFormat="1" ht="15" customHeight="1">
      <c r="A11" s="95" t="s">
        <v>301</v>
      </c>
      <c r="B11" s="895">
        <v>20</v>
      </c>
      <c r="C11" s="888">
        <v>35</v>
      </c>
      <c r="D11" s="896">
        <v>3.22757125</v>
      </c>
      <c r="E11" s="897">
        <v>0</v>
      </c>
      <c r="F11" s="897">
        <v>0</v>
      </c>
      <c r="G11" s="897">
        <v>12246492</v>
      </c>
      <c r="H11" s="897">
        <v>1186990.3909314999</v>
      </c>
      <c r="I11" s="890">
        <v>40134624</v>
      </c>
      <c r="J11" s="890">
        <v>3331996.472023</v>
      </c>
      <c r="K11" s="897">
        <v>0</v>
      </c>
      <c r="L11" s="897">
        <v>0</v>
      </c>
      <c r="M11" s="898">
        <v>8</v>
      </c>
      <c r="N11" s="897">
        <v>0.39479999999999998</v>
      </c>
      <c r="O11" s="592">
        <v>52381151</v>
      </c>
      <c r="P11" s="893">
        <v>4518990.0905258004</v>
      </c>
      <c r="Q11" s="894">
        <v>1669</v>
      </c>
      <c r="R11" s="899">
        <v>155.91</v>
      </c>
    </row>
    <row r="12" spans="1:18" s="355" customFormat="1" ht="15" customHeight="1">
      <c r="A12" s="95" t="s">
        <v>298</v>
      </c>
      <c r="B12" s="895">
        <v>22</v>
      </c>
      <c r="C12" s="888">
        <v>78</v>
      </c>
      <c r="D12" s="896">
        <v>7.1770350000000001</v>
      </c>
      <c r="E12" s="897">
        <v>0</v>
      </c>
      <c r="F12" s="897">
        <v>0</v>
      </c>
      <c r="G12" s="897">
        <v>30210555</v>
      </c>
      <c r="H12" s="897">
        <v>2976639</v>
      </c>
      <c r="I12" s="890">
        <v>20787765</v>
      </c>
      <c r="J12" s="890">
        <v>1755610</v>
      </c>
      <c r="K12" s="897">
        <v>0</v>
      </c>
      <c r="L12" s="897">
        <v>0</v>
      </c>
      <c r="M12" s="898">
        <v>4</v>
      </c>
      <c r="N12" s="897">
        <v>0.19739999999999999</v>
      </c>
      <c r="O12" s="592">
        <v>50998398</v>
      </c>
      <c r="P12" s="893">
        <v>4732257</v>
      </c>
      <c r="Q12" s="894">
        <v>1084</v>
      </c>
      <c r="R12" s="899">
        <v>97.622600000000006</v>
      </c>
    </row>
    <row r="13" spans="1:18" s="355" customFormat="1">
      <c r="A13" s="95" t="s">
        <v>299</v>
      </c>
      <c r="B13" s="895">
        <v>19</v>
      </c>
      <c r="C13" s="888">
        <v>33</v>
      </c>
      <c r="D13" s="896">
        <v>3.0062160000000002</v>
      </c>
      <c r="E13" s="897">
        <v>0</v>
      </c>
      <c r="F13" s="897">
        <v>0</v>
      </c>
      <c r="G13" s="897">
        <v>36689840</v>
      </c>
      <c r="H13" s="897">
        <v>3604543</v>
      </c>
      <c r="I13" s="890">
        <v>1734919</v>
      </c>
      <c r="J13" s="890">
        <v>149804.1</v>
      </c>
      <c r="K13" s="897">
        <v>0</v>
      </c>
      <c r="L13" s="897">
        <v>0</v>
      </c>
      <c r="M13" s="898">
        <v>2</v>
      </c>
      <c r="N13" s="897">
        <v>9.8699999999999996E-2</v>
      </c>
      <c r="O13" s="592">
        <v>38424792</v>
      </c>
      <c r="P13" s="893">
        <v>3754350</v>
      </c>
      <c r="Q13" s="894">
        <v>340</v>
      </c>
      <c r="R13" s="899">
        <v>32.247729999999997</v>
      </c>
    </row>
    <row r="14" spans="1:18" s="355" customFormat="1">
      <c r="A14" s="95" t="s">
        <v>300</v>
      </c>
      <c r="B14" s="895">
        <v>21</v>
      </c>
      <c r="C14" s="888">
        <v>30</v>
      </c>
      <c r="D14" s="896">
        <v>2.895594</v>
      </c>
      <c r="E14" s="897">
        <v>0</v>
      </c>
      <c r="F14" s="897">
        <v>0</v>
      </c>
      <c r="G14" s="897">
        <v>25771335</v>
      </c>
      <c r="H14" s="897">
        <v>2577870</v>
      </c>
      <c r="I14" s="890">
        <v>20483719</v>
      </c>
      <c r="J14" s="890">
        <v>1772221</v>
      </c>
      <c r="K14" s="897">
        <v>0</v>
      </c>
      <c r="L14" s="897">
        <v>0</v>
      </c>
      <c r="M14" s="898">
        <v>1</v>
      </c>
      <c r="N14" s="897">
        <v>4.9349999999999998E-2</v>
      </c>
      <c r="O14" s="592">
        <v>46255084</v>
      </c>
      <c r="P14" s="893">
        <v>4350094</v>
      </c>
      <c r="Q14" s="894">
        <v>1046</v>
      </c>
      <c r="R14" s="899">
        <v>103.2435</v>
      </c>
    </row>
    <row r="15" spans="1:18" s="355" customFormat="1">
      <c r="A15" s="95" t="s">
        <v>1358</v>
      </c>
      <c r="B15" s="895">
        <v>22</v>
      </c>
      <c r="C15" s="888">
        <v>67</v>
      </c>
      <c r="D15" s="896">
        <v>6.4540325000000003</v>
      </c>
      <c r="E15" s="897">
        <v>0</v>
      </c>
      <c r="F15" s="897">
        <v>0</v>
      </c>
      <c r="G15" s="897">
        <v>27535943</v>
      </c>
      <c r="H15" s="897">
        <v>2817212.8888094998</v>
      </c>
      <c r="I15" s="890">
        <v>14035560</v>
      </c>
      <c r="J15" s="890">
        <v>1271195.2261091999</v>
      </c>
      <c r="K15" s="897">
        <v>0</v>
      </c>
      <c r="L15" s="897">
        <v>0</v>
      </c>
      <c r="M15" s="898">
        <v>1</v>
      </c>
      <c r="N15" s="897">
        <v>4.9349999999999998E-2</v>
      </c>
      <c r="O15" s="592">
        <v>41571571</v>
      </c>
      <c r="P15" s="893">
        <v>4088414.6183012999</v>
      </c>
      <c r="Q15" s="894">
        <v>1242</v>
      </c>
      <c r="R15" s="899">
        <v>118.35595530000001</v>
      </c>
    </row>
    <row r="16" spans="1:18" s="355" customFormat="1">
      <c r="A16" s="385"/>
      <c r="B16" s="443"/>
      <c r="C16" s="386"/>
      <c r="D16" s="444"/>
      <c r="E16" s="386"/>
      <c r="F16" s="386"/>
      <c r="G16" s="411"/>
      <c r="H16" s="387"/>
      <c r="I16" s="387"/>
      <c r="J16" s="387"/>
      <c r="K16" s="386"/>
      <c r="L16" s="386"/>
      <c r="M16" s="386"/>
      <c r="N16" s="386"/>
      <c r="O16" s="411"/>
      <c r="P16" s="387"/>
      <c r="Q16" s="386"/>
      <c r="R16" s="386"/>
    </row>
    <row r="17" spans="1:18" s="355" customFormat="1" ht="32.25" customHeight="1">
      <c r="A17" s="1302" t="s">
        <v>1260</v>
      </c>
      <c r="B17" s="1303"/>
      <c r="C17" s="1303"/>
      <c r="D17" s="1303"/>
      <c r="E17" s="1303"/>
      <c r="F17" s="1303"/>
      <c r="G17" s="1303"/>
      <c r="H17" s="1303"/>
      <c r="I17" s="1303"/>
      <c r="J17" s="1303"/>
    </row>
    <row r="18" spans="1:18" s="355" customFormat="1" ht="30.75" customHeight="1">
      <c r="A18" s="1302" t="s">
        <v>1360</v>
      </c>
      <c r="B18" s="1303"/>
      <c r="C18" s="1303"/>
      <c r="D18" s="1303"/>
      <c r="E18" s="1303"/>
      <c r="F18" s="1303"/>
      <c r="G18" s="1303"/>
      <c r="H18" s="1303"/>
      <c r="I18" s="1303"/>
      <c r="J18" s="1303"/>
    </row>
    <row r="19" spans="1:18" s="355" customFormat="1" ht="25.5" customHeight="1">
      <c r="A19" s="1302" t="s">
        <v>226</v>
      </c>
      <c r="B19" s="1303"/>
      <c r="C19" s="1303"/>
      <c r="D19" s="1303"/>
      <c r="E19" s="1303"/>
      <c r="F19" s="1303"/>
      <c r="G19" s="1303"/>
      <c r="H19" s="1303"/>
      <c r="I19" s="1303"/>
      <c r="J19" s="1303"/>
    </row>
    <row r="20" spans="1:18" s="355" customFormat="1" ht="28.35" customHeight="1">
      <c r="A20" s="354"/>
      <c r="B20" s="354"/>
      <c r="C20" s="354"/>
      <c r="D20" s="354"/>
      <c r="E20" s="354"/>
      <c r="F20" s="354"/>
      <c r="G20" s="354"/>
      <c r="H20" s="354"/>
      <c r="I20" s="354"/>
      <c r="J20" s="354"/>
      <c r="K20" s="354"/>
      <c r="L20" s="354"/>
      <c r="M20" s="354"/>
      <c r="N20" s="354"/>
      <c r="O20" s="354"/>
      <c r="P20" s="375"/>
      <c r="Q20" s="354"/>
      <c r="R20" s="354"/>
    </row>
  </sheetData>
  <mergeCells count="16">
    <mergeCell ref="A19:J19"/>
    <mergeCell ref="A1:R1"/>
    <mergeCell ref="A2:A4"/>
    <mergeCell ref="B2:B4"/>
    <mergeCell ref="C2:D3"/>
    <mergeCell ref="E2:F3"/>
    <mergeCell ref="G2:J2"/>
    <mergeCell ref="K2:N2"/>
    <mergeCell ref="O2:P3"/>
    <mergeCell ref="Q2:R3"/>
    <mergeCell ref="G3:H3"/>
    <mergeCell ref="I3:J3"/>
    <mergeCell ref="K3:L3"/>
    <mergeCell ref="M3:N3"/>
    <mergeCell ref="A17:J17"/>
    <mergeCell ref="A18:J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zoomScaleNormal="100" workbookViewId="0">
      <selection activeCell="Q2" sqref="Q2:R3"/>
    </sheetView>
  </sheetViews>
  <sheetFormatPr defaultColWidth="9.140625" defaultRowHeight="15"/>
  <cols>
    <col min="1" max="1" width="12.7109375" style="354" bestFit="1" customWidth="1"/>
    <col min="2" max="2" width="9.140625" style="354" bestFit="1" customWidth="1"/>
    <col min="3" max="6" width="13.5703125" style="354" bestFit="1" customWidth="1"/>
    <col min="7" max="7" width="15" style="354" customWidth="1"/>
    <col min="8" max="8" width="13.5703125" style="354" bestFit="1" customWidth="1"/>
    <col min="9" max="9" width="15" style="354" customWidth="1"/>
    <col min="10" max="14" width="13.5703125" style="354" bestFit="1" customWidth="1"/>
    <col min="15" max="15" width="15.5703125" style="354" customWidth="1"/>
    <col min="16" max="18" width="13.5703125" style="354" bestFit="1" customWidth="1"/>
    <col min="19" max="19" width="5" style="354" bestFit="1" customWidth="1"/>
    <col min="20" max="16384" width="9.140625" style="354"/>
  </cols>
  <sheetData>
    <row r="1" spans="1:18" ht="32.25" customHeight="1">
      <c r="A1" s="1302" t="s">
        <v>1071</v>
      </c>
      <c r="B1" s="1303"/>
      <c r="C1" s="1303"/>
      <c r="D1" s="1303"/>
      <c r="E1" s="1303"/>
      <c r="F1" s="1303"/>
      <c r="G1" s="1303"/>
      <c r="H1" s="1303"/>
      <c r="I1" s="1303"/>
      <c r="J1" s="1303"/>
      <c r="K1" s="1303"/>
      <c r="L1" s="1303"/>
      <c r="M1" s="1303"/>
      <c r="N1" s="1303"/>
    </row>
    <row r="2" spans="1:18" s="355" customFormat="1" ht="25.5" customHeight="1">
      <c r="A2" s="1331" t="s">
        <v>145</v>
      </c>
      <c r="B2" s="1331" t="s">
        <v>929</v>
      </c>
      <c r="C2" s="1318" t="s">
        <v>216</v>
      </c>
      <c r="D2" s="1319"/>
      <c r="E2" s="1318" t="s">
        <v>217</v>
      </c>
      <c r="F2" s="1319"/>
      <c r="G2" s="1353" t="s">
        <v>218</v>
      </c>
      <c r="H2" s="1354"/>
      <c r="I2" s="1354"/>
      <c r="J2" s="1354"/>
      <c r="K2" s="1353" t="s">
        <v>219</v>
      </c>
      <c r="L2" s="1354"/>
      <c r="M2" s="1354"/>
      <c r="N2" s="1327"/>
      <c r="O2" s="1384" t="s">
        <v>63</v>
      </c>
      <c r="P2" s="1385"/>
      <c r="Q2" s="1387" t="s">
        <v>909</v>
      </c>
      <c r="R2" s="1387"/>
    </row>
    <row r="3" spans="1:18" s="355" customFormat="1" ht="18" customHeight="1">
      <c r="A3" s="1383"/>
      <c r="B3" s="1383"/>
      <c r="C3" s="1320"/>
      <c r="D3" s="1321"/>
      <c r="E3" s="1320"/>
      <c r="F3" s="1321"/>
      <c r="G3" s="1353" t="s">
        <v>220</v>
      </c>
      <c r="H3" s="1327"/>
      <c r="I3" s="1353" t="s">
        <v>221</v>
      </c>
      <c r="J3" s="1354"/>
      <c r="K3" s="1353" t="s">
        <v>222</v>
      </c>
      <c r="L3" s="1327"/>
      <c r="M3" s="1353" t="s">
        <v>223</v>
      </c>
      <c r="N3" s="1327"/>
      <c r="O3" s="1320"/>
      <c r="P3" s="1386"/>
      <c r="Q3" s="1387"/>
      <c r="R3" s="1387"/>
    </row>
    <row r="4" spans="1:18" s="355" customFormat="1" ht="68.25" customHeight="1">
      <c r="A4" s="1332"/>
      <c r="B4" s="1332"/>
      <c r="C4" s="442" t="s">
        <v>1480</v>
      </c>
      <c r="D4" s="442" t="s">
        <v>225</v>
      </c>
      <c r="E4" s="442" t="s">
        <v>1481</v>
      </c>
      <c r="F4" s="442" t="s">
        <v>225</v>
      </c>
      <c r="G4" s="442" t="s">
        <v>1481</v>
      </c>
      <c r="H4" s="442" t="s">
        <v>225</v>
      </c>
      <c r="I4" s="442" t="s">
        <v>1480</v>
      </c>
      <c r="J4" s="442" t="s">
        <v>225</v>
      </c>
      <c r="K4" s="442" t="s">
        <v>1481</v>
      </c>
      <c r="L4" s="442" t="s">
        <v>225</v>
      </c>
      <c r="M4" s="442" t="s">
        <v>1480</v>
      </c>
      <c r="N4" s="442" t="s">
        <v>225</v>
      </c>
      <c r="O4" s="442" t="s">
        <v>1481</v>
      </c>
      <c r="P4" s="442" t="s">
        <v>224</v>
      </c>
      <c r="Q4" s="442" t="s">
        <v>1480</v>
      </c>
      <c r="R4" s="442" t="s">
        <v>225</v>
      </c>
    </row>
    <row r="5" spans="1:18" s="361" customFormat="1" ht="15" customHeight="1">
      <c r="A5" s="357" t="s">
        <v>1</v>
      </c>
      <c r="B5" s="780">
        <v>248</v>
      </c>
      <c r="C5" s="782">
        <v>93662937</v>
      </c>
      <c r="D5" s="781">
        <v>8429378.3696711399</v>
      </c>
      <c r="E5" s="782">
        <v>265608826</v>
      </c>
      <c r="F5" s="782">
        <v>21038937.515207201</v>
      </c>
      <c r="G5" s="900">
        <v>9136661286</v>
      </c>
      <c r="H5" s="782">
        <v>846479110.29054999</v>
      </c>
      <c r="I5" s="900">
        <v>8486599364</v>
      </c>
      <c r="J5" s="782">
        <v>763018087.00676501</v>
      </c>
      <c r="K5" s="782">
        <v>481501426</v>
      </c>
      <c r="L5" s="782">
        <v>40928811.9166933</v>
      </c>
      <c r="M5" s="782">
        <v>196010301</v>
      </c>
      <c r="N5" s="901">
        <v>15338809.3623145</v>
      </c>
      <c r="O5" s="902">
        <v>18660044140</v>
      </c>
      <c r="P5" s="903">
        <v>1695233134.4612</v>
      </c>
      <c r="Q5" s="781">
        <v>7359094</v>
      </c>
      <c r="R5" s="781">
        <v>588566.9</v>
      </c>
    </row>
    <row r="6" spans="1:18" s="361" customFormat="1" ht="15" customHeight="1">
      <c r="A6" s="357" t="s">
        <v>2</v>
      </c>
      <c r="B6" s="780">
        <v>187</v>
      </c>
      <c r="C6" s="782">
        <v>79048136</v>
      </c>
      <c r="D6" s="781">
        <v>7079044.3300000001</v>
      </c>
      <c r="E6" s="782">
        <v>215265314.666666</v>
      </c>
      <c r="F6" s="781">
        <v>14531899.8699999</v>
      </c>
      <c r="G6" s="900">
        <v>13574043036</v>
      </c>
      <c r="H6" s="782">
        <v>1259359950.9400001</v>
      </c>
      <c r="I6" s="900">
        <v>12798440619</v>
      </c>
      <c r="J6" s="782">
        <v>1160080394.51</v>
      </c>
      <c r="K6" s="782">
        <v>425087111</v>
      </c>
      <c r="L6" s="781">
        <v>31236721.609999899</v>
      </c>
      <c r="M6" s="782">
        <v>198764429</v>
      </c>
      <c r="N6" s="901">
        <v>13609702.529999901</v>
      </c>
      <c r="O6" s="902">
        <v>27290648645.666698</v>
      </c>
      <c r="P6" s="902">
        <v>2485897713.7800002</v>
      </c>
      <c r="Q6" s="782">
        <v>11842484</v>
      </c>
      <c r="R6" s="781">
        <v>1030386.29</v>
      </c>
    </row>
    <row r="7" spans="1:18" s="355" customFormat="1" ht="15" customHeight="1">
      <c r="A7" s="95" t="s">
        <v>64</v>
      </c>
      <c r="B7" s="784">
        <v>19</v>
      </c>
      <c r="C7" s="788">
        <v>9169641</v>
      </c>
      <c r="D7" s="788">
        <v>822528.52509999997</v>
      </c>
      <c r="E7" s="785">
        <v>23328033</v>
      </c>
      <c r="F7" s="788">
        <v>1693263.334</v>
      </c>
      <c r="G7" s="904">
        <v>1110216543</v>
      </c>
      <c r="H7" s="785">
        <v>101876736.40000001</v>
      </c>
      <c r="I7" s="785">
        <v>997869583</v>
      </c>
      <c r="J7" s="785">
        <v>89121342.209999993</v>
      </c>
      <c r="K7" s="785">
        <v>45132556</v>
      </c>
      <c r="L7" s="788">
        <v>3585293.6030000001</v>
      </c>
      <c r="M7" s="785">
        <v>18520358</v>
      </c>
      <c r="N7" s="885">
        <v>1362290.6740000001</v>
      </c>
      <c r="O7" s="905">
        <v>2204236714</v>
      </c>
      <c r="P7" s="906">
        <v>198461454.69999999</v>
      </c>
      <c r="Q7" s="785">
        <v>10168586</v>
      </c>
      <c r="R7" s="788">
        <v>800362.91</v>
      </c>
    </row>
    <row r="8" spans="1:18" s="355" customFormat="1" ht="15" customHeight="1">
      <c r="A8" s="95" t="s">
        <v>65</v>
      </c>
      <c r="B8" s="907">
        <v>21</v>
      </c>
      <c r="C8" s="785">
        <v>10821703</v>
      </c>
      <c r="D8" s="908">
        <v>902431.49</v>
      </c>
      <c r="E8" s="796">
        <v>26841230</v>
      </c>
      <c r="F8" s="908">
        <v>1648830.45</v>
      </c>
      <c r="G8" s="909">
        <v>1321941949</v>
      </c>
      <c r="H8" s="796">
        <v>113302958.06999899</v>
      </c>
      <c r="I8" s="904">
        <v>1184169628</v>
      </c>
      <c r="J8" s="796">
        <v>98341379.480000004</v>
      </c>
      <c r="K8" s="796">
        <v>45118696</v>
      </c>
      <c r="L8" s="908">
        <v>3069720.27</v>
      </c>
      <c r="M8" s="796">
        <v>21912688</v>
      </c>
      <c r="N8" s="910">
        <v>1362741.16</v>
      </c>
      <c r="O8" s="909">
        <v>2610805894</v>
      </c>
      <c r="P8" s="911">
        <v>218628060.91999999</v>
      </c>
      <c r="Q8" s="796">
        <v>11698194</v>
      </c>
      <c r="R8" s="908">
        <v>897362.74</v>
      </c>
    </row>
    <row r="9" spans="1:18" s="355" customFormat="1" ht="15" customHeight="1">
      <c r="A9" s="95" t="s">
        <v>295</v>
      </c>
      <c r="B9" s="789">
        <v>22</v>
      </c>
      <c r="C9" s="791">
        <v>10419989</v>
      </c>
      <c r="D9" s="790">
        <v>849300.12</v>
      </c>
      <c r="E9" s="791">
        <v>24697731</v>
      </c>
      <c r="F9" s="790">
        <v>1474311.36</v>
      </c>
      <c r="G9" s="905">
        <v>1507979086</v>
      </c>
      <c r="H9" s="791">
        <v>126365630.25</v>
      </c>
      <c r="I9" s="905">
        <v>1350457249</v>
      </c>
      <c r="J9" s="791">
        <v>109824972.33</v>
      </c>
      <c r="K9" s="791">
        <v>41339384</v>
      </c>
      <c r="L9" s="790">
        <v>2695020.25</v>
      </c>
      <c r="M9" s="791">
        <v>22400674</v>
      </c>
      <c r="N9" s="790">
        <v>1351615.28</v>
      </c>
      <c r="O9" s="905">
        <v>2957294113</v>
      </c>
      <c r="P9" s="791">
        <v>242560849.59</v>
      </c>
      <c r="Q9" s="790">
        <v>7672404</v>
      </c>
      <c r="R9" s="790">
        <v>545701.98</v>
      </c>
    </row>
    <row r="10" spans="1:18" s="355" customFormat="1" ht="15" customHeight="1">
      <c r="A10" s="95" t="s">
        <v>296</v>
      </c>
      <c r="B10" s="789">
        <v>21</v>
      </c>
      <c r="C10" s="790">
        <v>8727699</v>
      </c>
      <c r="D10" s="790">
        <v>735914.81</v>
      </c>
      <c r="E10" s="791">
        <v>24497021</v>
      </c>
      <c r="F10" s="790">
        <v>1563846.68</v>
      </c>
      <c r="G10" s="905">
        <v>1330093490</v>
      </c>
      <c r="H10" s="791">
        <v>115107334.489999</v>
      </c>
      <c r="I10" s="905">
        <v>1274173740</v>
      </c>
      <c r="J10" s="791">
        <v>107380805.04000001</v>
      </c>
      <c r="K10" s="791">
        <v>48923986</v>
      </c>
      <c r="L10" s="790">
        <v>3321276.5</v>
      </c>
      <c r="M10" s="791">
        <v>24291787</v>
      </c>
      <c r="N10" s="790">
        <v>1542587.81</v>
      </c>
      <c r="O10" s="905">
        <v>2710707723</v>
      </c>
      <c r="P10" s="791">
        <v>229651765.33000001</v>
      </c>
      <c r="Q10" s="791">
        <v>10420579</v>
      </c>
      <c r="R10" s="790">
        <v>837336.51</v>
      </c>
    </row>
    <row r="11" spans="1:18" s="355" customFormat="1" ht="15" customHeight="1">
      <c r="A11" s="95" t="s">
        <v>301</v>
      </c>
      <c r="B11" s="789">
        <v>20</v>
      </c>
      <c r="C11" s="790">
        <v>8116257</v>
      </c>
      <c r="D11" s="790">
        <v>743531.56</v>
      </c>
      <c r="E11" s="791">
        <v>23281578</v>
      </c>
      <c r="F11" s="790">
        <v>1639249.06</v>
      </c>
      <c r="G11" s="905">
        <v>1429730994</v>
      </c>
      <c r="H11" s="791">
        <v>133869958.45</v>
      </c>
      <c r="I11" s="905">
        <v>1392253742</v>
      </c>
      <c r="J11" s="791">
        <v>127106307.45</v>
      </c>
      <c r="K11" s="791">
        <v>50252120</v>
      </c>
      <c r="L11" s="790">
        <v>3847197.52</v>
      </c>
      <c r="M11" s="791">
        <v>22729586</v>
      </c>
      <c r="N11" s="790">
        <v>1634997.73</v>
      </c>
      <c r="O11" s="905">
        <v>2926364277</v>
      </c>
      <c r="P11" s="791">
        <v>268841241.77999997</v>
      </c>
      <c r="Q11" s="791">
        <v>13451405</v>
      </c>
      <c r="R11" s="790">
        <v>1155207.78</v>
      </c>
    </row>
    <row r="12" spans="1:18" s="355" customFormat="1" ht="15" customHeight="1">
      <c r="A12" s="95" t="s">
        <v>298</v>
      </c>
      <c r="B12" s="789">
        <v>22</v>
      </c>
      <c r="C12" s="790">
        <v>10068930</v>
      </c>
      <c r="D12" s="790">
        <v>934912.34</v>
      </c>
      <c r="E12" s="791">
        <v>25893862.666666601</v>
      </c>
      <c r="F12" s="790">
        <v>1851510.94</v>
      </c>
      <c r="G12" s="905">
        <v>1758170259</v>
      </c>
      <c r="H12" s="791">
        <v>168582706.36000001</v>
      </c>
      <c r="I12" s="905">
        <v>1667868891</v>
      </c>
      <c r="J12" s="791">
        <v>155540517.97</v>
      </c>
      <c r="K12" s="791">
        <v>55454871</v>
      </c>
      <c r="L12" s="790">
        <v>4312556.07</v>
      </c>
      <c r="M12" s="791">
        <v>23714429</v>
      </c>
      <c r="N12" s="790">
        <v>1758757.19</v>
      </c>
      <c r="O12" s="905">
        <v>3541171242.6666698</v>
      </c>
      <c r="P12" s="791">
        <v>332980960.86000001</v>
      </c>
      <c r="Q12" s="791">
        <v>10872272</v>
      </c>
      <c r="R12" s="790">
        <v>887797.02</v>
      </c>
    </row>
    <row r="13" spans="1:18" s="355" customFormat="1" ht="15" customHeight="1">
      <c r="A13" s="95" t="s">
        <v>299</v>
      </c>
      <c r="B13" s="789">
        <v>19</v>
      </c>
      <c r="C13" s="790">
        <v>7767856</v>
      </c>
      <c r="D13" s="790">
        <v>718960.84</v>
      </c>
      <c r="E13" s="791">
        <v>21004703</v>
      </c>
      <c r="F13" s="790">
        <v>1483115.48</v>
      </c>
      <c r="G13" s="905">
        <v>1457382597</v>
      </c>
      <c r="H13" s="791">
        <v>137653539.419999</v>
      </c>
      <c r="I13" s="905">
        <v>1385926593</v>
      </c>
      <c r="J13" s="791">
        <v>127591186.40000001</v>
      </c>
      <c r="K13" s="791">
        <v>37002907</v>
      </c>
      <c r="L13" s="790">
        <v>2830134.69</v>
      </c>
      <c r="M13" s="791">
        <v>16636991</v>
      </c>
      <c r="N13" s="790">
        <v>1191251.93</v>
      </c>
      <c r="O13" s="905">
        <v>2925721647</v>
      </c>
      <c r="P13" s="791">
        <v>271468188.75999999</v>
      </c>
      <c r="Q13" s="791">
        <v>12351660</v>
      </c>
      <c r="R13" s="790">
        <v>1051884.67</v>
      </c>
    </row>
    <row r="14" spans="1:18" s="355" customFormat="1" ht="15" customHeight="1">
      <c r="A14" s="95" t="s">
        <v>300</v>
      </c>
      <c r="B14" s="789">
        <v>21</v>
      </c>
      <c r="C14" s="790">
        <v>6325491</v>
      </c>
      <c r="D14" s="790">
        <v>618742.5</v>
      </c>
      <c r="E14" s="791">
        <v>23619943</v>
      </c>
      <c r="F14" s="790">
        <v>1636205.68</v>
      </c>
      <c r="G14" s="905">
        <v>1555735385</v>
      </c>
      <c r="H14" s="791">
        <v>153003929.889999</v>
      </c>
      <c r="I14" s="905">
        <v>1500478015</v>
      </c>
      <c r="J14" s="791">
        <v>144769208.34</v>
      </c>
      <c r="K14" s="791">
        <v>52072767</v>
      </c>
      <c r="L14" s="790">
        <v>3871435.44</v>
      </c>
      <c r="M14" s="791">
        <v>24327304</v>
      </c>
      <c r="N14" s="790">
        <v>1700390.21</v>
      </c>
      <c r="O14" s="905">
        <v>3162558905</v>
      </c>
      <c r="P14" s="791">
        <v>305599912.06999999</v>
      </c>
      <c r="Q14" s="791">
        <v>14882967</v>
      </c>
      <c r="R14" s="790">
        <v>1346873.81</v>
      </c>
    </row>
    <row r="15" spans="1:18" s="355" customFormat="1" ht="15" customHeight="1">
      <c r="A15" s="95" t="s">
        <v>1358</v>
      </c>
      <c r="B15" s="789">
        <v>22</v>
      </c>
      <c r="C15" s="790">
        <v>7630570</v>
      </c>
      <c r="D15" s="790">
        <v>752722.15</v>
      </c>
      <c r="E15" s="791">
        <v>22101213</v>
      </c>
      <c r="F15" s="790">
        <v>1541566.88</v>
      </c>
      <c r="G15" s="905">
        <v>2102792733</v>
      </c>
      <c r="H15" s="791">
        <v>209597157.65000001</v>
      </c>
      <c r="I15" s="905">
        <v>2045243178</v>
      </c>
      <c r="J15" s="791">
        <v>200404675.28999901</v>
      </c>
      <c r="K15" s="791">
        <v>49789824</v>
      </c>
      <c r="L15" s="790">
        <v>3704087.26</v>
      </c>
      <c r="M15" s="791">
        <v>24230612</v>
      </c>
      <c r="N15" s="790">
        <v>1705070.53</v>
      </c>
      <c r="O15" s="905">
        <v>4251788130</v>
      </c>
      <c r="P15" s="791">
        <v>417705279.76999998</v>
      </c>
      <c r="Q15" s="791">
        <v>11842484</v>
      </c>
      <c r="R15" s="790">
        <v>1030386.29</v>
      </c>
    </row>
    <row r="16" spans="1:18" s="355" customFormat="1" ht="31.5" customHeight="1">
      <c r="A16" s="1302" t="s">
        <v>1260</v>
      </c>
      <c r="B16" s="1303"/>
      <c r="C16" s="1303"/>
      <c r="D16" s="1303"/>
      <c r="E16" s="1303"/>
      <c r="F16" s="1303"/>
      <c r="G16" s="1303"/>
      <c r="H16" s="1303"/>
      <c r="I16" s="1303"/>
      <c r="J16" s="1303"/>
      <c r="K16" s="1303"/>
      <c r="L16" s="1303"/>
      <c r="M16" s="1303"/>
      <c r="N16" s="1303"/>
      <c r="O16" s="1303"/>
      <c r="P16" s="1303"/>
      <c r="Q16" s="1303"/>
      <c r="R16" s="1303"/>
    </row>
    <row r="17" spans="1:18" s="355" customFormat="1" ht="27.75" customHeight="1">
      <c r="A17" s="1302" t="s">
        <v>1360</v>
      </c>
      <c r="B17" s="1303"/>
      <c r="C17" s="1303"/>
      <c r="D17" s="1303"/>
      <c r="E17" s="1303"/>
      <c r="F17" s="1303"/>
      <c r="G17" s="1303"/>
      <c r="H17" s="1303"/>
      <c r="I17" s="1303"/>
      <c r="J17" s="1303"/>
      <c r="K17" s="1303"/>
      <c r="L17" s="1303"/>
      <c r="M17" s="1303"/>
      <c r="N17" s="1303"/>
      <c r="O17" s="1303"/>
      <c r="P17" s="1303"/>
      <c r="Q17" s="1303"/>
      <c r="R17" s="1303"/>
    </row>
    <row r="18" spans="1:18" s="355" customFormat="1" ht="29.25" customHeight="1">
      <c r="A18" s="1302" t="s">
        <v>227</v>
      </c>
      <c r="B18" s="1303"/>
      <c r="C18" s="1303"/>
      <c r="D18" s="1303"/>
      <c r="E18" s="1303"/>
      <c r="F18" s="1303"/>
      <c r="G18" s="1303"/>
      <c r="H18" s="1303"/>
      <c r="I18" s="1303"/>
      <c r="J18" s="1303"/>
      <c r="K18" s="1303"/>
      <c r="L18" s="1303"/>
      <c r="M18" s="1303"/>
      <c r="N18" s="1303"/>
      <c r="O18" s="1303"/>
      <c r="P18" s="1303"/>
      <c r="Q18" s="1303"/>
      <c r="R18" s="1303"/>
    </row>
    <row r="19" spans="1:18" s="355" customFormat="1" ht="28.35" customHeight="1"/>
    <row r="23" spans="1:18">
      <c r="G23" s="445"/>
      <c r="H23" s="445"/>
    </row>
    <row r="24" spans="1:18">
      <c r="G24" s="445"/>
      <c r="H24" s="445"/>
    </row>
    <row r="25" spans="1:18">
      <c r="G25" s="445"/>
      <c r="H25" s="445"/>
    </row>
    <row r="26" spans="1:18">
      <c r="G26" s="446"/>
      <c r="H26" s="446"/>
    </row>
    <row r="27" spans="1:18">
      <c r="G27" s="446"/>
      <c r="H27" s="446"/>
    </row>
    <row r="28" spans="1:18">
      <c r="G28" s="398"/>
      <c r="H28" s="398"/>
    </row>
  </sheetData>
  <mergeCells count="16">
    <mergeCell ref="A16:R16"/>
    <mergeCell ref="A17:R17"/>
    <mergeCell ref="A18:R18"/>
    <mergeCell ref="O2:P3"/>
    <mergeCell ref="Q2:R3"/>
    <mergeCell ref="G3:H3"/>
    <mergeCell ref="I3:J3"/>
    <mergeCell ref="K3:L3"/>
    <mergeCell ref="M3:N3"/>
    <mergeCell ref="A1:N1"/>
    <mergeCell ref="A2:A4"/>
    <mergeCell ref="B2:B4"/>
    <mergeCell ref="C2:D3"/>
    <mergeCell ref="E2:F3"/>
    <mergeCell ref="G2:J2"/>
    <mergeCell ref="K2:N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workbookViewId="0">
      <selection activeCell="I4" sqref="I4"/>
    </sheetView>
  </sheetViews>
  <sheetFormatPr defaultColWidth="9.140625" defaultRowHeight="15"/>
  <cols>
    <col min="1" max="1" width="13.42578125" style="354" bestFit="1" customWidth="1"/>
    <col min="2" max="3" width="10.5703125" style="354" bestFit="1" customWidth="1"/>
    <col min="4" max="4" width="10.5703125" style="354" customWidth="1"/>
    <col min="5" max="7" width="10.5703125" style="354" bestFit="1" customWidth="1"/>
    <col min="8" max="8" width="11.42578125" style="354" bestFit="1" customWidth="1"/>
    <col min="9" max="13" width="10.5703125" style="354" bestFit="1" customWidth="1"/>
    <col min="14" max="14" width="10.85546875" style="354" bestFit="1" customWidth="1"/>
    <col min="15" max="15" width="4.5703125" style="354" bestFit="1" customWidth="1"/>
    <col min="16" max="16384" width="9.140625" style="354"/>
  </cols>
  <sheetData>
    <row r="1" spans="1:14" ht="31.5" customHeight="1">
      <c r="A1" s="1304" t="s">
        <v>1197</v>
      </c>
      <c r="B1" s="1305"/>
      <c r="C1" s="1305"/>
      <c r="D1" s="1305"/>
      <c r="E1" s="1305"/>
      <c r="F1" s="1305"/>
      <c r="G1" s="1305"/>
      <c r="H1" s="1305"/>
      <c r="I1" s="1305"/>
      <c r="J1" s="1305"/>
      <c r="K1" s="1305"/>
      <c r="L1" s="1305"/>
      <c r="M1" s="1305"/>
      <c r="N1" s="1305"/>
    </row>
    <row r="2" spans="1:14" s="355" customFormat="1" ht="17.25" customHeight="1">
      <c r="A2" s="1331" t="s">
        <v>122</v>
      </c>
      <c r="B2" s="1353" t="s">
        <v>58</v>
      </c>
      <c r="C2" s="1354"/>
      <c r="D2" s="1354"/>
      <c r="E2" s="1354"/>
      <c r="F2" s="1354"/>
      <c r="G2" s="1354"/>
      <c r="H2" s="1327"/>
      <c r="I2" s="1353" t="s">
        <v>59</v>
      </c>
      <c r="J2" s="1354"/>
      <c r="K2" s="1354"/>
      <c r="L2" s="1354"/>
      <c r="M2" s="1354"/>
      <c r="N2" s="1327"/>
    </row>
    <row r="3" spans="1:14" s="355" customFormat="1" ht="49.5" customHeight="1">
      <c r="A3" s="1383"/>
      <c r="B3" s="1390" t="s">
        <v>910</v>
      </c>
      <c r="C3" s="1391"/>
      <c r="D3" s="1392"/>
      <c r="E3" s="1390" t="s">
        <v>911</v>
      </c>
      <c r="F3" s="1393"/>
      <c r="G3" s="1314" t="s">
        <v>63</v>
      </c>
      <c r="H3" s="1388" t="s">
        <v>228</v>
      </c>
      <c r="I3" s="1390" t="s">
        <v>912</v>
      </c>
      <c r="J3" s="1393"/>
      <c r="K3" s="1390" t="s">
        <v>911</v>
      </c>
      <c r="L3" s="1393"/>
      <c r="M3" s="1314" t="s">
        <v>63</v>
      </c>
      <c r="N3" s="1388" t="s">
        <v>228</v>
      </c>
    </row>
    <row r="4" spans="1:14" s="355" customFormat="1" ht="111" customHeight="1">
      <c r="A4" s="1332"/>
      <c r="B4" s="442" t="s">
        <v>230</v>
      </c>
      <c r="C4" s="442" t="s">
        <v>231</v>
      </c>
      <c r="D4" s="442" t="s">
        <v>1072</v>
      </c>
      <c r="E4" s="442" t="s">
        <v>913</v>
      </c>
      <c r="F4" s="442" t="s">
        <v>1073</v>
      </c>
      <c r="G4" s="1315"/>
      <c r="H4" s="1389"/>
      <c r="I4" s="442" t="s">
        <v>230</v>
      </c>
      <c r="J4" s="442" t="s">
        <v>231</v>
      </c>
      <c r="K4" s="442" t="s">
        <v>913</v>
      </c>
      <c r="L4" s="442" t="s">
        <v>1073</v>
      </c>
      <c r="M4" s="1315"/>
      <c r="N4" s="1389"/>
    </row>
    <row r="5" spans="1:14" s="361" customFormat="1" ht="18" customHeight="1">
      <c r="A5" s="357" t="s">
        <v>1</v>
      </c>
      <c r="B5" s="590">
        <v>38867.11</v>
      </c>
      <c r="C5" s="590">
        <v>935.80000000000007</v>
      </c>
      <c r="D5" s="590">
        <v>1750.0300000000002</v>
      </c>
      <c r="E5" s="590">
        <v>343590.02</v>
      </c>
      <c r="F5" s="590">
        <v>822.4</v>
      </c>
      <c r="G5" s="590">
        <v>385965.36</v>
      </c>
      <c r="H5" s="590">
        <v>61.11</v>
      </c>
      <c r="I5" s="781">
        <v>242873.12367475999</v>
      </c>
      <c r="J5" s="590">
        <v>3968.154223345</v>
      </c>
      <c r="K5" s="590">
        <v>53890.806845500003</v>
      </c>
      <c r="L5" s="590">
        <v>8840.9483830999998</v>
      </c>
      <c r="M5" s="781">
        <v>309573.03313470498</v>
      </c>
      <c r="N5" s="590">
        <v>2826.87</v>
      </c>
    </row>
    <row r="6" spans="1:14" s="361" customFormat="1" ht="18" customHeight="1">
      <c r="A6" s="357" t="s">
        <v>2</v>
      </c>
      <c r="B6" s="590">
        <v>48664.09</v>
      </c>
      <c r="C6" s="590">
        <v>728.44</v>
      </c>
      <c r="D6" s="783">
        <v>3203.39</v>
      </c>
      <c r="E6" s="590">
        <v>384604.48</v>
      </c>
      <c r="F6" s="590">
        <v>1390.08</v>
      </c>
      <c r="G6" s="590">
        <v>435387.09</v>
      </c>
      <c r="H6" s="856">
        <v>89.52</v>
      </c>
      <c r="I6" s="590">
        <v>191927.89997524</v>
      </c>
      <c r="J6" s="590">
        <v>1860.34619735</v>
      </c>
      <c r="K6" s="590">
        <v>62681.377150599998</v>
      </c>
      <c r="L6" s="590">
        <v>9662.5073465000005</v>
      </c>
      <c r="M6" s="781">
        <v>266132.13066969003</v>
      </c>
      <c r="N6" s="590">
        <v>3118.54</v>
      </c>
    </row>
    <row r="7" spans="1:14" s="355" customFormat="1" ht="18" customHeight="1">
      <c r="A7" s="95" t="s">
        <v>64</v>
      </c>
      <c r="B7" s="591">
        <v>5226.5200000000004</v>
      </c>
      <c r="C7" s="591">
        <v>74.3</v>
      </c>
      <c r="D7" s="821">
        <v>271.36</v>
      </c>
      <c r="E7" s="591">
        <v>55722.15</v>
      </c>
      <c r="F7" s="591">
        <v>493.40999999999997</v>
      </c>
      <c r="G7" s="591">
        <v>61516.380000000005</v>
      </c>
      <c r="H7" s="591">
        <v>78</v>
      </c>
      <c r="I7" s="591">
        <v>24181.920586820001</v>
      </c>
      <c r="J7" s="591">
        <v>190.89728242000001</v>
      </c>
      <c r="K7" s="591">
        <v>6749.8462899300002</v>
      </c>
      <c r="L7" s="591">
        <v>841.69989684999996</v>
      </c>
      <c r="M7" s="591">
        <v>31964.364056009999</v>
      </c>
      <c r="N7" s="591">
        <v>2840.01</v>
      </c>
    </row>
    <row r="8" spans="1:14" s="355" customFormat="1" ht="18" customHeight="1">
      <c r="A8" s="95" t="s">
        <v>65</v>
      </c>
      <c r="B8" s="592">
        <v>6666.2899999999991</v>
      </c>
      <c r="C8" s="592">
        <v>118.63999999999999</v>
      </c>
      <c r="D8" s="797">
        <v>279.02999999999997</v>
      </c>
      <c r="E8" s="592">
        <v>63354.59</v>
      </c>
      <c r="F8" s="592">
        <v>198.4</v>
      </c>
      <c r="G8" s="592">
        <v>70337.919999999998</v>
      </c>
      <c r="H8" s="592">
        <v>78.84</v>
      </c>
      <c r="I8" s="592">
        <v>33942.134638894997</v>
      </c>
      <c r="J8" s="592">
        <v>204.52472940000001</v>
      </c>
      <c r="K8" s="592">
        <v>7107.1312827499996</v>
      </c>
      <c r="L8" s="592">
        <v>1312.3353947000001</v>
      </c>
      <c r="M8" s="592">
        <v>42566.126045744997</v>
      </c>
      <c r="N8" s="592">
        <v>2865.78</v>
      </c>
    </row>
    <row r="9" spans="1:14" s="355" customFormat="1" ht="18" customHeight="1">
      <c r="A9" s="95" t="s">
        <v>295</v>
      </c>
      <c r="B9" s="592">
        <v>5199.42</v>
      </c>
      <c r="C9" s="592">
        <v>62.240000000000009</v>
      </c>
      <c r="D9" s="797">
        <v>319.83999999999997</v>
      </c>
      <c r="E9" s="592">
        <v>42310.09</v>
      </c>
      <c r="F9" s="592">
        <v>86.59</v>
      </c>
      <c r="G9" s="592">
        <v>47658.34</v>
      </c>
      <c r="H9" s="592">
        <v>79.77</v>
      </c>
      <c r="I9" s="592">
        <v>24839.291011860001</v>
      </c>
      <c r="J9" s="592">
        <v>148.68052804499999</v>
      </c>
      <c r="K9" s="592">
        <v>7488.6603811699997</v>
      </c>
      <c r="L9" s="592">
        <v>1428.9297317</v>
      </c>
      <c r="M9" s="592">
        <v>33905.561652775003</v>
      </c>
      <c r="N9" s="592">
        <v>2898.86</v>
      </c>
    </row>
    <row r="10" spans="1:14" s="355" customFormat="1" ht="18" customHeight="1">
      <c r="A10" s="95" t="s">
        <v>296</v>
      </c>
      <c r="B10" s="592">
        <v>4740.58</v>
      </c>
      <c r="C10" s="592">
        <v>112.94</v>
      </c>
      <c r="D10" s="797">
        <v>340.19</v>
      </c>
      <c r="E10" s="592">
        <v>31135.329999999998</v>
      </c>
      <c r="F10" s="592">
        <v>75.5</v>
      </c>
      <c r="G10" s="592">
        <v>36064.35</v>
      </c>
      <c r="H10" s="592">
        <v>84.79</v>
      </c>
      <c r="I10" s="592">
        <v>18631.462569529998</v>
      </c>
      <c r="J10" s="592">
        <v>418.56826238999997</v>
      </c>
      <c r="K10" s="592">
        <v>5846.5644863050002</v>
      </c>
      <c r="L10" s="592">
        <v>1065.2807706250001</v>
      </c>
      <c r="M10" s="592">
        <v>25961.87608885</v>
      </c>
      <c r="N10" s="592">
        <v>2926.1</v>
      </c>
    </row>
    <row r="11" spans="1:14" s="355" customFormat="1" ht="18" customHeight="1">
      <c r="A11" s="95" t="s">
        <v>301</v>
      </c>
      <c r="B11" s="592">
        <v>5076.6499999999996</v>
      </c>
      <c r="C11" s="592">
        <v>66.3</v>
      </c>
      <c r="D11" s="797">
        <v>329.8</v>
      </c>
      <c r="E11" s="592">
        <v>46718.59</v>
      </c>
      <c r="F11" s="592">
        <v>90.03</v>
      </c>
      <c r="G11" s="592">
        <v>51951.570000000007</v>
      </c>
      <c r="H11" s="592">
        <v>85.76</v>
      </c>
      <c r="I11" s="592">
        <v>16950.402502820001</v>
      </c>
      <c r="J11" s="592">
        <v>156.117911155</v>
      </c>
      <c r="K11" s="592">
        <v>6718.396150435</v>
      </c>
      <c r="L11" s="592">
        <v>847.807308025</v>
      </c>
      <c r="M11" s="592">
        <v>24672.723872434999</v>
      </c>
      <c r="N11" s="592">
        <v>3007.65</v>
      </c>
    </row>
    <row r="12" spans="1:14" s="355" customFormat="1" ht="18" customHeight="1">
      <c r="A12" s="95" t="s">
        <v>298</v>
      </c>
      <c r="B12" s="592">
        <v>7029.36</v>
      </c>
      <c r="C12" s="592">
        <v>73.989999999999995</v>
      </c>
      <c r="D12" s="797">
        <v>346.46</v>
      </c>
      <c r="E12" s="592">
        <v>44326.38</v>
      </c>
      <c r="F12" s="592">
        <v>149.38</v>
      </c>
      <c r="G12" s="592">
        <v>51579.11</v>
      </c>
      <c r="H12" s="592">
        <v>87.32</v>
      </c>
      <c r="I12" s="592">
        <v>21897.225202729998</v>
      </c>
      <c r="J12" s="592">
        <v>117.002588</v>
      </c>
      <c r="K12" s="592">
        <v>8841.7870522400008</v>
      </c>
      <c r="L12" s="592">
        <v>1290.6840209500001</v>
      </c>
      <c r="M12" s="592">
        <v>32146.698863919999</v>
      </c>
      <c r="N12" s="592">
        <v>3042.45</v>
      </c>
    </row>
    <row r="13" spans="1:14" s="355" customFormat="1" ht="18" customHeight="1">
      <c r="A13" s="95" t="s">
        <v>299</v>
      </c>
      <c r="B13" s="592">
        <v>5284.24</v>
      </c>
      <c r="C13" s="592">
        <v>79.010000000000005</v>
      </c>
      <c r="D13" s="797">
        <v>401.63</v>
      </c>
      <c r="E13" s="592">
        <v>25524</v>
      </c>
      <c r="F13" s="592">
        <v>67.13</v>
      </c>
      <c r="G13" s="592">
        <v>30954.38</v>
      </c>
      <c r="H13" s="592">
        <v>87.98</v>
      </c>
      <c r="I13" s="592">
        <v>18234.731179509999</v>
      </c>
      <c r="J13" s="592">
        <v>219.08228754500001</v>
      </c>
      <c r="K13" s="592">
        <v>6148.1561577350003</v>
      </c>
      <c r="L13" s="592">
        <v>884.39144102499995</v>
      </c>
      <c r="M13" s="592">
        <v>25486.361065814999</v>
      </c>
      <c r="N13" s="592">
        <v>3067.21</v>
      </c>
    </row>
    <row r="14" spans="1:14" s="355" customFormat="1" ht="18" customHeight="1">
      <c r="A14" s="95" t="s">
        <v>300</v>
      </c>
      <c r="B14" s="592">
        <v>4369.74</v>
      </c>
      <c r="C14" s="592">
        <v>67.48</v>
      </c>
      <c r="D14" s="797">
        <v>509.65</v>
      </c>
      <c r="E14" s="592">
        <v>42453.74</v>
      </c>
      <c r="F14" s="592">
        <v>102.87</v>
      </c>
      <c r="G14" s="592">
        <v>46993.83</v>
      </c>
      <c r="H14" s="592">
        <v>88.54</v>
      </c>
      <c r="I14" s="592">
        <v>13521.470920805001</v>
      </c>
      <c r="J14" s="592">
        <v>202.75416144499999</v>
      </c>
      <c r="K14" s="592">
        <v>6058.5684884800003</v>
      </c>
      <c r="L14" s="592">
        <v>870.52096874999995</v>
      </c>
      <c r="M14" s="592">
        <v>20653.314539480001</v>
      </c>
      <c r="N14" s="592">
        <v>3088.84</v>
      </c>
    </row>
    <row r="15" spans="1:14" s="355" customFormat="1" ht="18" customHeight="1">
      <c r="A15" s="95" t="s">
        <v>1358</v>
      </c>
      <c r="B15" s="592">
        <v>5071.29</v>
      </c>
      <c r="C15" s="592">
        <v>73.540000000000006</v>
      </c>
      <c r="D15" s="797">
        <v>405.43</v>
      </c>
      <c r="E15" s="592">
        <v>33059.61</v>
      </c>
      <c r="F15" s="592">
        <v>126.77</v>
      </c>
      <c r="G15" s="592">
        <v>38331.21</v>
      </c>
      <c r="H15" s="592">
        <v>89.52</v>
      </c>
      <c r="I15" s="592">
        <v>19729.261362275</v>
      </c>
      <c r="J15" s="592">
        <v>202.71844694999999</v>
      </c>
      <c r="K15" s="592">
        <v>7722.2668615599996</v>
      </c>
      <c r="L15" s="592">
        <v>1120.8578138749999</v>
      </c>
      <c r="M15" s="592">
        <v>28775.104484660002</v>
      </c>
      <c r="N15" s="592">
        <v>3118.54</v>
      </c>
    </row>
    <row r="16" spans="1:14" s="355" customFormat="1" ht="30.75" customHeight="1">
      <c r="A16" s="1302" t="s">
        <v>1360</v>
      </c>
      <c r="B16" s="1303"/>
      <c r="C16" s="1303"/>
      <c r="D16" s="1303"/>
      <c r="E16" s="1303"/>
    </row>
    <row r="17" spans="1:14" s="355" customFormat="1" ht="33" customHeight="1">
      <c r="A17" s="1302" t="s">
        <v>232</v>
      </c>
      <c r="B17" s="1303"/>
      <c r="C17" s="1303"/>
      <c r="D17" s="1303"/>
      <c r="E17" s="1303"/>
    </row>
    <row r="18" spans="1:14" s="355" customFormat="1" ht="26.1" customHeight="1">
      <c r="B18" s="374"/>
      <c r="C18" s="374"/>
      <c r="D18" s="374"/>
      <c r="E18" s="374"/>
      <c r="F18" s="374"/>
      <c r="G18" s="374"/>
      <c r="H18" s="374"/>
      <c r="I18" s="374"/>
      <c r="J18" s="374"/>
      <c r="K18" s="374"/>
      <c r="L18" s="374"/>
      <c r="M18" s="374"/>
      <c r="N18" s="374"/>
    </row>
    <row r="19" spans="1:14">
      <c r="B19" s="375"/>
      <c r="C19" s="375"/>
      <c r="D19" s="375"/>
      <c r="E19" s="375"/>
      <c r="F19" s="375"/>
      <c r="G19" s="375"/>
      <c r="H19" s="375"/>
      <c r="I19" s="375"/>
      <c r="J19" s="375"/>
      <c r="K19" s="375"/>
      <c r="L19" s="375"/>
      <c r="M19" s="375"/>
      <c r="N19" s="375"/>
    </row>
    <row r="21" spans="1:14">
      <c r="B21" s="375"/>
      <c r="C21" s="375"/>
      <c r="D21" s="375"/>
      <c r="E21" s="375"/>
      <c r="F21" s="375"/>
      <c r="G21" s="375"/>
      <c r="H21" s="375"/>
      <c r="I21" s="375"/>
      <c r="J21" s="375"/>
      <c r="K21" s="375"/>
      <c r="L21" s="375"/>
      <c r="M21" s="375"/>
    </row>
  </sheetData>
  <mergeCells count="14">
    <mergeCell ref="M3:M4"/>
    <mergeCell ref="N3:N4"/>
    <mergeCell ref="A16:E16"/>
    <mergeCell ref="A17:E17"/>
    <mergeCell ref="A1:N1"/>
    <mergeCell ref="A2:A4"/>
    <mergeCell ref="B2:H2"/>
    <mergeCell ref="I2:N2"/>
    <mergeCell ref="B3:D3"/>
    <mergeCell ref="E3:F3"/>
    <mergeCell ref="G3:G4"/>
    <mergeCell ref="H3:H4"/>
    <mergeCell ref="I3:J3"/>
    <mergeCell ref="K3:L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activeCell="A15" sqref="A15:K15"/>
    </sheetView>
  </sheetViews>
  <sheetFormatPr defaultColWidth="9.140625" defaultRowHeight="15"/>
  <cols>
    <col min="1" max="11" width="14.5703125" style="354" bestFit="1" customWidth="1"/>
    <col min="12" max="12" width="4.5703125" style="354" bestFit="1" customWidth="1"/>
    <col min="13" max="16384" width="9.140625" style="354"/>
  </cols>
  <sheetData>
    <row r="1" spans="1:11" ht="38.25" customHeight="1">
      <c r="A1" s="1304" t="s">
        <v>233</v>
      </c>
      <c r="B1" s="1305"/>
      <c r="C1" s="1305"/>
      <c r="D1" s="1305"/>
      <c r="E1" s="1305"/>
      <c r="F1" s="1305"/>
      <c r="G1" s="1305"/>
      <c r="H1" s="1305"/>
      <c r="I1" s="1305"/>
      <c r="J1" s="1305"/>
      <c r="K1" s="1305"/>
    </row>
    <row r="2" spans="1:11" s="355" customFormat="1" ht="12.75" customHeight="1">
      <c r="A2" s="1331" t="s">
        <v>122</v>
      </c>
      <c r="B2" s="1353" t="s">
        <v>914</v>
      </c>
      <c r="C2" s="1354"/>
      <c r="D2" s="1354"/>
      <c r="E2" s="1354"/>
      <c r="F2" s="1327"/>
      <c r="G2" s="1353" t="s">
        <v>917</v>
      </c>
      <c r="H2" s="1354"/>
      <c r="I2" s="1354"/>
      <c r="J2" s="1354"/>
      <c r="K2" s="1327"/>
    </row>
    <row r="3" spans="1:11" s="355" customFormat="1" ht="33" customHeight="1">
      <c r="A3" s="1315"/>
      <c r="B3" s="657" t="s">
        <v>915</v>
      </c>
      <c r="C3" s="413" t="s">
        <v>234</v>
      </c>
      <c r="D3" s="413" t="s">
        <v>916</v>
      </c>
      <c r="E3" s="413" t="s">
        <v>235</v>
      </c>
      <c r="F3" s="413" t="s">
        <v>155</v>
      </c>
      <c r="G3" s="657" t="s">
        <v>915</v>
      </c>
      <c r="H3" s="413" t="s">
        <v>234</v>
      </c>
      <c r="I3" s="413" t="s">
        <v>916</v>
      </c>
      <c r="J3" s="413" t="s">
        <v>235</v>
      </c>
      <c r="K3" s="413" t="s">
        <v>155</v>
      </c>
    </row>
    <row r="4" spans="1:11" s="355" customFormat="1" ht="18" customHeight="1">
      <c r="A4" s="357" t="s">
        <v>1</v>
      </c>
      <c r="B4" s="912">
        <v>83.52593108932335</v>
      </c>
      <c r="C4" s="912">
        <v>1.0296892375292826E-3</v>
      </c>
      <c r="D4" s="912">
        <v>0</v>
      </c>
      <c r="E4" s="912">
        <v>0</v>
      </c>
      <c r="F4" s="912">
        <v>16.473039221439134</v>
      </c>
      <c r="G4" s="912">
        <v>9.498639408011627</v>
      </c>
      <c r="H4" s="912">
        <v>1.4947445784134403</v>
      </c>
      <c r="I4" s="912">
        <v>0</v>
      </c>
      <c r="J4" s="912">
        <v>0</v>
      </c>
      <c r="K4" s="912">
        <v>89.006616013574927</v>
      </c>
    </row>
    <row r="5" spans="1:11" s="355" customFormat="1" ht="18" customHeight="1">
      <c r="A5" s="357" t="s">
        <v>2</v>
      </c>
      <c r="B5" s="913">
        <v>75.098978330079674</v>
      </c>
      <c r="C5" s="913">
        <v>2.2623436196480733E-3</v>
      </c>
      <c r="D5" s="913">
        <v>0</v>
      </c>
      <c r="E5" s="913">
        <v>0</v>
      </c>
      <c r="F5" s="913">
        <v>24.898759326300688</v>
      </c>
      <c r="G5" s="913">
        <v>15.126961172427825</v>
      </c>
      <c r="H5" s="913">
        <v>0.83071357587579497</v>
      </c>
      <c r="I5" s="913">
        <v>0</v>
      </c>
      <c r="J5" s="913">
        <v>0</v>
      </c>
      <c r="K5" s="913">
        <v>84.042325251696383</v>
      </c>
    </row>
    <row r="6" spans="1:11" s="355" customFormat="1" ht="18" customHeight="1">
      <c r="A6" s="95" t="s">
        <v>64</v>
      </c>
      <c r="B6" s="914">
        <v>67.306914985000006</v>
      </c>
      <c r="C6" s="914">
        <v>3.2059999999999999E-6</v>
      </c>
      <c r="D6" s="914">
        <v>0</v>
      </c>
      <c r="E6" s="914">
        <v>0</v>
      </c>
      <c r="F6" s="914">
        <v>32.693081808999999</v>
      </c>
      <c r="G6" s="914">
        <v>12.68406442</v>
      </c>
      <c r="H6" s="914">
        <v>2.2825047860000001</v>
      </c>
      <c r="I6" s="914">
        <v>0</v>
      </c>
      <c r="J6" s="914">
        <v>0</v>
      </c>
      <c r="K6" s="914">
        <v>85.033430795000001</v>
      </c>
    </row>
    <row r="7" spans="1:11" s="355" customFormat="1" ht="18" customHeight="1">
      <c r="A7" s="95" t="s">
        <v>65</v>
      </c>
      <c r="B7" s="915">
        <v>68.469144592730117</v>
      </c>
      <c r="C7" s="915">
        <v>4.6133005514708758E-3</v>
      </c>
      <c r="D7" s="915">
        <v>0</v>
      </c>
      <c r="E7" s="915">
        <v>0</v>
      </c>
      <c r="F7" s="915">
        <v>31.52624210671841</v>
      </c>
      <c r="G7" s="915">
        <v>16.460193908787506</v>
      </c>
      <c r="H7" s="915">
        <v>1.3400785092853871</v>
      </c>
      <c r="I7" s="915">
        <v>0</v>
      </c>
      <c r="J7" s="915">
        <v>0</v>
      </c>
      <c r="K7" s="915">
        <v>82.199727581927107</v>
      </c>
    </row>
    <row r="8" spans="1:11" s="355" customFormat="1" ht="18" customHeight="1">
      <c r="A8" s="95" t="s">
        <v>295</v>
      </c>
      <c r="B8" s="915">
        <v>70.588089035290267</v>
      </c>
      <c r="C8" s="915">
        <v>9.8143759923646195E-6</v>
      </c>
      <c r="D8" s="915">
        <v>0</v>
      </c>
      <c r="E8" s="915">
        <v>0</v>
      </c>
      <c r="F8" s="915">
        <v>29.41190115033374</v>
      </c>
      <c r="G8" s="915">
        <v>16.877243477922725</v>
      </c>
      <c r="H8" s="915">
        <v>1.3880011106722037</v>
      </c>
      <c r="I8" s="915">
        <v>0</v>
      </c>
      <c r="J8" s="915">
        <v>0</v>
      </c>
      <c r="K8" s="915">
        <v>81.734755411405075</v>
      </c>
    </row>
    <row r="9" spans="1:11" s="355" customFormat="1" ht="18" customHeight="1">
      <c r="A9" s="95" t="s">
        <v>296</v>
      </c>
      <c r="B9" s="915">
        <v>76.549331636999995</v>
      </c>
      <c r="C9" s="915">
        <v>7.7039150000000004E-3</v>
      </c>
      <c r="D9" s="915">
        <v>0</v>
      </c>
      <c r="E9" s="915">
        <v>0</v>
      </c>
      <c r="F9" s="915">
        <v>23.442964447000001</v>
      </c>
      <c r="G9" s="915">
        <v>18.302705236000001</v>
      </c>
      <c r="H9" s="915">
        <v>1.6330992790000001</v>
      </c>
      <c r="I9" s="915">
        <v>0</v>
      </c>
      <c r="J9" s="915">
        <v>0</v>
      </c>
      <c r="K9" s="915">
        <v>80.064195484999999</v>
      </c>
    </row>
    <row r="10" spans="1:11" s="355" customFormat="1" ht="18" customHeight="1">
      <c r="A10" s="95" t="s">
        <v>301</v>
      </c>
      <c r="B10" s="915">
        <v>78.436859889999994</v>
      </c>
      <c r="C10" s="915">
        <v>7.8316540000000004E-3</v>
      </c>
      <c r="D10" s="915">
        <v>0</v>
      </c>
      <c r="E10" s="915">
        <v>0</v>
      </c>
      <c r="F10" s="915">
        <v>21.555308454999999</v>
      </c>
      <c r="G10" s="915">
        <v>17.971297473</v>
      </c>
      <c r="H10" s="915">
        <v>1.0278708329999999</v>
      </c>
      <c r="I10" s="915">
        <v>0</v>
      </c>
      <c r="J10" s="915">
        <v>0</v>
      </c>
      <c r="K10" s="915">
        <v>81.000831693999999</v>
      </c>
    </row>
    <row r="11" spans="1:11" s="355" customFormat="1" ht="18" customHeight="1">
      <c r="A11" s="95" t="s">
        <v>298</v>
      </c>
      <c r="B11" s="915">
        <v>74.787589396000001</v>
      </c>
      <c r="C11" s="915">
        <v>3.1982799999999997E-4</v>
      </c>
      <c r="D11" s="915">
        <v>0</v>
      </c>
      <c r="E11" s="915">
        <v>0</v>
      </c>
      <c r="F11" s="915">
        <v>25.212090776</v>
      </c>
      <c r="G11" s="915">
        <v>15.710926221999999</v>
      </c>
      <c r="H11" s="915">
        <v>1.1832525469999999</v>
      </c>
      <c r="I11" s="915">
        <v>0</v>
      </c>
      <c r="J11" s="915">
        <v>0</v>
      </c>
      <c r="K11" s="915">
        <v>83.105821230999993</v>
      </c>
    </row>
    <row r="12" spans="1:11" s="355" customFormat="1" ht="18" customHeight="1">
      <c r="A12" s="95" t="s">
        <v>299</v>
      </c>
      <c r="B12" s="915">
        <v>66.503088996000002</v>
      </c>
      <c r="C12" s="915">
        <v>0</v>
      </c>
      <c r="D12" s="915">
        <v>0</v>
      </c>
      <c r="E12" s="915">
        <v>0</v>
      </c>
      <c r="F12" s="915">
        <v>33.496911003999998</v>
      </c>
      <c r="G12" s="915">
        <v>15.393338206999999</v>
      </c>
      <c r="H12" s="915">
        <v>1.602656963</v>
      </c>
      <c r="I12" s="915">
        <v>0</v>
      </c>
      <c r="J12" s="915">
        <v>0</v>
      </c>
      <c r="K12" s="915">
        <v>83.00400483</v>
      </c>
    </row>
    <row r="13" spans="1:11" s="355" customFormat="1" ht="18" customHeight="1">
      <c r="A13" s="95" t="s">
        <v>300</v>
      </c>
      <c r="B13" s="915">
        <v>69.760000000000005</v>
      </c>
      <c r="C13" s="915">
        <v>0</v>
      </c>
      <c r="D13" s="915">
        <v>0</v>
      </c>
      <c r="E13" s="915">
        <v>0</v>
      </c>
      <c r="F13" s="915">
        <v>30.236609445999999</v>
      </c>
      <c r="G13" s="915">
        <v>19.161663708999999</v>
      </c>
      <c r="H13" s="915">
        <v>1.62541493</v>
      </c>
      <c r="I13" s="915">
        <v>0</v>
      </c>
      <c r="J13" s="915">
        <v>0</v>
      </c>
      <c r="K13" s="915">
        <v>79.212921360999999</v>
      </c>
    </row>
    <row r="14" spans="1:11" s="355" customFormat="1" ht="18" customHeight="1">
      <c r="A14" s="95" t="s">
        <v>1358</v>
      </c>
      <c r="B14" s="915">
        <v>94.256069466</v>
      </c>
      <c r="C14" s="915">
        <v>0</v>
      </c>
      <c r="D14" s="915">
        <v>0</v>
      </c>
      <c r="E14" s="915">
        <v>0</v>
      </c>
      <c r="F14" s="915">
        <v>5.7439305340000004</v>
      </c>
      <c r="G14" s="915">
        <v>15.126961172</v>
      </c>
      <c r="H14" s="915">
        <v>0.83071357599999995</v>
      </c>
      <c r="I14" s="915">
        <v>0</v>
      </c>
      <c r="J14" s="915">
        <v>0</v>
      </c>
      <c r="K14" s="915">
        <v>84.042325251999998</v>
      </c>
    </row>
    <row r="15" spans="1:11" s="355" customFormat="1" ht="27.75" customHeight="1">
      <c r="A15" s="1302" t="s">
        <v>1360</v>
      </c>
      <c r="B15" s="1303"/>
      <c r="C15" s="1303"/>
      <c r="D15" s="1303"/>
      <c r="E15" s="1303"/>
      <c r="F15" s="1303"/>
      <c r="G15" s="1303"/>
      <c r="H15" s="1303"/>
      <c r="I15" s="1303"/>
      <c r="J15" s="1303"/>
      <c r="K15" s="1303"/>
    </row>
    <row r="16" spans="1:11" s="355" customFormat="1" ht="27" customHeight="1">
      <c r="A16" s="1302" t="s">
        <v>253</v>
      </c>
      <c r="B16" s="1303"/>
      <c r="C16" s="1303"/>
      <c r="D16" s="1303"/>
      <c r="E16" s="1303"/>
      <c r="F16" s="1303"/>
      <c r="G16" s="1303"/>
      <c r="H16" s="1303"/>
      <c r="I16" s="1303"/>
      <c r="J16" s="1303"/>
      <c r="K16" s="1303"/>
    </row>
    <row r="17" s="355" customFormat="1" ht="27.6" customHeight="1"/>
  </sheetData>
  <mergeCells count="6">
    <mergeCell ref="A16:K16"/>
    <mergeCell ref="A1:K1"/>
    <mergeCell ref="A2:A3"/>
    <mergeCell ref="B2:F2"/>
    <mergeCell ref="G2:K2"/>
    <mergeCell ref="A15:K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activeCell="J9" sqref="J9"/>
    </sheetView>
  </sheetViews>
  <sheetFormatPr defaultColWidth="9.140625" defaultRowHeight="15"/>
  <cols>
    <col min="1" max="11" width="14.5703125" style="354" bestFit="1" customWidth="1"/>
    <col min="12" max="12" width="5" style="354" bestFit="1" customWidth="1"/>
    <col min="13" max="16384" width="9.140625" style="354"/>
  </cols>
  <sheetData>
    <row r="1" spans="1:11" ht="29.25" customHeight="1">
      <c r="A1" s="1304" t="s">
        <v>1279</v>
      </c>
      <c r="B1" s="1305"/>
      <c r="C1" s="1305"/>
      <c r="D1" s="1305"/>
      <c r="E1" s="1305"/>
      <c r="F1" s="1305"/>
      <c r="G1" s="1305"/>
      <c r="H1" s="1305"/>
      <c r="I1" s="1305"/>
      <c r="J1" s="1305"/>
      <c r="K1" s="1305"/>
    </row>
    <row r="2" spans="1:11" s="355" customFormat="1" ht="18" customHeight="1">
      <c r="A2" s="1331" t="s">
        <v>122</v>
      </c>
      <c r="B2" s="1353" t="s">
        <v>914</v>
      </c>
      <c r="C2" s="1354"/>
      <c r="D2" s="1354"/>
      <c r="E2" s="1354"/>
      <c r="F2" s="1327"/>
      <c r="G2" s="1353" t="s">
        <v>917</v>
      </c>
      <c r="H2" s="1354"/>
      <c r="I2" s="1354"/>
      <c r="J2" s="1354"/>
      <c r="K2" s="1327"/>
    </row>
    <row r="3" spans="1:11" s="355" customFormat="1" ht="33" customHeight="1">
      <c r="A3" s="1315"/>
      <c r="B3" s="657" t="s">
        <v>915</v>
      </c>
      <c r="C3" s="413" t="s">
        <v>234</v>
      </c>
      <c r="D3" s="413" t="s">
        <v>916</v>
      </c>
      <c r="E3" s="413" t="s">
        <v>235</v>
      </c>
      <c r="F3" s="413" t="s">
        <v>155</v>
      </c>
      <c r="G3" s="657" t="s">
        <v>915</v>
      </c>
      <c r="H3" s="413" t="s">
        <v>234</v>
      </c>
      <c r="I3" s="413" t="s">
        <v>916</v>
      </c>
      <c r="J3" s="413" t="s">
        <v>235</v>
      </c>
      <c r="K3" s="413" t="s">
        <v>155</v>
      </c>
    </row>
    <row r="4" spans="1:11" s="355" customFormat="1" ht="18" customHeight="1">
      <c r="A4" s="357" t="s">
        <v>1</v>
      </c>
      <c r="B4" s="600">
        <v>48.83</v>
      </c>
      <c r="C4" s="600">
        <v>8.67</v>
      </c>
      <c r="D4" s="600">
        <v>0.1</v>
      </c>
      <c r="E4" s="600">
        <v>0</v>
      </c>
      <c r="F4" s="600">
        <v>42.4</v>
      </c>
      <c r="G4" s="600">
        <v>17.79</v>
      </c>
      <c r="H4" s="600">
        <v>18.28</v>
      </c>
      <c r="I4" s="600">
        <v>9.68</v>
      </c>
      <c r="J4" s="600">
        <v>0</v>
      </c>
      <c r="K4" s="600">
        <v>54.25</v>
      </c>
    </row>
    <row r="5" spans="1:11" s="355" customFormat="1" ht="18" customHeight="1">
      <c r="A5" s="357" t="s">
        <v>2</v>
      </c>
      <c r="B5" s="600">
        <v>51.55</v>
      </c>
      <c r="C5" s="600">
        <v>7.64</v>
      </c>
      <c r="D5" s="600">
        <v>0.05</v>
      </c>
      <c r="E5" s="600">
        <v>0</v>
      </c>
      <c r="F5" s="600">
        <v>40.76</v>
      </c>
      <c r="G5" s="600">
        <v>19.2</v>
      </c>
      <c r="H5" s="600">
        <v>15.31</v>
      </c>
      <c r="I5" s="600">
        <v>7.12</v>
      </c>
      <c r="J5" s="600">
        <v>0</v>
      </c>
      <c r="K5" s="600">
        <v>58.37</v>
      </c>
    </row>
    <row r="6" spans="1:11" s="355" customFormat="1" ht="18" customHeight="1">
      <c r="A6" s="95" t="s">
        <v>64</v>
      </c>
      <c r="B6" s="601">
        <v>51.27</v>
      </c>
      <c r="C6" s="601">
        <v>7.64</v>
      </c>
      <c r="D6" s="601">
        <v>0.08</v>
      </c>
      <c r="E6" s="601">
        <v>0</v>
      </c>
      <c r="F6" s="601">
        <v>41.01</v>
      </c>
      <c r="G6" s="601">
        <v>19.34</v>
      </c>
      <c r="H6" s="601">
        <v>17.739999999999998</v>
      </c>
      <c r="I6" s="601">
        <v>9.17</v>
      </c>
      <c r="J6" s="601">
        <v>0</v>
      </c>
      <c r="K6" s="601">
        <v>53.75</v>
      </c>
    </row>
    <row r="7" spans="1:11" s="355" customFormat="1" ht="18" customHeight="1">
      <c r="A7" s="95" t="s">
        <v>65</v>
      </c>
      <c r="B7" s="916">
        <v>49.66</v>
      </c>
      <c r="C7" s="916">
        <v>7.97</v>
      </c>
      <c r="D7" s="916">
        <v>7.0000000000000007E-2</v>
      </c>
      <c r="E7" s="916">
        <v>0</v>
      </c>
      <c r="F7" s="916">
        <v>42.3</v>
      </c>
      <c r="G7" s="916">
        <v>19.329999999999998</v>
      </c>
      <c r="H7" s="916">
        <v>16.62</v>
      </c>
      <c r="I7" s="916">
        <v>8.15</v>
      </c>
      <c r="J7" s="916">
        <v>0</v>
      </c>
      <c r="K7" s="916">
        <v>55.9</v>
      </c>
    </row>
    <row r="8" spans="1:11" s="355" customFormat="1" ht="18" customHeight="1">
      <c r="A8" s="95" t="s">
        <v>295</v>
      </c>
      <c r="B8" s="916">
        <v>51.03</v>
      </c>
      <c r="C8" s="916">
        <v>8.4</v>
      </c>
      <c r="D8" s="916">
        <v>0.06</v>
      </c>
      <c r="E8" s="916">
        <v>0</v>
      </c>
      <c r="F8" s="916">
        <v>40.51</v>
      </c>
      <c r="G8" s="916">
        <v>17.46</v>
      </c>
      <c r="H8" s="916">
        <v>21.05</v>
      </c>
      <c r="I8" s="916">
        <v>12.27</v>
      </c>
      <c r="J8" s="916">
        <v>0</v>
      </c>
      <c r="K8" s="916">
        <v>49.22</v>
      </c>
    </row>
    <row r="9" spans="1:11" s="355" customFormat="1" ht="18" customHeight="1">
      <c r="A9" s="95" t="s">
        <v>296</v>
      </c>
      <c r="B9" s="916">
        <v>50.28</v>
      </c>
      <c r="C9" s="916">
        <v>8.1999999999999993</v>
      </c>
      <c r="D9" s="916">
        <v>0.06</v>
      </c>
      <c r="E9" s="916">
        <v>0</v>
      </c>
      <c r="F9" s="916">
        <v>41.46</v>
      </c>
      <c r="G9" s="916">
        <v>19.96</v>
      </c>
      <c r="H9" s="916">
        <v>16.66</v>
      </c>
      <c r="I9" s="916">
        <v>8.5</v>
      </c>
      <c r="J9" s="916">
        <v>0</v>
      </c>
      <c r="K9" s="916">
        <v>54.87</v>
      </c>
    </row>
    <row r="10" spans="1:11" s="355" customFormat="1" ht="18" customHeight="1">
      <c r="A10" s="95" t="s">
        <v>301</v>
      </c>
      <c r="B10" s="916">
        <v>50.96</v>
      </c>
      <c r="C10" s="916">
        <v>7.51</v>
      </c>
      <c r="D10" s="916">
        <v>0.06</v>
      </c>
      <c r="E10" s="916">
        <v>0</v>
      </c>
      <c r="F10" s="916">
        <v>41.47</v>
      </c>
      <c r="G10" s="916">
        <v>21.65</v>
      </c>
      <c r="H10" s="916">
        <v>14.08</v>
      </c>
      <c r="I10" s="916">
        <v>6.19</v>
      </c>
      <c r="J10" s="916">
        <v>0</v>
      </c>
      <c r="K10" s="916">
        <v>58.09</v>
      </c>
    </row>
    <row r="11" spans="1:11" s="355" customFormat="1" ht="18" customHeight="1">
      <c r="A11" s="95" t="s">
        <v>298</v>
      </c>
      <c r="B11" s="916">
        <v>51.8</v>
      </c>
      <c r="C11" s="916">
        <v>7.35</v>
      </c>
      <c r="D11" s="916">
        <v>0.04</v>
      </c>
      <c r="E11" s="916">
        <v>0</v>
      </c>
      <c r="F11" s="916">
        <v>40.81</v>
      </c>
      <c r="G11" s="916">
        <v>20.18</v>
      </c>
      <c r="H11" s="916">
        <v>16.32</v>
      </c>
      <c r="I11" s="916">
        <v>7.23</v>
      </c>
      <c r="J11" s="916">
        <v>0</v>
      </c>
      <c r="K11" s="916">
        <v>56.27</v>
      </c>
    </row>
    <row r="12" spans="1:11" s="355" customFormat="1" ht="18" customHeight="1">
      <c r="A12" s="95" t="s">
        <v>299</v>
      </c>
      <c r="B12" s="916">
        <v>51.45</v>
      </c>
      <c r="C12" s="916">
        <v>7.31</v>
      </c>
      <c r="D12" s="916">
        <v>0.05</v>
      </c>
      <c r="E12" s="916">
        <v>0</v>
      </c>
      <c r="F12" s="916">
        <v>41.19</v>
      </c>
      <c r="G12" s="916">
        <v>20.96</v>
      </c>
      <c r="H12" s="916">
        <v>14.74</v>
      </c>
      <c r="I12" s="916">
        <v>6.77</v>
      </c>
      <c r="J12" s="916">
        <v>0</v>
      </c>
      <c r="K12" s="916">
        <v>57.53</v>
      </c>
    </row>
    <row r="13" spans="1:11" s="355" customFormat="1" ht="18" customHeight="1">
      <c r="A13" s="95" t="s">
        <v>300</v>
      </c>
      <c r="B13" s="916">
        <v>52.14</v>
      </c>
      <c r="C13" s="916">
        <v>7.14</v>
      </c>
      <c r="D13" s="916">
        <v>0.05</v>
      </c>
      <c r="E13" s="916">
        <v>0</v>
      </c>
      <c r="F13" s="916">
        <v>40.68</v>
      </c>
      <c r="G13" s="916">
        <v>19.05</v>
      </c>
      <c r="H13" s="916">
        <v>14.39</v>
      </c>
      <c r="I13" s="916">
        <v>5.58</v>
      </c>
      <c r="J13" s="916">
        <v>0</v>
      </c>
      <c r="K13" s="916">
        <v>60.98</v>
      </c>
    </row>
    <row r="14" spans="1:11" s="355" customFormat="1" ht="18" customHeight="1">
      <c r="A14" s="95" t="s">
        <v>1358</v>
      </c>
      <c r="B14" s="916">
        <v>53.94</v>
      </c>
      <c r="C14" s="916">
        <v>7.22</v>
      </c>
      <c r="D14" s="916">
        <v>0.03</v>
      </c>
      <c r="E14" s="916">
        <v>0</v>
      </c>
      <c r="F14" s="916">
        <v>38.799999999999997</v>
      </c>
      <c r="G14" s="916">
        <v>19.2</v>
      </c>
      <c r="H14" s="916">
        <v>15.31</v>
      </c>
      <c r="I14" s="916">
        <v>7.12</v>
      </c>
      <c r="J14" s="916">
        <v>0</v>
      </c>
      <c r="K14" s="916">
        <v>58.37</v>
      </c>
    </row>
    <row r="15" spans="1:11" s="355" customFormat="1" ht="34.5" customHeight="1">
      <c r="A15" s="1302" t="s">
        <v>1360</v>
      </c>
      <c r="B15" s="1302"/>
      <c r="C15" s="1302"/>
      <c r="D15" s="1302"/>
      <c r="E15" s="1302"/>
      <c r="F15" s="1302"/>
      <c r="G15" s="1302"/>
      <c r="H15" s="1302"/>
      <c r="I15" s="1302"/>
      <c r="J15" s="1302"/>
      <c r="K15" s="1302"/>
    </row>
    <row r="16" spans="1:11" s="355" customFormat="1" ht="30.75" customHeight="1">
      <c r="A16" s="1302" t="s">
        <v>236</v>
      </c>
      <c r="B16" s="1302"/>
      <c r="C16" s="1302"/>
      <c r="D16" s="1302"/>
      <c r="E16" s="1302"/>
      <c r="F16" s="1302"/>
      <c r="G16" s="1302"/>
      <c r="H16" s="1302"/>
      <c r="I16" s="1302"/>
      <c r="J16" s="1302"/>
      <c r="K16" s="1302"/>
    </row>
    <row r="17" s="355" customFormat="1" ht="26.85" customHeight="1"/>
  </sheetData>
  <mergeCells count="6">
    <mergeCell ref="A16:K16"/>
    <mergeCell ref="A1:K1"/>
    <mergeCell ref="A2:A3"/>
    <mergeCell ref="B2:F2"/>
    <mergeCell ref="G2:K2"/>
    <mergeCell ref="A15:K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Normal="100" workbookViewId="0">
      <selection activeCell="E10" sqref="E10"/>
    </sheetView>
  </sheetViews>
  <sheetFormatPr defaultRowHeight="15"/>
  <cols>
    <col min="1" max="1" width="6.42578125" bestFit="1" customWidth="1"/>
    <col min="2" max="2" width="31.7109375" customWidth="1"/>
    <col min="3" max="3" width="31.85546875" customWidth="1"/>
    <col min="4" max="4" width="12.140625" style="513" customWidth="1"/>
    <col min="5" max="5" width="12.85546875" style="514" customWidth="1"/>
    <col min="6" max="6" width="13.140625" style="514" customWidth="1"/>
    <col min="7" max="7" width="12.42578125" bestFit="1" customWidth="1"/>
    <col min="8" max="8" width="18.28515625" customWidth="1"/>
    <col min="9" max="9" width="12.7109375" customWidth="1"/>
    <col min="10" max="11" width="13.140625" customWidth="1"/>
  </cols>
  <sheetData>
    <row r="1" spans="1:17" ht="64.5" customHeight="1">
      <c r="A1" s="1203" t="s">
        <v>1401</v>
      </c>
      <c r="B1" s="1203"/>
      <c r="C1" s="1203"/>
      <c r="D1" s="1203"/>
      <c r="E1" s="1203"/>
      <c r="F1" s="1203"/>
      <c r="G1" s="1203"/>
      <c r="H1" s="1203"/>
      <c r="I1" s="1203"/>
      <c r="J1" s="1203"/>
      <c r="K1" s="68"/>
    </row>
    <row r="2" spans="1:17" ht="15" customHeight="1">
      <c r="A2" s="1204" t="s">
        <v>517</v>
      </c>
      <c r="B2" s="1204" t="s">
        <v>518</v>
      </c>
      <c r="C2" s="1204" t="s">
        <v>805</v>
      </c>
      <c r="D2" s="1206" t="s">
        <v>519</v>
      </c>
      <c r="E2" s="1208" t="s">
        <v>806</v>
      </c>
      <c r="F2" s="1209" t="s">
        <v>808</v>
      </c>
      <c r="G2" s="1211" t="s">
        <v>520</v>
      </c>
      <c r="H2" s="1212"/>
      <c r="I2" s="1213" t="s">
        <v>809</v>
      </c>
      <c r="J2" s="1204" t="s">
        <v>522</v>
      </c>
      <c r="K2" s="69"/>
      <c r="L2" s="8"/>
      <c r="M2" s="8"/>
      <c r="Q2" s="8"/>
    </row>
    <row r="3" spans="1:17" ht="112.5" customHeight="1">
      <c r="A3" s="1205"/>
      <c r="B3" s="1205"/>
      <c r="C3" s="1205"/>
      <c r="D3" s="1207"/>
      <c r="E3" s="1208"/>
      <c r="F3" s="1210"/>
      <c r="G3" s="509" t="s">
        <v>807</v>
      </c>
      <c r="H3" s="509" t="s">
        <v>521</v>
      </c>
      <c r="I3" s="1214"/>
      <c r="J3" s="1205"/>
      <c r="K3" s="69"/>
      <c r="M3" s="8"/>
      <c r="N3" s="8"/>
      <c r="O3" s="8"/>
      <c r="P3" s="8"/>
    </row>
    <row r="4" spans="1:17" ht="45" customHeight="1">
      <c r="A4" s="510" t="s">
        <v>49</v>
      </c>
      <c r="B4" s="1155" t="s">
        <v>1427</v>
      </c>
      <c r="C4" s="1155" t="s">
        <v>1428</v>
      </c>
      <c r="D4" s="1156">
        <v>44796</v>
      </c>
      <c r="E4" s="1156">
        <v>44887</v>
      </c>
      <c r="F4" s="1156">
        <v>44900</v>
      </c>
      <c r="G4" s="1157">
        <v>16762530</v>
      </c>
      <c r="H4" s="1158">
        <v>26</v>
      </c>
      <c r="I4" s="1158">
        <v>294</v>
      </c>
      <c r="J4" s="1155">
        <v>492.81</v>
      </c>
      <c r="K4" s="69"/>
    </row>
    <row r="5" spans="1:17" ht="44.25" customHeight="1">
      <c r="A5" s="510" t="s">
        <v>50</v>
      </c>
      <c r="B5" s="1155" t="s">
        <v>1429</v>
      </c>
      <c r="C5" s="1155" t="s">
        <v>1430</v>
      </c>
      <c r="D5" s="1156">
        <v>44823</v>
      </c>
      <c r="E5" s="1156">
        <v>44897</v>
      </c>
      <c r="F5" s="1156">
        <v>44910</v>
      </c>
      <c r="G5" s="1157">
        <v>964600</v>
      </c>
      <c r="H5" s="1158">
        <v>26</v>
      </c>
      <c r="I5" s="1158">
        <v>16.079999999999998</v>
      </c>
      <c r="J5" s="1155">
        <v>1.55</v>
      </c>
      <c r="K5" s="69"/>
    </row>
    <row r="6" spans="1:17" ht="64.5" customHeight="1">
      <c r="A6" s="510" t="s">
        <v>51</v>
      </c>
      <c r="B6" s="1155" t="s">
        <v>1431</v>
      </c>
      <c r="C6" s="1155" t="s">
        <v>1432</v>
      </c>
      <c r="D6" s="1156">
        <v>44796</v>
      </c>
      <c r="E6" s="1156">
        <v>44901</v>
      </c>
      <c r="F6" s="1156">
        <v>44914</v>
      </c>
      <c r="G6" s="1157">
        <v>390000</v>
      </c>
      <c r="H6" s="1158">
        <v>26</v>
      </c>
      <c r="I6" s="1158">
        <v>10</v>
      </c>
      <c r="J6" s="1155">
        <v>0.39</v>
      </c>
      <c r="K6" s="69"/>
    </row>
    <row r="7" spans="1:17" ht="74.25" customHeight="1">
      <c r="A7" s="510" t="s">
        <v>52</v>
      </c>
      <c r="B7" s="1155" t="s">
        <v>1433</v>
      </c>
      <c r="C7" s="1155" t="s">
        <v>1434</v>
      </c>
      <c r="D7" s="1156">
        <v>44852</v>
      </c>
      <c r="E7" s="1156">
        <v>44908</v>
      </c>
      <c r="F7" s="1156">
        <v>44921</v>
      </c>
      <c r="G7" s="1157">
        <v>9091970</v>
      </c>
      <c r="H7" s="1158">
        <v>29.88</v>
      </c>
      <c r="I7" s="1158">
        <v>4</v>
      </c>
      <c r="J7" s="1155">
        <v>3.63</v>
      </c>
      <c r="K7" s="69"/>
    </row>
    <row r="8" spans="1:17" ht="90.75" customHeight="1">
      <c r="A8" s="1155" t="s">
        <v>35</v>
      </c>
      <c r="B8" s="1155" t="s">
        <v>1435</v>
      </c>
      <c r="C8" s="1155" t="s">
        <v>1436</v>
      </c>
      <c r="D8" s="1156">
        <v>44841</v>
      </c>
      <c r="E8" s="1156">
        <v>44909</v>
      </c>
      <c r="F8" s="1156">
        <v>44922</v>
      </c>
      <c r="G8" s="1157">
        <v>130000</v>
      </c>
      <c r="H8" s="1158">
        <v>26</v>
      </c>
      <c r="I8" s="1158">
        <v>20</v>
      </c>
      <c r="J8" s="1155">
        <v>0.26</v>
      </c>
      <c r="K8" s="69"/>
    </row>
    <row r="9" spans="1:17" ht="60" customHeight="1">
      <c r="A9" s="1159"/>
      <c r="B9" s="1159"/>
      <c r="C9" s="1160"/>
      <c r="D9" s="1161"/>
      <c r="E9" s="1161"/>
      <c r="F9" s="1161"/>
      <c r="G9" s="1162"/>
      <c r="H9" s="1163"/>
      <c r="I9" s="1163"/>
      <c r="J9" s="1159"/>
      <c r="K9" s="69"/>
    </row>
    <row r="10" spans="1:17" ht="85.5" customHeight="1">
      <c r="A10" s="1159"/>
      <c r="B10" s="1159"/>
      <c r="C10" s="1160"/>
      <c r="D10" s="1161"/>
      <c r="E10" s="1161"/>
      <c r="F10" s="1161"/>
      <c r="G10" s="1162"/>
      <c r="H10" s="1163"/>
      <c r="I10" s="1163"/>
      <c r="J10" s="1159"/>
      <c r="K10" s="69"/>
    </row>
    <row r="11" spans="1:17">
      <c r="B11" s="8"/>
      <c r="D11" s="511" t="s">
        <v>0</v>
      </c>
      <c r="E11" s="512"/>
      <c r="F11" s="512"/>
      <c r="G11" s="71"/>
      <c r="H11" s="71"/>
      <c r="I11" s="71"/>
      <c r="J11" s="71"/>
      <c r="K11" s="48"/>
      <c r="L11" s="70"/>
    </row>
    <row r="12" spans="1:17">
      <c r="B12" s="8"/>
      <c r="K12" s="48"/>
      <c r="L12" s="70"/>
    </row>
    <row r="13" spans="1:17">
      <c r="B13" s="8"/>
      <c r="K13" s="48"/>
      <c r="L13" s="70"/>
    </row>
    <row r="14" spans="1:17">
      <c r="B14" s="8"/>
      <c r="K14" s="48"/>
      <c r="L14" s="70"/>
    </row>
    <row r="15" spans="1:17" ht="35.25" customHeight="1">
      <c r="A15" s="72"/>
      <c r="B15" s="72"/>
      <c r="C15" s="72"/>
      <c r="D15" s="515"/>
      <c r="E15" s="515"/>
      <c r="F15" s="515"/>
      <c r="G15" s="72"/>
      <c r="H15" s="72"/>
      <c r="I15" s="72"/>
      <c r="J15" s="72"/>
      <c r="K15" s="48"/>
      <c r="L15" s="70"/>
    </row>
    <row r="16" spans="1:17">
      <c r="A16" s="73"/>
      <c r="B16" s="74"/>
      <c r="C16" s="74"/>
      <c r="D16" s="516"/>
      <c r="E16" s="517"/>
      <c r="F16" s="517"/>
      <c r="G16" s="75"/>
      <c r="H16" s="75"/>
      <c r="I16" s="75"/>
      <c r="J16" s="75"/>
      <c r="L16" s="70"/>
    </row>
    <row r="17" spans="1:13">
      <c r="A17" s="73"/>
      <c r="B17" s="74"/>
      <c r="C17" s="74"/>
      <c r="D17" s="518"/>
      <c r="E17" s="517"/>
      <c r="F17" s="517"/>
      <c r="G17" s="75"/>
      <c r="H17" s="75"/>
      <c r="I17" s="75"/>
      <c r="J17" s="75"/>
    </row>
    <row r="18" spans="1:13">
      <c r="A18" s="73"/>
      <c r="B18" s="74"/>
      <c r="C18" s="74"/>
      <c r="D18" s="516"/>
      <c r="E18" s="517"/>
      <c r="F18" s="517"/>
      <c r="G18" s="75"/>
      <c r="H18" s="75"/>
      <c r="I18" s="75"/>
      <c r="J18" s="75"/>
    </row>
    <row r="19" spans="1:13">
      <c r="A19" s="73"/>
      <c r="B19" s="74"/>
      <c r="C19" s="74"/>
      <c r="D19" s="518"/>
      <c r="E19" s="517"/>
      <c r="F19" s="517"/>
      <c r="G19" s="75"/>
      <c r="H19" s="75"/>
      <c r="I19" s="75"/>
      <c r="J19" s="75"/>
    </row>
    <row r="20" spans="1:13">
      <c r="A20" s="72"/>
      <c r="B20" s="554"/>
      <c r="C20" s="72"/>
      <c r="D20" s="515"/>
      <c r="E20" s="515"/>
      <c r="F20" s="515"/>
      <c r="G20" s="72"/>
      <c r="H20" s="72"/>
      <c r="I20" s="72"/>
      <c r="J20" s="72"/>
    </row>
    <row r="21" spans="1:13">
      <c r="A21" s="72"/>
      <c r="B21" s="554"/>
      <c r="C21" s="72"/>
      <c r="D21" s="515"/>
      <c r="E21" s="515"/>
      <c r="F21" s="515"/>
      <c r="G21" s="72"/>
      <c r="H21" s="72"/>
      <c r="I21" s="72"/>
      <c r="J21" s="72"/>
    </row>
    <row r="22" spans="1:13">
      <c r="B22" s="8"/>
      <c r="K22" s="72"/>
      <c r="L22" s="72"/>
      <c r="M22" s="72"/>
    </row>
    <row r="23" spans="1:13">
      <c r="K23" s="72"/>
      <c r="L23" s="72"/>
      <c r="M23" s="72"/>
    </row>
    <row r="24" spans="1:13">
      <c r="K24" s="72"/>
      <c r="L24" s="72"/>
      <c r="M24" s="72"/>
    </row>
    <row r="25" spans="1:13">
      <c r="K25" s="72"/>
      <c r="L25" s="72"/>
      <c r="M25" s="72"/>
    </row>
    <row r="26" spans="1:13">
      <c r="K26" s="72"/>
      <c r="L26" s="72"/>
      <c r="M26" s="72"/>
    </row>
    <row r="27" spans="1:13">
      <c r="K27" s="72"/>
      <c r="L27" s="72"/>
      <c r="M27" s="72"/>
    </row>
    <row r="28" spans="1:13">
      <c r="K28" s="72"/>
      <c r="L28" s="72"/>
      <c r="M28" s="72"/>
    </row>
  </sheetData>
  <mergeCells count="10">
    <mergeCell ref="A1:J1"/>
    <mergeCell ref="A2:A3"/>
    <mergeCell ref="B2:B3"/>
    <mergeCell ref="C2:C3"/>
    <mergeCell ref="D2:D3"/>
    <mergeCell ref="E2:E3"/>
    <mergeCell ref="F2:F3"/>
    <mergeCell ref="G2:H2"/>
    <mergeCell ref="I2:I3"/>
    <mergeCell ref="J2:J3"/>
  </mergeCells>
  <printOptions horizontalCentered="1"/>
  <pageMargins left="0.25" right="0.25" top="0.32" bottom="0.39" header="0.3" footer="0.3"/>
  <pageSetup paperSize="9" orientation="landscape" useFirstPageNumber="1"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activeCell="D5" sqref="D5"/>
    </sheetView>
  </sheetViews>
  <sheetFormatPr defaultColWidth="9.140625" defaultRowHeight="15"/>
  <cols>
    <col min="1" max="7" width="14.5703125" style="354" bestFit="1" customWidth="1"/>
    <col min="8" max="8" width="15" style="354" bestFit="1" customWidth="1"/>
    <col min="9" max="9" width="14.42578125" style="354" bestFit="1" customWidth="1"/>
    <col min="10" max="10" width="16" style="354" customWidth="1"/>
    <col min="11" max="11" width="14.5703125" style="354" bestFit="1" customWidth="1"/>
    <col min="12" max="12" width="4.5703125" style="354" bestFit="1" customWidth="1"/>
    <col min="13" max="16384" width="9.140625" style="354"/>
  </cols>
  <sheetData>
    <row r="1" spans="1:11" ht="30.75" customHeight="1">
      <c r="A1" s="1304" t="s">
        <v>1200</v>
      </c>
      <c r="B1" s="1305"/>
      <c r="C1" s="1305"/>
      <c r="D1" s="1305"/>
      <c r="E1" s="1305"/>
      <c r="F1" s="1305"/>
      <c r="G1" s="1305"/>
      <c r="H1" s="1305"/>
    </row>
    <row r="2" spans="1:11" s="355" customFormat="1" ht="18" customHeight="1">
      <c r="A2" s="1316" t="s">
        <v>1198</v>
      </c>
      <c r="B2" s="1309"/>
      <c r="C2" s="1309"/>
      <c r="D2" s="1309"/>
      <c r="E2" s="1309"/>
      <c r="F2" s="1309"/>
      <c r="G2" s="1309"/>
      <c r="H2" s="1309"/>
      <c r="I2" s="1309"/>
      <c r="J2" s="1309"/>
      <c r="K2" s="1317"/>
    </row>
    <row r="3" spans="1:11" s="355" customFormat="1" ht="93.75" customHeight="1">
      <c r="A3" s="533" t="s">
        <v>122</v>
      </c>
      <c r="B3" s="413" t="s">
        <v>237</v>
      </c>
      <c r="C3" s="413" t="s">
        <v>238</v>
      </c>
      <c r="D3" s="413" t="s">
        <v>239</v>
      </c>
      <c r="E3" s="413" t="s">
        <v>241</v>
      </c>
      <c r="F3" s="413" t="s">
        <v>242</v>
      </c>
      <c r="G3" s="413" t="s">
        <v>243</v>
      </c>
      <c r="H3" s="413" t="s">
        <v>1199</v>
      </c>
      <c r="I3" s="413" t="s">
        <v>918</v>
      </c>
      <c r="J3" s="413" t="s">
        <v>245</v>
      </c>
      <c r="K3" s="413" t="s">
        <v>244</v>
      </c>
    </row>
    <row r="4" spans="1:11" s="361" customFormat="1" ht="18" customHeight="1">
      <c r="A4" s="357" t="s">
        <v>1</v>
      </c>
      <c r="B4" s="600">
        <v>0</v>
      </c>
      <c r="C4" s="600">
        <v>100</v>
      </c>
      <c r="D4" s="600">
        <v>0</v>
      </c>
      <c r="E4" s="600">
        <v>0</v>
      </c>
      <c r="F4" s="600">
        <v>0</v>
      </c>
      <c r="G4" s="600">
        <v>0</v>
      </c>
      <c r="H4" s="600">
        <v>0</v>
      </c>
      <c r="I4" s="600">
        <v>0</v>
      </c>
      <c r="J4" s="600">
        <v>0</v>
      </c>
      <c r="K4" s="600">
        <v>0</v>
      </c>
    </row>
    <row r="5" spans="1:11" s="361" customFormat="1" ht="18" customHeight="1">
      <c r="A5" s="357" t="s">
        <v>2</v>
      </c>
      <c r="B5" s="917">
        <v>0</v>
      </c>
      <c r="C5" s="917">
        <v>100</v>
      </c>
      <c r="D5" s="917">
        <v>0</v>
      </c>
      <c r="E5" s="917">
        <v>0</v>
      </c>
      <c r="F5" s="917">
        <v>0</v>
      </c>
      <c r="G5" s="917">
        <v>0</v>
      </c>
      <c r="H5" s="917">
        <v>0</v>
      </c>
      <c r="I5" s="917">
        <v>0</v>
      </c>
      <c r="J5" s="917">
        <v>0</v>
      </c>
      <c r="K5" s="917">
        <v>0</v>
      </c>
    </row>
    <row r="6" spans="1:11" s="355" customFormat="1" ht="18" customHeight="1">
      <c r="A6" s="95" t="s">
        <v>64</v>
      </c>
      <c r="B6" s="601">
        <v>0</v>
      </c>
      <c r="C6" s="601">
        <v>100</v>
      </c>
      <c r="D6" s="601">
        <v>0</v>
      </c>
      <c r="E6" s="601">
        <v>0</v>
      </c>
      <c r="F6" s="601">
        <v>0</v>
      </c>
      <c r="G6" s="601">
        <v>0</v>
      </c>
      <c r="H6" s="601">
        <v>0</v>
      </c>
      <c r="I6" s="601">
        <v>0</v>
      </c>
      <c r="J6" s="601">
        <v>0</v>
      </c>
      <c r="K6" s="601">
        <v>0</v>
      </c>
    </row>
    <row r="7" spans="1:11" s="355" customFormat="1" ht="18" customHeight="1">
      <c r="A7" s="95" t="s">
        <v>65</v>
      </c>
      <c r="B7" s="602">
        <v>0</v>
      </c>
      <c r="C7" s="602">
        <v>100</v>
      </c>
      <c r="D7" s="602">
        <v>0</v>
      </c>
      <c r="E7" s="602">
        <v>0</v>
      </c>
      <c r="F7" s="602">
        <v>0</v>
      </c>
      <c r="G7" s="602">
        <v>0</v>
      </c>
      <c r="H7" s="602">
        <v>0</v>
      </c>
      <c r="I7" s="602">
        <v>0</v>
      </c>
      <c r="J7" s="602">
        <v>0</v>
      </c>
      <c r="K7" s="602">
        <v>0</v>
      </c>
    </row>
    <row r="8" spans="1:11" s="355" customFormat="1" ht="18" customHeight="1">
      <c r="A8" s="95" t="s">
        <v>295</v>
      </c>
      <c r="B8" s="602">
        <v>0</v>
      </c>
      <c r="C8" s="602">
        <v>100</v>
      </c>
      <c r="D8" s="602">
        <v>0</v>
      </c>
      <c r="E8" s="602">
        <v>0</v>
      </c>
      <c r="F8" s="602">
        <v>0</v>
      </c>
      <c r="G8" s="602">
        <v>0</v>
      </c>
      <c r="H8" s="602">
        <v>0</v>
      </c>
      <c r="I8" s="602">
        <v>0</v>
      </c>
      <c r="J8" s="602">
        <v>0</v>
      </c>
      <c r="K8" s="602">
        <v>0</v>
      </c>
    </row>
    <row r="9" spans="1:11" s="355" customFormat="1" ht="18" customHeight="1">
      <c r="A9" s="95" t="s">
        <v>296</v>
      </c>
      <c r="B9" s="602">
        <v>0</v>
      </c>
      <c r="C9" s="602">
        <v>100</v>
      </c>
      <c r="D9" s="602">
        <v>0</v>
      </c>
      <c r="E9" s="602">
        <v>0</v>
      </c>
      <c r="F9" s="602">
        <v>0</v>
      </c>
      <c r="G9" s="602">
        <v>0</v>
      </c>
      <c r="H9" s="602">
        <v>0</v>
      </c>
      <c r="I9" s="602">
        <v>0</v>
      </c>
      <c r="J9" s="602">
        <v>0</v>
      </c>
      <c r="K9" s="602">
        <v>0</v>
      </c>
    </row>
    <row r="10" spans="1:11" s="355" customFormat="1" ht="18" customHeight="1">
      <c r="A10" s="95" t="s">
        <v>301</v>
      </c>
      <c r="B10" s="602">
        <v>0</v>
      </c>
      <c r="C10" s="602">
        <v>100</v>
      </c>
      <c r="D10" s="602">
        <v>0</v>
      </c>
      <c r="E10" s="602">
        <v>0</v>
      </c>
      <c r="F10" s="602">
        <v>0</v>
      </c>
      <c r="G10" s="602">
        <v>0</v>
      </c>
      <c r="H10" s="602">
        <v>0</v>
      </c>
      <c r="I10" s="602">
        <v>0</v>
      </c>
      <c r="J10" s="602">
        <v>0</v>
      </c>
      <c r="K10" s="602">
        <v>0</v>
      </c>
    </row>
    <row r="11" spans="1:11" s="355" customFormat="1" ht="18" customHeight="1">
      <c r="A11" s="95" t="s">
        <v>298</v>
      </c>
      <c r="B11" s="602">
        <v>0</v>
      </c>
      <c r="C11" s="602">
        <v>100</v>
      </c>
      <c r="D11" s="602">
        <v>0</v>
      </c>
      <c r="E11" s="602">
        <v>0</v>
      </c>
      <c r="F11" s="602">
        <v>0</v>
      </c>
      <c r="G11" s="602">
        <v>0</v>
      </c>
      <c r="H11" s="602">
        <v>0</v>
      </c>
      <c r="I11" s="602">
        <v>0</v>
      </c>
      <c r="J11" s="602">
        <v>0</v>
      </c>
      <c r="K11" s="602">
        <v>0</v>
      </c>
    </row>
    <row r="12" spans="1:11" s="355" customFormat="1" ht="18" customHeight="1">
      <c r="A12" s="95" t="s">
        <v>299</v>
      </c>
      <c r="B12" s="602">
        <v>0</v>
      </c>
      <c r="C12" s="602">
        <v>100</v>
      </c>
      <c r="D12" s="602">
        <v>0</v>
      </c>
      <c r="E12" s="602">
        <v>0</v>
      </c>
      <c r="F12" s="602">
        <v>0</v>
      </c>
      <c r="G12" s="602">
        <v>0</v>
      </c>
      <c r="H12" s="602">
        <v>0</v>
      </c>
      <c r="I12" s="602">
        <v>0</v>
      </c>
      <c r="J12" s="602">
        <v>0</v>
      </c>
      <c r="K12" s="602">
        <v>0</v>
      </c>
    </row>
    <row r="13" spans="1:11" s="355" customFormat="1" ht="18" customHeight="1">
      <c r="A13" s="95" t="s">
        <v>300</v>
      </c>
      <c r="B13" s="602">
        <v>0</v>
      </c>
      <c r="C13" s="602">
        <v>100</v>
      </c>
      <c r="D13" s="602">
        <v>0</v>
      </c>
      <c r="E13" s="602">
        <v>0</v>
      </c>
      <c r="F13" s="602">
        <v>0</v>
      </c>
      <c r="G13" s="602">
        <v>0</v>
      </c>
      <c r="H13" s="602">
        <v>0</v>
      </c>
      <c r="I13" s="602">
        <v>0</v>
      </c>
      <c r="J13" s="602">
        <v>0</v>
      </c>
      <c r="K13" s="602">
        <v>0</v>
      </c>
    </row>
    <row r="14" spans="1:11" s="355" customFormat="1" ht="18" customHeight="1">
      <c r="A14" s="95" t="s">
        <v>1358</v>
      </c>
      <c r="B14" s="602">
        <v>0</v>
      </c>
      <c r="C14" s="602">
        <v>100</v>
      </c>
      <c r="D14" s="602">
        <v>0</v>
      </c>
      <c r="E14" s="602">
        <v>0</v>
      </c>
      <c r="F14" s="602">
        <v>0</v>
      </c>
      <c r="G14" s="602">
        <v>0</v>
      </c>
      <c r="H14" s="602">
        <v>0</v>
      </c>
      <c r="I14" s="602">
        <v>0</v>
      </c>
      <c r="J14" s="602">
        <v>0</v>
      </c>
      <c r="K14" s="602">
        <v>0</v>
      </c>
    </row>
    <row r="15" spans="1:11" s="355" customFormat="1" ht="33.75" customHeight="1">
      <c r="A15" s="1302" t="s">
        <v>1360</v>
      </c>
      <c r="B15" s="1303"/>
      <c r="C15" s="1303"/>
      <c r="D15" s="1303"/>
      <c r="E15" s="1303"/>
      <c r="F15" s="1303"/>
    </row>
    <row r="16" spans="1:11" s="355" customFormat="1" ht="30.75" customHeight="1">
      <c r="A16" s="1302" t="s">
        <v>246</v>
      </c>
      <c r="B16" s="1303"/>
      <c r="C16" s="1303"/>
      <c r="D16" s="1303"/>
      <c r="E16" s="1303"/>
      <c r="F16" s="1303"/>
    </row>
    <row r="17" s="355" customFormat="1" ht="27.6" customHeight="1"/>
  </sheetData>
  <mergeCells count="4">
    <mergeCell ref="A1:H1"/>
    <mergeCell ref="A2:K2"/>
    <mergeCell ref="A15:F15"/>
    <mergeCell ref="A16:F1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activeCell="E9" sqref="E9"/>
    </sheetView>
  </sheetViews>
  <sheetFormatPr defaultColWidth="9.140625" defaultRowHeight="15"/>
  <cols>
    <col min="1" max="4" width="14.5703125" style="354" bestFit="1" customWidth="1"/>
    <col min="5" max="5" width="16.42578125" style="354" customWidth="1"/>
    <col min="6" max="6" width="4.5703125" style="354" bestFit="1" customWidth="1"/>
    <col min="7" max="16384" width="9.140625" style="354"/>
  </cols>
  <sheetData>
    <row r="1" spans="1:5" ht="31.5" customHeight="1">
      <c r="A1" s="1304" t="s">
        <v>1201</v>
      </c>
      <c r="B1" s="1305"/>
      <c r="C1" s="1305"/>
      <c r="D1" s="1305"/>
      <c r="E1" s="1305"/>
    </row>
    <row r="2" spans="1:5" s="355" customFormat="1" ht="18" customHeight="1">
      <c r="A2" s="1316" t="s">
        <v>240</v>
      </c>
      <c r="B2" s="1394"/>
      <c r="C2" s="1394"/>
      <c r="D2" s="1394"/>
      <c r="E2" s="1394"/>
    </row>
    <row r="3" spans="1:5" s="355" customFormat="1" ht="33.75" customHeight="1">
      <c r="A3" s="413" t="s">
        <v>122</v>
      </c>
      <c r="B3" s="413" t="s">
        <v>247</v>
      </c>
      <c r="C3" s="413" t="s">
        <v>248</v>
      </c>
      <c r="D3" s="413" t="s">
        <v>249</v>
      </c>
      <c r="E3" s="413" t="s">
        <v>250</v>
      </c>
    </row>
    <row r="4" spans="1:5" s="361" customFormat="1" ht="18" customHeight="1">
      <c r="A4" s="357" t="s">
        <v>1</v>
      </c>
      <c r="B4" s="600">
        <v>41.07</v>
      </c>
      <c r="C4" s="600">
        <v>58.91</v>
      </c>
      <c r="D4" s="600">
        <v>0.02</v>
      </c>
      <c r="E4" s="600">
        <v>0</v>
      </c>
    </row>
    <row r="5" spans="1:5" s="361" customFormat="1" ht="18" customHeight="1">
      <c r="A5" s="357" t="s">
        <v>2</v>
      </c>
      <c r="B5" s="600">
        <v>39.31</v>
      </c>
      <c r="C5" s="600">
        <v>57.25</v>
      </c>
      <c r="D5" s="600">
        <v>3.44</v>
      </c>
      <c r="E5" s="600">
        <v>0</v>
      </c>
    </row>
    <row r="6" spans="1:5" s="355" customFormat="1" ht="18" customHeight="1">
      <c r="A6" s="95" t="s">
        <v>64</v>
      </c>
      <c r="B6" s="601">
        <v>42.48</v>
      </c>
      <c r="C6" s="601">
        <v>57.45</v>
      </c>
      <c r="D6" s="918">
        <v>0</v>
      </c>
      <c r="E6" s="601">
        <v>0</v>
      </c>
    </row>
    <row r="7" spans="1:5" s="355" customFormat="1" ht="18" customHeight="1">
      <c r="A7" s="95" t="s">
        <v>65</v>
      </c>
      <c r="B7" s="918">
        <v>46.76</v>
      </c>
      <c r="C7" s="918">
        <v>53.14</v>
      </c>
      <c r="D7" s="918">
        <v>0</v>
      </c>
      <c r="E7" s="918">
        <v>0</v>
      </c>
    </row>
    <row r="8" spans="1:5" s="355" customFormat="1" ht="18" customHeight="1">
      <c r="A8" s="95" t="s">
        <v>295</v>
      </c>
      <c r="B8" s="602">
        <v>47.4</v>
      </c>
      <c r="C8" s="602">
        <v>52.41</v>
      </c>
      <c r="D8" s="602">
        <v>0</v>
      </c>
      <c r="E8" s="602">
        <v>0.19</v>
      </c>
    </row>
    <row r="9" spans="1:5" s="355" customFormat="1" ht="18" customHeight="1">
      <c r="A9" s="95" t="s">
        <v>296</v>
      </c>
      <c r="B9" s="602">
        <v>43.15</v>
      </c>
      <c r="C9" s="602">
        <v>56.19</v>
      </c>
      <c r="D9" s="602">
        <v>0.66</v>
      </c>
      <c r="E9" s="602">
        <v>0</v>
      </c>
    </row>
    <row r="10" spans="1:5" s="355" customFormat="1" ht="18" customHeight="1">
      <c r="A10" s="95" t="s">
        <v>301</v>
      </c>
      <c r="B10" s="602">
        <v>41.61</v>
      </c>
      <c r="C10" s="602">
        <v>56.99</v>
      </c>
      <c r="D10" s="602">
        <v>1.4</v>
      </c>
      <c r="E10" s="602">
        <v>0</v>
      </c>
    </row>
    <row r="11" spans="1:5" s="355" customFormat="1" ht="18" customHeight="1">
      <c r="A11" s="95" t="s">
        <v>298</v>
      </c>
      <c r="B11" s="602">
        <v>35.99</v>
      </c>
      <c r="C11" s="602">
        <v>61.61</v>
      </c>
      <c r="D11" s="602">
        <v>2.4</v>
      </c>
      <c r="E11" s="602">
        <v>0</v>
      </c>
    </row>
    <row r="12" spans="1:5" s="355" customFormat="1" ht="18" customHeight="1">
      <c r="A12" s="95" t="s">
        <v>299</v>
      </c>
      <c r="B12" s="602">
        <v>35.9</v>
      </c>
      <c r="C12" s="602">
        <v>59.76</v>
      </c>
      <c r="D12" s="602">
        <v>4.33</v>
      </c>
      <c r="E12" s="602">
        <v>0</v>
      </c>
    </row>
    <row r="13" spans="1:5" s="355" customFormat="1" ht="18" customHeight="1">
      <c r="A13" s="95" t="s">
        <v>300</v>
      </c>
      <c r="B13" s="602">
        <v>34.14</v>
      </c>
      <c r="C13" s="602">
        <v>57.93</v>
      </c>
      <c r="D13" s="602">
        <v>7.93</v>
      </c>
      <c r="E13" s="602">
        <v>0</v>
      </c>
    </row>
    <row r="14" spans="1:5" s="355" customFormat="1" ht="18" customHeight="1">
      <c r="A14" s="95" t="s">
        <v>1358</v>
      </c>
      <c r="B14" s="602">
        <v>34.31</v>
      </c>
      <c r="C14" s="602">
        <v>57.27</v>
      </c>
      <c r="D14" s="602">
        <v>8.42</v>
      </c>
      <c r="E14" s="602">
        <v>0</v>
      </c>
    </row>
    <row r="15" spans="1:5" s="355" customFormat="1" ht="27" customHeight="1">
      <c r="A15" s="1302" t="s">
        <v>1360</v>
      </c>
      <c r="B15" s="1302"/>
      <c r="C15" s="1302"/>
      <c r="D15" s="1302"/>
    </row>
    <row r="16" spans="1:5" s="355" customFormat="1" ht="32.25" customHeight="1">
      <c r="A16" s="1302" t="s">
        <v>236</v>
      </c>
      <c r="B16" s="1302"/>
      <c r="C16" s="1302"/>
      <c r="D16" s="1302"/>
    </row>
    <row r="17" s="355" customFormat="1" ht="28.35" customHeight="1"/>
  </sheetData>
  <mergeCells count="4">
    <mergeCell ref="A1:E1"/>
    <mergeCell ref="A2:E2"/>
    <mergeCell ref="A15:D15"/>
    <mergeCell ref="A16:D16"/>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Normal="100" workbookViewId="0">
      <selection activeCell="K4" sqref="K4"/>
    </sheetView>
  </sheetViews>
  <sheetFormatPr defaultColWidth="9.140625" defaultRowHeight="15"/>
  <cols>
    <col min="1" max="11" width="14.5703125" style="429" bestFit="1" customWidth="1"/>
    <col min="12" max="12" width="15" style="429" bestFit="1" customWidth="1"/>
    <col min="13" max="13" width="4.5703125" style="429" bestFit="1" customWidth="1"/>
    <col min="14" max="16384" width="9.140625" style="429"/>
  </cols>
  <sheetData>
    <row r="1" spans="1:12" ht="29.25" customHeight="1">
      <c r="A1" s="1304" t="s">
        <v>1347</v>
      </c>
      <c r="B1" s="1305"/>
      <c r="C1" s="1305"/>
      <c r="D1" s="1305"/>
      <c r="E1" s="1305"/>
      <c r="F1" s="1305"/>
      <c r="G1" s="1305"/>
      <c r="H1" s="1305"/>
      <c r="I1" s="1305"/>
      <c r="J1" s="1305"/>
      <c r="K1" s="1305"/>
      <c r="L1" s="1305"/>
    </row>
    <row r="2" spans="1:12" s="432" customFormat="1" ht="15" customHeight="1">
      <c r="A2" s="1395" t="s">
        <v>122</v>
      </c>
      <c r="B2" s="1331" t="s">
        <v>929</v>
      </c>
      <c r="C2" s="1398" t="s">
        <v>919</v>
      </c>
      <c r="D2" s="1399"/>
      <c r="E2" s="1402" t="s">
        <v>920</v>
      </c>
      <c r="F2" s="1403"/>
      <c r="G2" s="1403"/>
      <c r="H2" s="1404"/>
      <c r="I2" s="1384" t="s">
        <v>63</v>
      </c>
      <c r="J2" s="1385"/>
      <c r="K2" s="1398" t="s">
        <v>1463</v>
      </c>
      <c r="L2" s="1405"/>
    </row>
    <row r="3" spans="1:12" s="432" customFormat="1" ht="34.5" customHeight="1">
      <c r="A3" s="1396"/>
      <c r="B3" s="1383"/>
      <c r="C3" s="1400"/>
      <c r="D3" s="1401"/>
      <c r="E3" s="1353" t="s">
        <v>220</v>
      </c>
      <c r="F3" s="1327"/>
      <c r="G3" s="1353" t="s">
        <v>221</v>
      </c>
      <c r="H3" s="1354"/>
      <c r="I3" s="1320"/>
      <c r="J3" s="1386"/>
      <c r="K3" s="1406"/>
      <c r="L3" s="1407"/>
    </row>
    <row r="4" spans="1:12" s="432" customFormat="1" ht="72" customHeight="1">
      <c r="A4" s="1397"/>
      <c r="B4" s="1332"/>
      <c r="C4" s="430" t="s">
        <v>1202</v>
      </c>
      <c r="D4" s="430" t="s">
        <v>251</v>
      </c>
      <c r="E4" s="442" t="s">
        <v>1203</v>
      </c>
      <c r="F4" s="442" t="s">
        <v>225</v>
      </c>
      <c r="G4" s="442" t="s">
        <v>1203</v>
      </c>
      <c r="H4" s="442" t="s">
        <v>225</v>
      </c>
      <c r="I4" s="442" t="s">
        <v>1203</v>
      </c>
      <c r="J4" s="442" t="s">
        <v>224</v>
      </c>
      <c r="K4" s="442" t="s">
        <v>1203</v>
      </c>
      <c r="L4" s="447" t="s">
        <v>1204</v>
      </c>
    </row>
    <row r="5" spans="1:12" s="449" customFormat="1" ht="18" customHeight="1">
      <c r="A5" s="448" t="s">
        <v>1</v>
      </c>
      <c r="B5" s="919">
        <v>242</v>
      </c>
      <c r="C5" s="920">
        <v>399057751</v>
      </c>
      <c r="D5" s="921">
        <v>2988743.4323999998</v>
      </c>
      <c r="E5" s="920">
        <v>189464388</v>
      </c>
      <c r="F5" s="921">
        <v>1440828.9454000003</v>
      </c>
      <c r="G5" s="920">
        <v>275957963</v>
      </c>
      <c r="H5" s="921">
        <v>2024953.4563</v>
      </c>
      <c r="I5" s="920">
        <v>864480102</v>
      </c>
      <c r="J5" s="921">
        <v>6454525.8340999996</v>
      </c>
      <c r="K5" s="921">
        <v>2932889</v>
      </c>
      <c r="L5" s="922">
        <v>22208.596967680001</v>
      </c>
    </row>
    <row r="6" spans="1:12" s="449" customFormat="1" ht="18" customHeight="1">
      <c r="A6" s="448" t="s">
        <v>2</v>
      </c>
      <c r="B6" s="919">
        <v>184</v>
      </c>
      <c r="C6" s="920">
        <v>433836017</v>
      </c>
      <c r="D6" s="921">
        <v>3472537.0951999999</v>
      </c>
      <c r="E6" s="920">
        <v>100540327</v>
      </c>
      <c r="F6" s="923">
        <v>814961.47580000001</v>
      </c>
      <c r="G6" s="920">
        <v>103068732</v>
      </c>
      <c r="H6" s="924">
        <v>807785.63410000002</v>
      </c>
      <c r="I6" s="925">
        <v>637445076</v>
      </c>
      <c r="J6" s="924">
        <v>5095284.2050999999</v>
      </c>
      <c r="K6" s="924">
        <v>1796374</v>
      </c>
      <c r="L6" s="923">
        <v>14885.1983812</v>
      </c>
    </row>
    <row r="7" spans="1:12" s="432" customFormat="1" ht="18" customHeight="1">
      <c r="A7" s="95" t="s">
        <v>64</v>
      </c>
      <c r="B7" s="926">
        <v>18</v>
      </c>
      <c r="C7" s="927">
        <v>44041828</v>
      </c>
      <c r="D7" s="928">
        <v>336061.31339999998</v>
      </c>
      <c r="E7" s="928">
        <v>8682315</v>
      </c>
      <c r="F7" s="929">
        <v>67227.294800000003</v>
      </c>
      <c r="G7" s="927">
        <v>16827840</v>
      </c>
      <c r="H7" s="928">
        <v>126109.73450000001</v>
      </c>
      <c r="I7" s="927">
        <v>69551983</v>
      </c>
      <c r="J7" s="928">
        <v>529398.34270000004</v>
      </c>
      <c r="K7" s="928">
        <v>2008125</v>
      </c>
      <c r="L7" s="929">
        <v>15347.02430868</v>
      </c>
    </row>
    <row r="8" spans="1:12" s="432" customFormat="1" ht="18" customHeight="1">
      <c r="A8" s="95" t="s">
        <v>65</v>
      </c>
      <c r="B8" s="930">
        <v>20</v>
      </c>
      <c r="C8" s="931">
        <v>43130576</v>
      </c>
      <c r="D8" s="932">
        <v>334286.24969999993</v>
      </c>
      <c r="E8" s="932">
        <v>4575398</v>
      </c>
      <c r="F8" s="933">
        <v>35927.410100000001</v>
      </c>
      <c r="G8" s="933">
        <v>8423828</v>
      </c>
      <c r="H8" s="933">
        <v>64418.840499999998</v>
      </c>
      <c r="I8" s="931">
        <v>56129802</v>
      </c>
      <c r="J8" s="932">
        <v>434632.5002999999</v>
      </c>
      <c r="K8" s="932">
        <v>2176529</v>
      </c>
      <c r="L8" s="933">
        <v>16904.834150780003</v>
      </c>
    </row>
    <row r="9" spans="1:12" s="432" customFormat="1" ht="18" customHeight="1">
      <c r="A9" s="95" t="s">
        <v>295</v>
      </c>
      <c r="B9" s="930">
        <v>22</v>
      </c>
      <c r="C9" s="931">
        <v>45719344</v>
      </c>
      <c r="D9" s="932">
        <v>357738.64960000006</v>
      </c>
      <c r="E9" s="932">
        <v>8839798</v>
      </c>
      <c r="F9" s="933">
        <v>70093.700899999996</v>
      </c>
      <c r="G9" s="931">
        <v>10625552</v>
      </c>
      <c r="H9" s="933">
        <v>82154.143700000015</v>
      </c>
      <c r="I9" s="931">
        <v>65184694</v>
      </c>
      <c r="J9" s="932">
        <v>509986.49420000013</v>
      </c>
      <c r="K9" s="932">
        <v>1681732</v>
      </c>
      <c r="L9" s="933">
        <v>13273.719889869999</v>
      </c>
    </row>
    <row r="10" spans="1:12" s="432" customFormat="1" ht="18" customHeight="1">
      <c r="A10" s="95" t="s">
        <v>296</v>
      </c>
      <c r="B10" s="930">
        <v>21</v>
      </c>
      <c r="C10" s="931">
        <v>43617829</v>
      </c>
      <c r="D10" s="932">
        <v>347693.52590000001</v>
      </c>
      <c r="E10" s="931">
        <v>12832356</v>
      </c>
      <c r="F10" s="933">
        <v>103780.07980000001</v>
      </c>
      <c r="G10" s="931">
        <v>12622380</v>
      </c>
      <c r="H10" s="933">
        <v>99253.071400000001</v>
      </c>
      <c r="I10" s="931">
        <v>69072565</v>
      </c>
      <c r="J10" s="932">
        <v>550726.67709999997</v>
      </c>
      <c r="K10" s="932">
        <v>1447889</v>
      </c>
      <c r="L10" s="933">
        <v>11502.88705924</v>
      </c>
    </row>
    <row r="11" spans="1:12" s="432" customFormat="1" ht="18" customHeight="1">
      <c r="A11" s="95" t="s">
        <v>301</v>
      </c>
      <c r="B11" s="930">
        <v>19</v>
      </c>
      <c r="C11" s="931">
        <v>41746939</v>
      </c>
      <c r="D11" s="932">
        <v>332668.44290000002</v>
      </c>
      <c r="E11" s="931">
        <v>28801251</v>
      </c>
      <c r="F11" s="933">
        <v>234836.23920000001</v>
      </c>
      <c r="G11" s="933">
        <v>8114347</v>
      </c>
      <c r="H11" s="933">
        <v>63930.551700000004</v>
      </c>
      <c r="I11" s="931">
        <v>78662537</v>
      </c>
      <c r="J11" s="932">
        <v>631435.23380000005</v>
      </c>
      <c r="K11" s="932">
        <v>1238948</v>
      </c>
      <c r="L11" s="933">
        <v>9866.3676341999999</v>
      </c>
    </row>
    <row r="12" spans="1:12" s="432" customFormat="1" ht="18" customHeight="1">
      <c r="A12" s="95" t="s">
        <v>298</v>
      </c>
      <c r="B12" s="930">
        <v>22</v>
      </c>
      <c r="C12" s="931">
        <v>57848200</v>
      </c>
      <c r="D12" s="932">
        <v>466013.27289999998</v>
      </c>
      <c r="E12" s="931">
        <v>17133501</v>
      </c>
      <c r="F12" s="933">
        <v>139733.49549999999</v>
      </c>
      <c r="G12" s="933">
        <v>26122394</v>
      </c>
      <c r="H12" s="933">
        <v>206075.38380000001</v>
      </c>
      <c r="I12" s="931">
        <v>101104095</v>
      </c>
      <c r="J12" s="932">
        <v>811822.15220000001</v>
      </c>
      <c r="K12" s="932">
        <v>1609971</v>
      </c>
      <c r="L12" s="933">
        <v>13134.188774349999</v>
      </c>
    </row>
    <row r="13" spans="1:12" s="432" customFormat="1" ht="18" customHeight="1">
      <c r="A13" s="95" t="s">
        <v>299</v>
      </c>
      <c r="B13" s="930">
        <v>19</v>
      </c>
      <c r="C13" s="931">
        <v>52287870</v>
      </c>
      <c r="D13" s="932">
        <v>431531.71279999998</v>
      </c>
      <c r="E13" s="932">
        <v>7884514</v>
      </c>
      <c r="F13" s="933">
        <v>65781.392399999997</v>
      </c>
      <c r="G13" s="933">
        <v>8359345</v>
      </c>
      <c r="H13" s="933">
        <v>68177.962299999999</v>
      </c>
      <c r="I13" s="931">
        <v>68531729</v>
      </c>
      <c r="J13" s="932">
        <v>565491.0675</v>
      </c>
      <c r="K13" s="932">
        <v>1227139</v>
      </c>
      <c r="L13" s="933">
        <v>10115.02210409</v>
      </c>
    </row>
    <row r="14" spans="1:12" s="432" customFormat="1" ht="18" customHeight="1">
      <c r="A14" s="95" t="s">
        <v>300</v>
      </c>
      <c r="B14" s="930">
        <v>21</v>
      </c>
      <c r="C14" s="931">
        <v>57708411</v>
      </c>
      <c r="D14" s="932">
        <v>472270.00780000002</v>
      </c>
      <c r="E14" s="932">
        <v>7414275</v>
      </c>
      <c r="F14" s="933">
        <v>61199.591500000002</v>
      </c>
      <c r="G14" s="933">
        <v>7788155</v>
      </c>
      <c r="H14" s="933">
        <v>63426.76</v>
      </c>
      <c r="I14" s="931">
        <v>72910841</v>
      </c>
      <c r="J14" s="932">
        <v>596896.35930000001</v>
      </c>
      <c r="K14" s="932">
        <v>1110925</v>
      </c>
      <c r="L14" s="933">
        <v>9073.3553937500001</v>
      </c>
    </row>
    <row r="15" spans="1:12" s="432" customFormat="1" ht="18" customHeight="1">
      <c r="A15" s="95" t="s">
        <v>1358</v>
      </c>
      <c r="B15" s="930">
        <v>22</v>
      </c>
      <c r="C15" s="931">
        <v>47735020</v>
      </c>
      <c r="D15" s="932">
        <v>394273.92019999999</v>
      </c>
      <c r="E15" s="932">
        <v>4376919</v>
      </c>
      <c r="F15" s="933">
        <v>36382.2716</v>
      </c>
      <c r="G15" s="933">
        <v>4184891</v>
      </c>
      <c r="H15" s="933">
        <v>34239.186199999996</v>
      </c>
      <c r="I15" s="931">
        <v>56296830</v>
      </c>
      <c r="J15" s="932">
        <v>464895.37800000003</v>
      </c>
      <c r="K15" s="932">
        <v>1796374</v>
      </c>
      <c r="L15" s="933">
        <v>14885.1983812</v>
      </c>
    </row>
    <row r="16" spans="1:12" s="432" customFormat="1" ht="33" customHeight="1">
      <c r="A16" s="1304" t="s">
        <v>1360</v>
      </c>
      <c r="B16" s="1305"/>
      <c r="C16" s="1305"/>
      <c r="D16" s="1305"/>
      <c r="E16" s="1305"/>
      <c r="F16" s="1305"/>
      <c r="G16" s="1305"/>
      <c r="H16" s="1305"/>
      <c r="I16" s="1305"/>
      <c r="J16" s="1305"/>
      <c r="K16" s="1305"/>
      <c r="L16" s="1305"/>
    </row>
    <row r="17" spans="1:12" s="432" customFormat="1" ht="34.5" customHeight="1">
      <c r="A17" s="1304" t="s">
        <v>156</v>
      </c>
      <c r="B17" s="1305"/>
      <c r="C17" s="1305"/>
      <c r="D17" s="1305"/>
      <c r="E17" s="1305"/>
      <c r="F17" s="1305"/>
      <c r="G17" s="1305"/>
      <c r="H17" s="1305"/>
      <c r="I17" s="1305"/>
      <c r="J17" s="1305"/>
      <c r="K17" s="1305"/>
      <c r="L17" s="1305"/>
    </row>
    <row r="18" spans="1:12" s="432" customFormat="1" ht="26.85" customHeight="1"/>
    <row r="21" spans="1:12">
      <c r="I21" s="450"/>
      <c r="J21" s="450"/>
    </row>
    <row r="22" spans="1:12">
      <c r="I22" s="450"/>
      <c r="J22" s="450"/>
    </row>
    <row r="23" spans="1:12">
      <c r="I23" s="450"/>
      <c r="J23" s="450"/>
    </row>
    <row r="24" spans="1:12">
      <c r="I24" s="450"/>
      <c r="J24" s="450"/>
    </row>
    <row r="25" spans="1:12">
      <c r="I25" s="450"/>
      <c r="J25" s="450"/>
    </row>
    <row r="26" spans="1:12">
      <c r="I26" s="450"/>
      <c r="J26" s="450"/>
    </row>
    <row r="27" spans="1:12">
      <c r="I27" s="450"/>
      <c r="J27" s="450"/>
    </row>
  </sheetData>
  <mergeCells count="11">
    <mergeCell ref="A16:L16"/>
    <mergeCell ref="A17:L17"/>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selection activeCell="G7" sqref="G7"/>
    </sheetView>
  </sheetViews>
  <sheetFormatPr defaultColWidth="9.140625" defaultRowHeight="15"/>
  <cols>
    <col min="1" max="1" width="15" style="354" customWidth="1"/>
    <col min="2" max="2" width="7.85546875" style="354" bestFit="1" customWidth="1"/>
    <col min="3" max="4" width="12.42578125" style="354" bestFit="1" customWidth="1"/>
    <col min="5" max="5" width="14.7109375" style="354" customWidth="1"/>
    <col min="6" max="8" width="12.42578125" style="354" bestFit="1" customWidth="1"/>
    <col min="9" max="9" width="14.5703125" style="354" customWidth="1"/>
    <col min="10" max="10" width="12.42578125" style="354" bestFit="1" customWidth="1"/>
    <col min="11" max="11" width="12.42578125" style="354" customWidth="1"/>
    <col min="12" max="12" width="10.85546875" style="354" bestFit="1" customWidth="1"/>
    <col min="13" max="13" width="6" style="354" bestFit="1" customWidth="1"/>
    <col min="14" max="16384" width="9.140625" style="354"/>
  </cols>
  <sheetData>
    <row r="1" spans="1:12" ht="33" customHeight="1">
      <c r="A1" s="1304" t="s">
        <v>1348</v>
      </c>
      <c r="B1" s="1305"/>
      <c r="C1" s="1305"/>
      <c r="D1" s="1305"/>
      <c r="E1" s="1305"/>
      <c r="F1" s="1305"/>
      <c r="G1" s="1305"/>
      <c r="H1" s="1305"/>
      <c r="I1" s="1305"/>
      <c r="J1" s="1305"/>
      <c r="K1" s="1305"/>
      <c r="L1" s="1305"/>
    </row>
    <row r="2" spans="1:12" s="355" customFormat="1" ht="36.75" customHeight="1">
      <c r="A2" s="1395" t="s">
        <v>122</v>
      </c>
      <c r="B2" s="1331" t="s">
        <v>929</v>
      </c>
      <c r="C2" s="1398" t="s">
        <v>919</v>
      </c>
      <c r="D2" s="1399"/>
      <c r="E2" s="1402" t="s">
        <v>920</v>
      </c>
      <c r="F2" s="1403"/>
      <c r="G2" s="1403"/>
      <c r="H2" s="1404"/>
      <c r="I2" s="1384" t="s">
        <v>63</v>
      </c>
      <c r="J2" s="1385"/>
      <c r="K2" s="1398" t="s">
        <v>921</v>
      </c>
      <c r="L2" s="1405"/>
    </row>
    <row r="3" spans="1:12" s="355" customFormat="1" ht="17.25" customHeight="1">
      <c r="A3" s="1396"/>
      <c r="B3" s="1383"/>
      <c r="C3" s="1400"/>
      <c r="D3" s="1401"/>
      <c r="E3" s="1353" t="s">
        <v>220</v>
      </c>
      <c r="F3" s="1327"/>
      <c r="G3" s="1353" t="s">
        <v>221</v>
      </c>
      <c r="H3" s="1354"/>
      <c r="I3" s="1320"/>
      <c r="J3" s="1386"/>
      <c r="K3" s="1406"/>
      <c r="L3" s="1407"/>
    </row>
    <row r="4" spans="1:12" s="355" customFormat="1" ht="64.5" customHeight="1">
      <c r="A4" s="1397"/>
      <c r="B4" s="1332"/>
      <c r="C4" s="430" t="s">
        <v>1202</v>
      </c>
      <c r="D4" s="430" t="s">
        <v>251</v>
      </c>
      <c r="E4" s="430" t="s">
        <v>1202</v>
      </c>
      <c r="F4" s="442" t="s">
        <v>225</v>
      </c>
      <c r="G4" s="430" t="s">
        <v>1202</v>
      </c>
      <c r="H4" s="442" t="s">
        <v>225</v>
      </c>
      <c r="I4" s="430" t="s">
        <v>1202</v>
      </c>
      <c r="J4" s="442" t="s">
        <v>224</v>
      </c>
      <c r="K4" s="430" t="s">
        <v>1202</v>
      </c>
      <c r="L4" s="447" t="s">
        <v>1204</v>
      </c>
    </row>
    <row r="5" spans="1:12" s="361" customFormat="1" ht="18" customHeight="1">
      <c r="A5" s="357" t="s">
        <v>1</v>
      </c>
      <c r="B5" s="780">
        <v>242</v>
      </c>
      <c r="C5" s="782">
        <v>908189407</v>
      </c>
      <c r="D5" s="781">
        <v>7058607.7800000003</v>
      </c>
      <c r="E5" s="900">
        <v>1014612405</v>
      </c>
      <c r="F5" s="781">
        <v>7621938.3499999903</v>
      </c>
      <c r="G5" s="782">
        <v>869072939</v>
      </c>
      <c r="H5" s="781">
        <v>6495008.5</v>
      </c>
      <c r="I5" s="900">
        <v>2791874751</v>
      </c>
      <c r="J5" s="782">
        <v>21175554.629999999</v>
      </c>
      <c r="K5" s="782">
        <v>11964305</v>
      </c>
      <c r="L5" s="590">
        <v>101037.60279999999</v>
      </c>
    </row>
    <row r="6" spans="1:12" s="361" customFormat="1" ht="18" customHeight="1">
      <c r="A6" s="357" t="s">
        <v>2</v>
      </c>
      <c r="B6" s="780">
        <v>184</v>
      </c>
      <c r="C6" s="782">
        <v>947461448</v>
      </c>
      <c r="D6" s="781">
        <v>7668784.3300000001</v>
      </c>
      <c r="E6" s="782">
        <v>1245919133</v>
      </c>
      <c r="F6" s="781">
        <v>10031631.560000001</v>
      </c>
      <c r="G6" s="782">
        <v>1143715948</v>
      </c>
      <c r="H6" s="781">
        <v>9156313.3399999905</v>
      </c>
      <c r="I6" s="900">
        <v>3337096529</v>
      </c>
      <c r="J6" s="782">
        <v>26856729.219999999</v>
      </c>
      <c r="K6" s="782">
        <v>13727521</v>
      </c>
      <c r="L6" s="590">
        <v>130203.49340000001</v>
      </c>
    </row>
    <row r="7" spans="1:12" s="355" customFormat="1" ht="18" customHeight="1">
      <c r="A7" s="95" t="s">
        <v>64</v>
      </c>
      <c r="B7" s="784">
        <v>18</v>
      </c>
      <c r="C7" s="785">
        <v>91961298</v>
      </c>
      <c r="D7" s="788">
        <v>710990.14</v>
      </c>
      <c r="E7" s="785">
        <v>115325412</v>
      </c>
      <c r="F7" s="788">
        <v>883186.23</v>
      </c>
      <c r="G7" s="785">
        <v>97240989</v>
      </c>
      <c r="H7" s="788">
        <v>740393.9</v>
      </c>
      <c r="I7" s="785">
        <v>304527699</v>
      </c>
      <c r="J7" s="788">
        <v>2334570.27</v>
      </c>
      <c r="K7" s="785">
        <v>12285123</v>
      </c>
      <c r="L7" s="591">
        <v>107647.614</v>
      </c>
    </row>
    <row r="8" spans="1:12" s="355" customFormat="1" ht="18" customHeight="1">
      <c r="A8" s="95" t="s">
        <v>65</v>
      </c>
      <c r="B8" s="789">
        <v>20</v>
      </c>
      <c r="C8" s="791">
        <v>96077059</v>
      </c>
      <c r="D8" s="790">
        <v>754226.92</v>
      </c>
      <c r="E8" s="791">
        <v>99943238</v>
      </c>
      <c r="F8" s="790">
        <v>776188.98</v>
      </c>
      <c r="G8" s="791">
        <v>88225662</v>
      </c>
      <c r="H8" s="790">
        <v>680375.8</v>
      </c>
      <c r="I8" s="791">
        <v>284245959</v>
      </c>
      <c r="J8" s="790">
        <v>2210791.7000000002</v>
      </c>
      <c r="K8" s="791">
        <v>12324081</v>
      </c>
      <c r="L8" s="592">
        <v>95625.671499999997</v>
      </c>
    </row>
    <row r="9" spans="1:12" s="355" customFormat="1" ht="18" customHeight="1">
      <c r="A9" s="95" t="s">
        <v>295</v>
      </c>
      <c r="B9" s="789">
        <v>22</v>
      </c>
      <c r="C9" s="791">
        <v>92207084</v>
      </c>
      <c r="D9" s="790">
        <v>734775.92</v>
      </c>
      <c r="E9" s="791">
        <v>97213637</v>
      </c>
      <c r="F9" s="790">
        <v>763466.72</v>
      </c>
      <c r="G9" s="791">
        <v>86433237</v>
      </c>
      <c r="H9" s="790">
        <v>674639.35</v>
      </c>
      <c r="I9" s="791">
        <v>275853958</v>
      </c>
      <c r="J9" s="790">
        <v>2172881.9900000002</v>
      </c>
      <c r="K9" s="791">
        <v>14523331</v>
      </c>
      <c r="L9" s="592">
        <v>114188.3815</v>
      </c>
    </row>
    <row r="10" spans="1:12" s="355" customFormat="1" ht="18" customHeight="1">
      <c r="A10" s="95" t="s">
        <v>296</v>
      </c>
      <c r="B10" s="789">
        <v>21</v>
      </c>
      <c r="C10" s="791">
        <v>91456638</v>
      </c>
      <c r="D10" s="790">
        <v>739224.72</v>
      </c>
      <c r="E10" s="791">
        <v>125285636</v>
      </c>
      <c r="F10" s="790">
        <v>1001433.46</v>
      </c>
      <c r="G10" s="791">
        <v>113226709</v>
      </c>
      <c r="H10" s="790">
        <v>899597.9</v>
      </c>
      <c r="I10" s="791">
        <v>329968983</v>
      </c>
      <c r="J10" s="790">
        <v>2640256.0699999998</v>
      </c>
      <c r="K10" s="791">
        <v>13201783</v>
      </c>
      <c r="L10" s="592">
        <v>119591.1865</v>
      </c>
    </row>
    <row r="11" spans="1:12" s="355" customFormat="1" ht="18" customHeight="1">
      <c r="A11" s="95" t="s">
        <v>301</v>
      </c>
      <c r="B11" s="789">
        <v>19</v>
      </c>
      <c r="C11" s="791">
        <v>91555193</v>
      </c>
      <c r="D11" s="790">
        <v>737444.08</v>
      </c>
      <c r="E11" s="791">
        <v>138736996</v>
      </c>
      <c r="F11" s="790">
        <v>1108566.93</v>
      </c>
      <c r="G11" s="791">
        <v>120898069</v>
      </c>
      <c r="H11" s="790">
        <v>959459.63</v>
      </c>
      <c r="I11" s="791">
        <v>351190258</v>
      </c>
      <c r="J11" s="790">
        <v>2805470.63</v>
      </c>
      <c r="K11" s="791">
        <v>11197314</v>
      </c>
      <c r="L11" s="592">
        <v>89009.984599999996</v>
      </c>
    </row>
    <row r="12" spans="1:12" s="355" customFormat="1" ht="18" customHeight="1">
      <c r="A12" s="95" t="s">
        <v>298</v>
      </c>
      <c r="B12" s="789">
        <v>22</v>
      </c>
      <c r="C12" s="791">
        <v>130770056</v>
      </c>
      <c r="D12" s="790">
        <v>1059923.4099999999</v>
      </c>
      <c r="E12" s="791">
        <v>169853502</v>
      </c>
      <c r="F12" s="790">
        <v>1371919.66</v>
      </c>
      <c r="G12" s="791">
        <v>155340336</v>
      </c>
      <c r="H12" s="790">
        <v>1246143.31</v>
      </c>
      <c r="I12" s="791">
        <v>455963894</v>
      </c>
      <c r="J12" s="790">
        <v>3677986.39</v>
      </c>
      <c r="K12" s="791">
        <v>15183089</v>
      </c>
      <c r="L12" s="592">
        <v>143760.4039</v>
      </c>
    </row>
    <row r="13" spans="1:12" s="355" customFormat="1" ht="18" customHeight="1">
      <c r="A13" s="95" t="s">
        <v>299</v>
      </c>
      <c r="B13" s="789">
        <v>19</v>
      </c>
      <c r="C13" s="791">
        <v>119256764</v>
      </c>
      <c r="D13" s="790">
        <v>990733.1</v>
      </c>
      <c r="E13" s="791">
        <v>144955191</v>
      </c>
      <c r="F13" s="790">
        <v>1201596.95</v>
      </c>
      <c r="G13" s="791">
        <v>136857272</v>
      </c>
      <c r="H13" s="790">
        <v>1125246.53</v>
      </c>
      <c r="I13" s="791">
        <v>401069227</v>
      </c>
      <c r="J13" s="790">
        <v>3317576.59</v>
      </c>
      <c r="K13" s="791">
        <v>12454445</v>
      </c>
      <c r="L13" s="592">
        <v>102649.48209999999</v>
      </c>
    </row>
    <row r="14" spans="1:12" s="355" customFormat="1" ht="18" customHeight="1">
      <c r="A14" s="95" t="s">
        <v>300</v>
      </c>
      <c r="B14" s="789">
        <v>21</v>
      </c>
      <c r="C14" s="791">
        <v>129592702</v>
      </c>
      <c r="D14" s="790">
        <v>1068255.24</v>
      </c>
      <c r="E14" s="791">
        <v>194039784</v>
      </c>
      <c r="F14" s="790">
        <v>1595709.4</v>
      </c>
      <c r="G14" s="791">
        <v>179690962</v>
      </c>
      <c r="H14" s="790">
        <v>1466942.28</v>
      </c>
      <c r="I14" s="791">
        <v>503323448</v>
      </c>
      <c r="J14" s="790">
        <v>4130906.91</v>
      </c>
      <c r="K14" s="791">
        <v>12002348</v>
      </c>
      <c r="L14" s="592">
        <v>97539.589800000002</v>
      </c>
    </row>
    <row r="15" spans="1:12" s="355" customFormat="1" ht="18" customHeight="1">
      <c r="A15" s="95" t="s">
        <v>1358</v>
      </c>
      <c r="B15" s="789">
        <v>22</v>
      </c>
      <c r="C15" s="791">
        <v>104584654</v>
      </c>
      <c r="D15" s="790">
        <v>873210.78</v>
      </c>
      <c r="E15" s="791">
        <v>160565737</v>
      </c>
      <c r="F15" s="790">
        <v>1329563.23</v>
      </c>
      <c r="G15" s="791">
        <v>165802712</v>
      </c>
      <c r="H15" s="790">
        <v>1363514.64</v>
      </c>
      <c r="I15" s="791">
        <v>430953103</v>
      </c>
      <c r="J15" s="790">
        <v>3566288.66</v>
      </c>
      <c r="K15" s="791">
        <v>13727521</v>
      </c>
      <c r="L15" s="592">
        <v>130203.49340000001</v>
      </c>
    </row>
    <row r="16" spans="1:12" s="355" customFormat="1" ht="53.25" customHeight="1">
      <c r="A16" s="1366" t="s">
        <v>1349</v>
      </c>
      <c r="B16" s="1366"/>
      <c r="C16" s="1366"/>
      <c r="D16" s="1366"/>
      <c r="E16" s="1366"/>
      <c r="F16" s="1366"/>
      <c r="G16" s="1366"/>
      <c r="H16" s="1366"/>
      <c r="I16" s="1366"/>
      <c r="J16" s="1366"/>
      <c r="K16" s="1366"/>
      <c r="L16" s="1366"/>
    </row>
    <row r="17" spans="1:12" s="355" customFormat="1" ht="30.75" customHeight="1">
      <c r="A17" s="1302" t="s">
        <v>1360</v>
      </c>
      <c r="B17" s="1302"/>
      <c r="C17" s="1302"/>
      <c r="D17" s="1302"/>
      <c r="E17" s="1302"/>
      <c r="F17" s="1302"/>
      <c r="G17" s="1302"/>
      <c r="H17" s="1302"/>
      <c r="I17" s="1302"/>
      <c r="J17" s="1302"/>
      <c r="K17" s="1302"/>
      <c r="L17" s="1302"/>
    </row>
    <row r="18" spans="1:12" s="355" customFormat="1" ht="27.75" customHeight="1">
      <c r="A18" s="1302" t="s">
        <v>227</v>
      </c>
      <c r="B18" s="1302"/>
      <c r="C18" s="1302"/>
      <c r="D18" s="1302"/>
      <c r="E18" s="1302"/>
      <c r="F18" s="1302"/>
      <c r="G18" s="1302"/>
      <c r="H18" s="1302"/>
      <c r="I18" s="1302"/>
      <c r="J18" s="1302"/>
      <c r="K18" s="1302"/>
      <c r="L18" s="1302"/>
    </row>
    <row r="19" spans="1:12" s="355" customFormat="1" ht="28.35" customHeight="1"/>
    <row r="24" spans="1:12">
      <c r="J24" s="416"/>
    </row>
    <row r="27" spans="1:12">
      <c r="J27" s="416"/>
    </row>
  </sheetData>
  <mergeCells count="12">
    <mergeCell ref="A17:L17"/>
    <mergeCell ref="A18:L18"/>
    <mergeCell ref="G3:H3"/>
    <mergeCell ref="A16:L16"/>
    <mergeCell ref="C2:D3"/>
    <mergeCell ref="I2:J3"/>
    <mergeCell ref="K2:L3"/>
    <mergeCell ref="A1:L1"/>
    <mergeCell ref="A2:A4"/>
    <mergeCell ref="B2:B4"/>
    <mergeCell ref="E2:H2"/>
    <mergeCell ref="E3:F3"/>
  </mergeCells>
  <printOptions horizontalCentered="1"/>
  <pageMargins left="0.78431372549019618" right="0.78431372549019618" top="0.98039215686274517" bottom="0.98039215686274517" header="0.50980392156862753" footer="0.50980392156862753"/>
  <pageSetup paperSize="9" scale="87"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zoomScaleNormal="100" workbookViewId="0">
      <selection activeCell="K4" sqref="K4"/>
    </sheetView>
  </sheetViews>
  <sheetFormatPr defaultColWidth="9.140625" defaultRowHeight="15"/>
  <cols>
    <col min="1" max="1" width="14.5703125" style="354" customWidth="1"/>
    <col min="2" max="2" width="10.28515625" style="354" customWidth="1"/>
    <col min="3" max="9" width="12.140625" style="354" bestFit="1" customWidth="1"/>
    <col min="10" max="10" width="10" style="354" bestFit="1" customWidth="1"/>
    <col min="11" max="11" width="14.140625" style="354" bestFit="1" customWidth="1"/>
    <col min="12" max="12" width="9.140625" style="354" bestFit="1" customWidth="1"/>
    <col min="13" max="13" width="7.5703125" style="354" bestFit="1" customWidth="1"/>
    <col min="14" max="16384" width="9.140625" style="354"/>
  </cols>
  <sheetData>
    <row r="1" spans="1:12" ht="39" customHeight="1">
      <c r="A1" s="1304" t="s">
        <v>1332</v>
      </c>
      <c r="B1" s="1305"/>
      <c r="C1" s="1305"/>
      <c r="D1" s="1305"/>
      <c r="E1" s="1305"/>
      <c r="F1" s="1305"/>
      <c r="G1" s="1305"/>
      <c r="H1" s="1305"/>
      <c r="I1" s="1305"/>
      <c r="J1" s="1305"/>
      <c r="K1" s="1305"/>
      <c r="L1" s="1305"/>
    </row>
    <row r="2" spans="1:12" s="355" customFormat="1" ht="27" customHeight="1">
      <c r="A2" s="1395" t="s">
        <v>122</v>
      </c>
      <c r="B2" s="1331" t="s">
        <v>929</v>
      </c>
      <c r="C2" s="1398" t="s">
        <v>919</v>
      </c>
      <c r="D2" s="1399"/>
      <c r="E2" s="1402" t="s">
        <v>920</v>
      </c>
      <c r="F2" s="1403"/>
      <c r="G2" s="1403"/>
      <c r="H2" s="1404"/>
      <c r="I2" s="1384" t="s">
        <v>63</v>
      </c>
      <c r="J2" s="1385"/>
      <c r="K2" s="1398" t="s">
        <v>1463</v>
      </c>
      <c r="L2" s="1405"/>
    </row>
    <row r="3" spans="1:12" s="355" customFormat="1" ht="18" customHeight="1">
      <c r="A3" s="1396"/>
      <c r="B3" s="1383"/>
      <c r="C3" s="1400"/>
      <c r="D3" s="1401"/>
      <c r="E3" s="1353" t="s">
        <v>220</v>
      </c>
      <c r="F3" s="1327"/>
      <c r="G3" s="1353" t="s">
        <v>221</v>
      </c>
      <c r="H3" s="1354"/>
      <c r="I3" s="1320"/>
      <c r="J3" s="1386"/>
      <c r="K3" s="1406"/>
      <c r="L3" s="1407"/>
    </row>
    <row r="4" spans="1:12" s="355" customFormat="1" ht="81.75" customHeight="1">
      <c r="A4" s="1397"/>
      <c r="B4" s="1332"/>
      <c r="C4" s="430" t="s">
        <v>1202</v>
      </c>
      <c r="D4" s="430" t="s">
        <v>251</v>
      </c>
      <c r="E4" s="430" t="s">
        <v>1202</v>
      </c>
      <c r="F4" s="442" t="s">
        <v>225</v>
      </c>
      <c r="G4" s="430" t="s">
        <v>1202</v>
      </c>
      <c r="H4" s="442" t="s">
        <v>225</v>
      </c>
      <c r="I4" s="430" t="s">
        <v>1202</v>
      </c>
      <c r="J4" s="442" t="s">
        <v>224</v>
      </c>
      <c r="K4" s="430" t="s">
        <v>1202</v>
      </c>
      <c r="L4" s="447" t="s">
        <v>1204</v>
      </c>
    </row>
    <row r="5" spans="1:12" s="361" customFormat="1" ht="18" customHeight="1">
      <c r="A5" s="357" t="s">
        <v>1</v>
      </c>
      <c r="B5" s="780">
        <v>242</v>
      </c>
      <c r="C5" s="782">
        <v>12011449</v>
      </c>
      <c r="D5" s="590">
        <v>90265.529082749999</v>
      </c>
      <c r="E5" s="590">
        <v>536</v>
      </c>
      <c r="F5" s="590">
        <v>4.0026134999999998</v>
      </c>
      <c r="G5" s="590">
        <v>77</v>
      </c>
      <c r="H5" s="590">
        <v>0.56937674999999988</v>
      </c>
      <c r="I5" s="782">
        <v>12012062</v>
      </c>
      <c r="J5" s="590">
        <v>90270.101072999998</v>
      </c>
      <c r="K5" s="590">
        <v>49903</v>
      </c>
      <c r="L5" s="590">
        <v>356.56964950000003</v>
      </c>
    </row>
    <row r="6" spans="1:12" s="361" customFormat="1" ht="18" customHeight="1">
      <c r="A6" s="357" t="s">
        <v>2</v>
      </c>
      <c r="B6" s="780">
        <v>184</v>
      </c>
      <c r="C6" s="781">
        <v>19015773</v>
      </c>
      <c r="D6" s="590">
        <v>153959.23379999999</v>
      </c>
      <c r="E6" s="780">
        <v>0</v>
      </c>
      <c r="F6" s="590">
        <v>0</v>
      </c>
      <c r="G6" s="780">
        <v>0</v>
      </c>
      <c r="H6" s="818">
        <v>0</v>
      </c>
      <c r="I6" s="781">
        <v>19015773</v>
      </c>
      <c r="J6" s="590">
        <v>153959.23379999999</v>
      </c>
      <c r="K6" s="590">
        <v>165950</v>
      </c>
      <c r="L6" s="590">
        <v>1388.231346</v>
      </c>
    </row>
    <row r="7" spans="1:12" s="355" customFormat="1" ht="18" customHeight="1">
      <c r="A7" s="95" t="s">
        <v>64</v>
      </c>
      <c r="B7" s="784">
        <v>18</v>
      </c>
      <c r="C7" s="788">
        <v>801853</v>
      </c>
      <c r="D7" s="591">
        <v>6106.461088</v>
      </c>
      <c r="E7" s="591">
        <v>0</v>
      </c>
      <c r="F7" s="591">
        <v>0</v>
      </c>
      <c r="G7" s="591">
        <v>0</v>
      </c>
      <c r="H7" s="859">
        <v>0</v>
      </c>
      <c r="I7" s="788">
        <v>801853</v>
      </c>
      <c r="J7" s="591">
        <v>6106.461088</v>
      </c>
      <c r="K7" s="591">
        <v>66846</v>
      </c>
      <c r="L7" s="591">
        <v>510.17777050000001</v>
      </c>
    </row>
    <row r="8" spans="1:12" s="355" customFormat="1" ht="18" customHeight="1">
      <c r="A8" s="95" t="s">
        <v>65</v>
      </c>
      <c r="B8" s="789">
        <v>20</v>
      </c>
      <c r="C8" s="790">
        <v>625836</v>
      </c>
      <c r="D8" s="592">
        <v>4865.0455575000005</v>
      </c>
      <c r="E8" s="592">
        <v>0</v>
      </c>
      <c r="F8" s="592">
        <v>0</v>
      </c>
      <c r="G8" s="592">
        <v>0</v>
      </c>
      <c r="H8" s="828">
        <v>0</v>
      </c>
      <c r="I8" s="790">
        <v>625836</v>
      </c>
      <c r="J8" s="592">
        <v>4865.0455575000005</v>
      </c>
      <c r="K8" s="592">
        <v>185968</v>
      </c>
      <c r="L8" s="592">
        <v>1450.1479165000001</v>
      </c>
    </row>
    <row r="9" spans="1:12" s="355" customFormat="1" ht="18" customHeight="1">
      <c r="A9" s="95" t="s">
        <v>295</v>
      </c>
      <c r="B9" s="789">
        <v>22</v>
      </c>
      <c r="C9" s="790">
        <v>1667262</v>
      </c>
      <c r="D9" s="592">
        <v>13005.64602</v>
      </c>
      <c r="E9" s="592">
        <v>0</v>
      </c>
      <c r="F9" s="592">
        <v>0</v>
      </c>
      <c r="G9" s="592">
        <v>0</v>
      </c>
      <c r="H9" s="828">
        <v>0</v>
      </c>
      <c r="I9" s="790">
        <v>1667262</v>
      </c>
      <c r="J9" s="592">
        <v>13005.64602</v>
      </c>
      <c r="K9" s="592">
        <v>93498</v>
      </c>
      <c r="L9" s="592">
        <v>720.36059330000001</v>
      </c>
    </row>
    <row r="10" spans="1:12" s="355" customFormat="1" ht="18" customHeight="1">
      <c r="A10" s="95" t="s">
        <v>296</v>
      </c>
      <c r="B10" s="789">
        <v>21</v>
      </c>
      <c r="C10" s="790">
        <v>1664148</v>
      </c>
      <c r="D10" s="592">
        <v>13293.357770000001</v>
      </c>
      <c r="E10" s="592">
        <v>0</v>
      </c>
      <c r="F10" s="592">
        <v>0</v>
      </c>
      <c r="G10" s="592">
        <v>0</v>
      </c>
      <c r="H10" s="828">
        <v>0</v>
      </c>
      <c r="I10" s="790">
        <v>1664148</v>
      </c>
      <c r="J10" s="592">
        <v>13293.357770000001</v>
      </c>
      <c r="K10" s="592">
        <v>88969</v>
      </c>
      <c r="L10" s="592">
        <v>709.02649529999997</v>
      </c>
    </row>
    <row r="11" spans="1:12" s="355" customFormat="1" ht="18" customHeight="1">
      <c r="A11" s="95" t="s">
        <v>301</v>
      </c>
      <c r="B11" s="789">
        <v>19</v>
      </c>
      <c r="C11" s="790">
        <v>881558</v>
      </c>
      <c r="D11" s="592">
        <v>7048.0019709999997</v>
      </c>
      <c r="E11" s="592">
        <v>0</v>
      </c>
      <c r="F11" s="592">
        <v>0</v>
      </c>
      <c r="G11" s="592">
        <v>0</v>
      </c>
      <c r="H11" s="828">
        <v>0</v>
      </c>
      <c r="I11" s="790">
        <v>881558</v>
      </c>
      <c r="J11" s="592">
        <v>7048.0019709999997</v>
      </c>
      <c r="K11" s="592">
        <v>110733</v>
      </c>
      <c r="L11" s="592">
        <v>881.0645293</v>
      </c>
    </row>
    <row r="12" spans="1:12" s="355" customFormat="1" ht="18" customHeight="1">
      <c r="A12" s="95" t="s">
        <v>298</v>
      </c>
      <c r="B12" s="789">
        <v>22</v>
      </c>
      <c r="C12" s="790">
        <v>2712050</v>
      </c>
      <c r="D12" s="592">
        <v>21844.299307750003</v>
      </c>
      <c r="E12" s="592">
        <v>0</v>
      </c>
      <c r="F12" s="592">
        <v>0</v>
      </c>
      <c r="G12" s="592">
        <v>0</v>
      </c>
      <c r="H12" s="828">
        <v>0</v>
      </c>
      <c r="I12" s="790">
        <v>2712050</v>
      </c>
      <c r="J12" s="592">
        <v>21844.299307750003</v>
      </c>
      <c r="K12" s="592">
        <v>290788</v>
      </c>
      <c r="L12" s="592">
        <v>2377.3248395000001</v>
      </c>
    </row>
    <row r="13" spans="1:12" s="355" customFormat="1" ht="18" customHeight="1">
      <c r="A13" s="95" t="s">
        <v>299</v>
      </c>
      <c r="B13" s="789">
        <v>19</v>
      </c>
      <c r="C13" s="790">
        <v>2867357</v>
      </c>
      <c r="D13" s="592">
        <v>23657.34404</v>
      </c>
      <c r="E13" s="592">
        <v>0</v>
      </c>
      <c r="F13" s="592">
        <v>0</v>
      </c>
      <c r="G13" s="592">
        <v>0</v>
      </c>
      <c r="H13" s="828">
        <v>0</v>
      </c>
      <c r="I13" s="790">
        <v>2867357</v>
      </c>
      <c r="J13" s="592">
        <v>23657.34404</v>
      </c>
      <c r="K13" s="592">
        <v>146041</v>
      </c>
      <c r="L13" s="592">
        <v>1216.560084</v>
      </c>
    </row>
    <row r="14" spans="1:12" s="355" customFormat="1" ht="18" customHeight="1">
      <c r="A14" s="95" t="s">
        <v>300</v>
      </c>
      <c r="B14" s="789">
        <v>21</v>
      </c>
      <c r="C14" s="790">
        <v>3745947</v>
      </c>
      <c r="D14" s="592">
        <v>30688.945609999999</v>
      </c>
      <c r="E14" s="592">
        <v>0</v>
      </c>
      <c r="F14" s="592">
        <v>0</v>
      </c>
      <c r="G14" s="592">
        <v>0</v>
      </c>
      <c r="H14" s="828">
        <v>0</v>
      </c>
      <c r="I14" s="790">
        <v>3745947</v>
      </c>
      <c r="J14" s="592">
        <v>30688.945609999999</v>
      </c>
      <c r="K14" s="592">
        <v>299656</v>
      </c>
      <c r="L14" s="592">
        <v>2460.9981630000002</v>
      </c>
    </row>
    <row r="15" spans="1:12" s="355" customFormat="1" ht="18" customHeight="1">
      <c r="A15" s="95" t="s">
        <v>1358</v>
      </c>
      <c r="B15" s="789">
        <v>22</v>
      </c>
      <c r="C15" s="790">
        <v>4049762</v>
      </c>
      <c r="D15" s="592">
        <v>33450.132449999997</v>
      </c>
      <c r="E15" s="592">
        <v>0</v>
      </c>
      <c r="F15" s="592">
        <v>0</v>
      </c>
      <c r="G15" s="592">
        <v>0</v>
      </c>
      <c r="H15" s="828">
        <v>0</v>
      </c>
      <c r="I15" s="790">
        <v>4049762</v>
      </c>
      <c r="J15" s="592">
        <v>33450.132449999997</v>
      </c>
      <c r="K15" s="592">
        <v>165950</v>
      </c>
      <c r="L15" s="592">
        <v>1388.231346</v>
      </c>
    </row>
    <row r="16" spans="1:12" s="355" customFormat="1" ht="31.5" customHeight="1">
      <c r="A16" s="1302" t="s">
        <v>1360</v>
      </c>
      <c r="B16" s="1302"/>
      <c r="C16" s="1302"/>
      <c r="D16" s="1302"/>
      <c r="E16" s="1302"/>
      <c r="F16" s="1302"/>
      <c r="G16" s="1302"/>
      <c r="H16" s="1302"/>
      <c r="I16" s="1302"/>
      <c r="J16" s="1302"/>
    </row>
    <row r="17" spans="1:10" s="355" customFormat="1" ht="33" customHeight="1">
      <c r="A17" s="1302" t="s">
        <v>252</v>
      </c>
      <c r="B17" s="1302"/>
      <c r="C17" s="1302"/>
      <c r="D17" s="1302"/>
      <c r="E17" s="1302"/>
      <c r="F17" s="1302"/>
      <c r="G17" s="1302"/>
      <c r="H17" s="1302"/>
      <c r="I17" s="1302"/>
      <c r="J17" s="1302"/>
    </row>
    <row r="18" spans="1:10" s="355" customFormat="1" ht="27.6" customHeight="1"/>
  </sheetData>
  <mergeCells count="11">
    <mergeCell ref="A17:J17"/>
    <mergeCell ref="G3:H3"/>
    <mergeCell ref="C2:D3"/>
    <mergeCell ref="I2:J3"/>
    <mergeCell ref="K2:L3"/>
    <mergeCell ref="A16:J16"/>
    <mergeCell ref="A1:L1"/>
    <mergeCell ref="A2:A4"/>
    <mergeCell ref="B2:B4"/>
    <mergeCell ref="E2:H2"/>
    <mergeCell ref="E3:F3"/>
  </mergeCells>
  <printOptions horizontalCentered="1"/>
  <pageMargins left="0.78431372549019618" right="0.78431372549019618" top="0.98039215686274517" bottom="0.98039215686274517" header="0.50980392156862753" footer="0.50980392156862753"/>
  <pageSetup paperSize="9" scale="93"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workbookViewId="0">
      <selection activeCell="A15" sqref="A15"/>
    </sheetView>
  </sheetViews>
  <sheetFormatPr defaultColWidth="9.140625" defaultRowHeight="15"/>
  <cols>
    <col min="1" max="1" width="13.5703125" style="354" bestFit="1" customWidth="1"/>
    <col min="2" max="5" width="12.140625" style="354" bestFit="1" customWidth="1"/>
    <col min="6" max="6" width="9.42578125" style="354" bestFit="1" customWidth="1"/>
    <col min="7" max="10" width="12.140625" style="354" bestFit="1" customWidth="1"/>
    <col min="11" max="11" width="14.5703125" style="354" bestFit="1" customWidth="1"/>
    <col min="12" max="15" width="12.140625" style="354" bestFit="1" customWidth="1"/>
    <col min="16" max="16" width="9.42578125" style="354" bestFit="1" customWidth="1"/>
    <col min="17" max="17" width="4.5703125" style="354" bestFit="1" customWidth="1"/>
    <col min="18" max="16384" width="9.140625" style="354"/>
  </cols>
  <sheetData>
    <row r="1" spans="1:16" ht="30.75" customHeight="1">
      <c r="A1" s="1304" t="s">
        <v>1280</v>
      </c>
      <c r="B1" s="1305"/>
      <c r="C1" s="1305"/>
      <c r="D1" s="1305"/>
      <c r="E1" s="1305"/>
      <c r="F1" s="1305"/>
      <c r="G1" s="1305"/>
      <c r="H1" s="1305"/>
      <c r="I1" s="1305"/>
      <c r="J1" s="1305"/>
      <c r="K1" s="1305"/>
      <c r="L1" s="1305"/>
      <c r="M1" s="1305"/>
      <c r="N1" s="1305"/>
      <c r="O1" s="1305"/>
    </row>
    <row r="2" spans="1:16" s="355" customFormat="1" ht="18" customHeight="1">
      <c r="A2" s="1331" t="s">
        <v>122</v>
      </c>
      <c r="B2" s="1353" t="s">
        <v>58</v>
      </c>
      <c r="C2" s="1354"/>
      <c r="D2" s="1354"/>
      <c r="E2" s="1327"/>
      <c r="F2" s="1314" t="s">
        <v>63</v>
      </c>
      <c r="G2" s="1353" t="s">
        <v>59</v>
      </c>
      <c r="H2" s="1354"/>
      <c r="I2" s="1354"/>
      <c r="J2" s="1327"/>
      <c r="K2" s="1331" t="s">
        <v>63</v>
      </c>
      <c r="L2" s="1353" t="s">
        <v>57</v>
      </c>
      <c r="M2" s="1354"/>
      <c r="N2" s="1354"/>
      <c r="O2" s="1327"/>
      <c r="P2" s="1314" t="s">
        <v>63</v>
      </c>
    </row>
    <row r="3" spans="1:16" s="355" customFormat="1" ht="48" customHeight="1">
      <c r="A3" s="1383"/>
      <c r="B3" s="1390" t="s">
        <v>922</v>
      </c>
      <c r="C3" s="1393"/>
      <c r="D3" s="1326" t="s">
        <v>923</v>
      </c>
      <c r="E3" s="1327"/>
      <c r="F3" s="1408"/>
      <c r="G3" s="1390" t="s">
        <v>922</v>
      </c>
      <c r="H3" s="1393"/>
      <c r="I3" s="1326" t="s">
        <v>923</v>
      </c>
      <c r="J3" s="1327"/>
      <c r="K3" s="1383"/>
      <c r="L3" s="1390" t="s">
        <v>922</v>
      </c>
      <c r="M3" s="1393"/>
      <c r="N3" s="1326" t="s">
        <v>923</v>
      </c>
      <c r="O3" s="1327"/>
      <c r="P3" s="1408"/>
    </row>
    <row r="4" spans="1:16" s="355" customFormat="1" ht="87" customHeight="1">
      <c r="A4" s="1332"/>
      <c r="B4" s="442" t="s">
        <v>229</v>
      </c>
      <c r="C4" s="442" t="s">
        <v>231</v>
      </c>
      <c r="D4" s="442" t="s">
        <v>924</v>
      </c>
      <c r="E4" s="442" t="s">
        <v>1074</v>
      </c>
      <c r="F4" s="1315"/>
      <c r="G4" s="442" t="s">
        <v>229</v>
      </c>
      <c r="H4" s="442" t="s">
        <v>231</v>
      </c>
      <c r="I4" s="442" t="s">
        <v>924</v>
      </c>
      <c r="J4" s="442" t="s">
        <v>1074</v>
      </c>
      <c r="K4" s="1332"/>
      <c r="L4" s="442" t="s">
        <v>229</v>
      </c>
      <c r="M4" s="442" t="s">
        <v>231</v>
      </c>
      <c r="N4" s="442" t="s">
        <v>924</v>
      </c>
      <c r="O4" s="442" t="s">
        <v>1074</v>
      </c>
      <c r="P4" s="1315"/>
    </row>
    <row r="5" spans="1:16" s="361" customFormat="1" ht="18" customHeight="1">
      <c r="A5" s="357" t="s">
        <v>1</v>
      </c>
      <c r="B5" s="590">
        <v>8019.4500000000007</v>
      </c>
      <c r="C5" s="934">
        <v>210.09</v>
      </c>
      <c r="D5" s="590">
        <v>8890.5800000000017</v>
      </c>
      <c r="E5" s="934">
        <v>276.57</v>
      </c>
      <c r="F5" s="590">
        <v>17396.690000000002</v>
      </c>
      <c r="G5" s="590">
        <v>8272.4889483499992</v>
      </c>
      <c r="H5" s="934">
        <v>275.21087409</v>
      </c>
      <c r="I5" s="590">
        <v>1518.0638687999999</v>
      </c>
      <c r="J5" s="934">
        <v>690.03997614000002</v>
      </c>
      <c r="K5" s="590">
        <v>10755.80366738</v>
      </c>
      <c r="L5" s="934">
        <v>0</v>
      </c>
      <c r="M5" s="934">
        <v>0</v>
      </c>
      <c r="N5" s="934">
        <v>0</v>
      </c>
      <c r="O5" s="934">
        <v>0</v>
      </c>
      <c r="P5" s="590">
        <v>0</v>
      </c>
    </row>
    <row r="6" spans="1:16" s="361" customFormat="1" ht="18" customHeight="1">
      <c r="A6" s="357" t="s">
        <v>2</v>
      </c>
      <c r="B6" s="590">
        <v>10985.14</v>
      </c>
      <c r="C6" s="590">
        <v>496.84000000000003</v>
      </c>
      <c r="D6" s="590">
        <v>10630.91</v>
      </c>
      <c r="E6" s="590">
        <v>606.07999999999993</v>
      </c>
      <c r="F6" s="590">
        <v>22718.97</v>
      </c>
      <c r="G6" s="590">
        <v>10846.829624659</v>
      </c>
      <c r="H6" s="934">
        <v>418.39375511999998</v>
      </c>
      <c r="I6" s="590">
        <v>2112.36657625</v>
      </c>
      <c r="J6" s="934">
        <v>1077.9759532600001</v>
      </c>
      <c r="K6" s="590">
        <v>14455.565909289</v>
      </c>
      <c r="L6" s="935">
        <v>0</v>
      </c>
      <c r="M6" s="935">
        <v>0</v>
      </c>
      <c r="N6" s="935">
        <v>0</v>
      </c>
      <c r="O6" s="935">
        <v>0</v>
      </c>
      <c r="P6" s="936">
        <v>0</v>
      </c>
    </row>
    <row r="7" spans="1:16" s="355" customFormat="1" ht="18" customHeight="1">
      <c r="A7" s="95" t="s">
        <v>64</v>
      </c>
      <c r="B7" s="937">
        <v>787.06</v>
      </c>
      <c r="C7" s="937">
        <v>20</v>
      </c>
      <c r="D7" s="937">
        <v>945.99</v>
      </c>
      <c r="E7" s="937">
        <v>46.84</v>
      </c>
      <c r="F7" s="591">
        <v>1799.89</v>
      </c>
      <c r="G7" s="937">
        <v>895.31286868999996</v>
      </c>
      <c r="H7" s="937">
        <v>26.86561202</v>
      </c>
      <c r="I7" s="937">
        <v>158.5753</v>
      </c>
      <c r="J7" s="937">
        <v>61.623453949999998</v>
      </c>
      <c r="K7" s="591">
        <v>1142.3772346600001</v>
      </c>
      <c r="L7" s="937" t="s">
        <v>1368</v>
      </c>
      <c r="M7" s="937" t="s">
        <v>1368</v>
      </c>
      <c r="N7" s="937" t="s">
        <v>1368</v>
      </c>
      <c r="O7" s="937" t="s">
        <v>1368</v>
      </c>
      <c r="P7" s="938" t="s">
        <v>1368</v>
      </c>
    </row>
    <row r="8" spans="1:16" s="355" customFormat="1" ht="18" customHeight="1">
      <c r="A8" s="95" t="s">
        <v>65</v>
      </c>
      <c r="B8" s="938">
        <v>704.02</v>
      </c>
      <c r="C8" s="938">
        <v>18.88</v>
      </c>
      <c r="D8" s="938">
        <v>939.32</v>
      </c>
      <c r="E8" s="938">
        <v>54.21</v>
      </c>
      <c r="F8" s="592">
        <v>1716.43</v>
      </c>
      <c r="G8" s="938">
        <v>816.81424071000004</v>
      </c>
      <c r="H8" s="938">
        <v>14.29072045</v>
      </c>
      <c r="I8" s="938">
        <v>206.09380725</v>
      </c>
      <c r="J8" s="938">
        <v>73.759749479999996</v>
      </c>
      <c r="K8" s="592">
        <v>1110.9585178899999</v>
      </c>
      <c r="L8" s="938" t="s">
        <v>1368</v>
      </c>
      <c r="M8" s="938" t="s">
        <v>1368</v>
      </c>
      <c r="N8" s="938" t="s">
        <v>1368</v>
      </c>
      <c r="O8" s="938" t="s">
        <v>1368</v>
      </c>
      <c r="P8" s="938" t="s">
        <v>1368</v>
      </c>
    </row>
    <row r="9" spans="1:16" s="355" customFormat="1" ht="18" customHeight="1">
      <c r="A9" s="95" t="s">
        <v>295</v>
      </c>
      <c r="B9" s="592">
        <v>1064.28</v>
      </c>
      <c r="C9" s="938">
        <v>100.44</v>
      </c>
      <c r="D9" s="938">
        <v>612.37</v>
      </c>
      <c r="E9" s="938">
        <v>56.990000000000009</v>
      </c>
      <c r="F9" s="592">
        <v>1834.0799999999997</v>
      </c>
      <c r="G9" s="938">
        <v>862.96954734999997</v>
      </c>
      <c r="H9" s="938">
        <v>56.934356409999999</v>
      </c>
      <c r="I9" s="938">
        <v>177.35642924999999</v>
      </c>
      <c r="J9" s="938">
        <v>94.103400469999997</v>
      </c>
      <c r="K9" s="592">
        <v>1191.3637334800001</v>
      </c>
      <c r="L9" s="938" t="s">
        <v>1368</v>
      </c>
      <c r="M9" s="938" t="s">
        <v>1368</v>
      </c>
      <c r="N9" s="938" t="s">
        <v>1368</v>
      </c>
      <c r="O9" s="938" t="s">
        <v>1368</v>
      </c>
      <c r="P9" s="938" t="s">
        <v>1368</v>
      </c>
    </row>
    <row r="10" spans="1:16" s="355" customFormat="1" ht="18" customHeight="1">
      <c r="A10" s="95" t="s">
        <v>296</v>
      </c>
      <c r="B10" s="592">
        <v>1420.09</v>
      </c>
      <c r="C10" s="938">
        <v>39.799999999999997</v>
      </c>
      <c r="D10" s="938">
        <v>878.3</v>
      </c>
      <c r="E10" s="938">
        <v>60.91</v>
      </c>
      <c r="F10" s="592">
        <v>2399.1</v>
      </c>
      <c r="G10" s="592">
        <v>1310.6311224900001</v>
      </c>
      <c r="H10" s="938">
        <v>34.241172229999997</v>
      </c>
      <c r="I10" s="938">
        <v>218.279224</v>
      </c>
      <c r="J10" s="938">
        <v>127.42501491</v>
      </c>
      <c r="K10" s="592">
        <v>1690.5765336300001</v>
      </c>
      <c r="L10" s="938" t="s">
        <v>1368</v>
      </c>
      <c r="M10" s="938" t="s">
        <v>1368</v>
      </c>
      <c r="N10" s="938" t="s">
        <v>1368</v>
      </c>
      <c r="O10" s="938" t="s">
        <v>1368</v>
      </c>
      <c r="P10" s="939">
        <v>0</v>
      </c>
    </row>
    <row r="11" spans="1:16" s="355" customFormat="1" ht="18" customHeight="1">
      <c r="A11" s="95" t="s">
        <v>301</v>
      </c>
      <c r="B11" s="592">
        <v>890.15</v>
      </c>
      <c r="C11" s="938">
        <v>11.53</v>
      </c>
      <c r="D11" s="938">
        <v>1066.79</v>
      </c>
      <c r="E11" s="938">
        <v>33.26</v>
      </c>
      <c r="F11" s="592">
        <v>2001.73</v>
      </c>
      <c r="G11" s="592">
        <v>1082.78642827</v>
      </c>
      <c r="H11" s="938">
        <v>13.96323651</v>
      </c>
      <c r="I11" s="938">
        <v>191.07585825000001</v>
      </c>
      <c r="J11" s="938">
        <v>68.025255509999994</v>
      </c>
      <c r="K11" s="592">
        <v>1355.85077854</v>
      </c>
      <c r="L11" s="938" t="s">
        <v>1368</v>
      </c>
      <c r="M11" s="938" t="s">
        <v>1368</v>
      </c>
      <c r="N11" s="938" t="s">
        <v>1368</v>
      </c>
      <c r="O11" s="938" t="s">
        <v>1368</v>
      </c>
      <c r="P11" s="939">
        <v>0</v>
      </c>
    </row>
    <row r="12" spans="1:16" s="355" customFormat="1" ht="18" customHeight="1">
      <c r="A12" s="95" t="s">
        <v>298</v>
      </c>
      <c r="B12" s="592">
        <v>1510.13</v>
      </c>
      <c r="C12" s="938">
        <v>57.25</v>
      </c>
      <c r="D12" s="938">
        <v>1415.78</v>
      </c>
      <c r="E12" s="938">
        <v>113.22</v>
      </c>
      <c r="F12" s="592">
        <v>3096.38</v>
      </c>
      <c r="G12" s="592">
        <v>1691.4296319600001</v>
      </c>
      <c r="H12" s="938">
        <v>51.000017110000002</v>
      </c>
      <c r="I12" s="938">
        <v>297.25840849999997</v>
      </c>
      <c r="J12" s="938">
        <v>205.16389561</v>
      </c>
      <c r="K12" s="592">
        <v>2244.8519531799998</v>
      </c>
      <c r="L12" s="938">
        <v>0</v>
      </c>
      <c r="M12" s="938">
        <v>0</v>
      </c>
      <c r="N12" s="938">
        <v>0</v>
      </c>
      <c r="O12" s="938">
        <v>0</v>
      </c>
      <c r="P12" s="939">
        <v>0</v>
      </c>
    </row>
    <row r="13" spans="1:16" s="355" customFormat="1" ht="18" customHeight="1">
      <c r="A13" s="95" t="s">
        <v>299</v>
      </c>
      <c r="B13" s="592">
        <v>1649.74</v>
      </c>
      <c r="C13" s="938">
        <v>127.91</v>
      </c>
      <c r="D13" s="938">
        <v>1375.32</v>
      </c>
      <c r="E13" s="938">
        <v>82.56</v>
      </c>
      <c r="F13" s="592">
        <v>3235.53</v>
      </c>
      <c r="G13" s="592">
        <v>1253.30366478</v>
      </c>
      <c r="H13" s="938">
        <v>98.122032739999995</v>
      </c>
      <c r="I13" s="938">
        <v>305.89718599999998</v>
      </c>
      <c r="J13" s="938">
        <v>147.44512094000001</v>
      </c>
      <c r="K13" s="592">
        <v>1804.7680044599999</v>
      </c>
      <c r="L13" s="938">
        <v>0</v>
      </c>
      <c r="M13" s="938">
        <v>0</v>
      </c>
      <c r="N13" s="938">
        <v>0</v>
      </c>
      <c r="O13" s="938">
        <v>0</v>
      </c>
      <c r="P13" s="939">
        <v>0</v>
      </c>
    </row>
    <row r="14" spans="1:16" s="355" customFormat="1" ht="18" customHeight="1">
      <c r="A14" s="95" t="s">
        <v>300</v>
      </c>
      <c r="B14" s="592">
        <v>1668.56</v>
      </c>
      <c r="C14" s="938">
        <v>93.86</v>
      </c>
      <c r="D14" s="938">
        <v>1945.54</v>
      </c>
      <c r="E14" s="938">
        <v>82.65</v>
      </c>
      <c r="F14" s="592">
        <v>3790.61</v>
      </c>
      <c r="G14" s="592">
        <v>1732.525689781</v>
      </c>
      <c r="H14" s="938">
        <v>98.460219069999994</v>
      </c>
      <c r="I14" s="938">
        <v>303.1174365</v>
      </c>
      <c r="J14" s="938">
        <v>156.73819979000001</v>
      </c>
      <c r="K14" s="592">
        <v>2290.8415451410001</v>
      </c>
      <c r="L14" s="938">
        <v>0</v>
      </c>
      <c r="M14" s="938">
        <v>0</v>
      </c>
      <c r="N14" s="938">
        <v>0</v>
      </c>
      <c r="O14" s="938">
        <v>0</v>
      </c>
      <c r="P14" s="939">
        <v>0</v>
      </c>
    </row>
    <row r="15" spans="1:16" s="355" customFormat="1" ht="18" customHeight="1">
      <c r="A15" s="95" t="s">
        <v>1358</v>
      </c>
      <c r="B15" s="592">
        <v>1291.1099999999999</v>
      </c>
      <c r="C15" s="938">
        <v>27.17</v>
      </c>
      <c r="D15" s="938">
        <v>1451.5</v>
      </c>
      <c r="E15" s="938">
        <v>75.44</v>
      </c>
      <c r="F15" s="592">
        <v>2845.22</v>
      </c>
      <c r="G15" s="592">
        <v>1201.05643063</v>
      </c>
      <c r="H15" s="938">
        <v>24.516388580000001</v>
      </c>
      <c r="I15" s="938">
        <v>254.71292650000001</v>
      </c>
      <c r="J15" s="938">
        <v>143.69186260000001</v>
      </c>
      <c r="K15" s="592">
        <v>1623.9776083100001</v>
      </c>
      <c r="L15" s="938">
        <v>0</v>
      </c>
      <c r="M15" s="938">
        <v>0</v>
      </c>
      <c r="N15" s="938">
        <v>0</v>
      </c>
      <c r="O15" s="938">
        <v>0</v>
      </c>
      <c r="P15" s="939">
        <v>0</v>
      </c>
    </row>
    <row r="16" spans="1:16" s="355" customFormat="1" ht="30" customHeight="1">
      <c r="A16" s="1302" t="s">
        <v>1360</v>
      </c>
      <c r="B16" s="1302"/>
      <c r="C16" s="1302"/>
      <c r="D16" s="1302"/>
      <c r="E16" s="1302"/>
      <c r="F16" s="1302"/>
      <c r="G16" s="1302"/>
      <c r="H16" s="1302"/>
      <c r="I16" s="1302"/>
      <c r="J16" s="1302"/>
      <c r="K16" s="1302"/>
      <c r="L16" s="1302"/>
      <c r="M16" s="1302"/>
      <c r="N16" s="1302"/>
      <c r="O16" s="1302"/>
    </row>
    <row r="17" spans="1:17" s="355" customFormat="1" ht="27.6" customHeight="1">
      <c r="A17" s="1302" t="s">
        <v>130</v>
      </c>
      <c r="B17" s="1302"/>
      <c r="C17" s="1302"/>
      <c r="D17" s="1302"/>
      <c r="E17" s="1302"/>
      <c r="F17" s="1302"/>
      <c r="G17" s="1302"/>
      <c r="H17" s="1302"/>
      <c r="I17" s="1302"/>
      <c r="J17" s="1302"/>
      <c r="K17" s="1302"/>
      <c r="L17" s="1302"/>
      <c r="M17" s="1302"/>
      <c r="N17" s="1302"/>
      <c r="O17" s="1302"/>
    </row>
    <row r="18" spans="1:17">
      <c r="A18" s="355"/>
      <c r="B18" s="452"/>
      <c r="C18" s="452"/>
      <c r="D18" s="452"/>
      <c r="E18" s="452"/>
      <c r="F18" s="452"/>
      <c r="G18" s="452"/>
      <c r="H18" s="452"/>
      <c r="I18" s="452"/>
      <c r="J18" s="452"/>
      <c r="K18" s="452"/>
      <c r="L18" s="355"/>
      <c r="M18" s="355"/>
      <c r="N18" s="355"/>
      <c r="O18" s="355"/>
      <c r="P18" s="453"/>
    </row>
    <row r="19" spans="1:17">
      <c r="B19" s="453"/>
      <c r="C19" s="453"/>
      <c r="D19" s="453"/>
      <c r="E19" s="453"/>
      <c r="F19" s="453"/>
      <c r="G19" s="453"/>
      <c r="H19" s="453"/>
      <c r="I19" s="453"/>
      <c r="J19" s="453"/>
      <c r="K19" s="453"/>
      <c r="L19" s="453"/>
      <c r="M19" s="453"/>
      <c r="N19" s="453"/>
      <c r="O19" s="453"/>
    </row>
    <row r="20" spans="1:17">
      <c r="P20" s="453"/>
      <c r="Q20" s="453"/>
    </row>
    <row r="21" spans="1:17">
      <c r="B21" s="453"/>
      <c r="C21" s="453"/>
      <c r="D21" s="453"/>
      <c r="E21" s="453"/>
      <c r="F21" s="453"/>
      <c r="G21" s="453"/>
      <c r="H21" s="453"/>
      <c r="I21" s="453"/>
      <c r="J21" s="453"/>
      <c r="K21" s="453"/>
      <c r="L21" s="453"/>
      <c r="M21" s="453"/>
      <c r="N21" s="453"/>
      <c r="O21" s="453"/>
    </row>
  </sheetData>
  <mergeCells count="16">
    <mergeCell ref="A16:O16"/>
    <mergeCell ref="A17:O17"/>
    <mergeCell ref="P2:P4"/>
    <mergeCell ref="B3:C3"/>
    <mergeCell ref="D3:E3"/>
    <mergeCell ref="G3:H3"/>
    <mergeCell ref="I3:J3"/>
    <mergeCell ref="L3:M3"/>
    <mergeCell ref="N3:O3"/>
    <mergeCell ref="A1:O1"/>
    <mergeCell ref="A2:A4"/>
    <mergeCell ref="B2:E2"/>
    <mergeCell ref="F2:F4"/>
    <mergeCell ref="G2:J2"/>
    <mergeCell ref="K2:K4"/>
    <mergeCell ref="L2:O2"/>
  </mergeCells>
  <printOptions horizontalCentered="1"/>
  <pageMargins left="0.78431372549019618" right="0.78431372549019618" top="0.98039215686274517" bottom="0.98039215686274517" header="0.50980392156862753" footer="0.50980392156862753"/>
  <pageSetup paperSize="9" scale="65"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zoomScaleNormal="100" workbookViewId="0">
      <selection activeCell="A14" sqref="A14"/>
    </sheetView>
  </sheetViews>
  <sheetFormatPr defaultColWidth="9.140625" defaultRowHeight="15"/>
  <cols>
    <col min="1" max="1" width="16.140625" style="354" customWidth="1"/>
    <col min="2" max="3" width="12.140625" style="354" customWidth="1"/>
    <col min="4" max="4" width="12.7109375" style="354" customWidth="1"/>
    <col min="5" max="5" width="14" style="354" customWidth="1"/>
    <col min="6" max="9" width="12.140625" style="354" customWidth="1"/>
    <col min="10" max="10" width="12.140625" style="354" bestFit="1" customWidth="1"/>
    <col min="11" max="11" width="14" style="354" customWidth="1"/>
    <col min="12" max="12" width="13.28515625" style="354" customWidth="1"/>
    <col min="13" max="15" width="12.140625" style="354" bestFit="1" customWidth="1"/>
    <col min="16" max="16" width="4.5703125" style="354" bestFit="1" customWidth="1"/>
    <col min="17" max="16384" width="9.140625" style="354"/>
  </cols>
  <sheetData>
    <row r="1" spans="1:15" ht="33.75" customHeight="1">
      <c r="A1" s="1304" t="s">
        <v>1350</v>
      </c>
      <c r="B1" s="1305"/>
      <c r="C1" s="1305"/>
      <c r="D1" s="1305"/>
      <c r="E1" s="1305"/>
      <c r="F1" s="1305"/>
      <c r="G1" s="1305"/>
      <c r="H1" s="1305"/>
      <c r="I1" s="1305"/>
    </row>
    <row r="2" spans="1:15" s="355" customFormat="1" ht="18" customHeight="1">
      <c r="A2" s="1331" t="s">
        <v>122</v>
      </c>
      <c r="B2" s="1316" t="s">
        <v>254</v>
      </c>
      <c r="C2" s="1309"/>
      <c r="D2" s="1309"/>
      <c r="E2" s="1309"/>
      <c r="F2" s="1309"/>
      <c r="G2" s="1309"/>
      <c r="H2" s="1317"/>
      <c r="I2" s="1316" t="s">
        <v>925</v>
      </c>
      <c r="J2" s="1309"/>
      <c r="K2" s="1309"/>
      <c r="L2" s="1309"/>
      <c r="M2" s="1309"/>
      <c r="N2" s="1309"/>
      <c r="O2" s="1317"/>
    </row>
    <row r="3" spans="1:15" s="355" customFormat="1" ht="60" customHeight="1">
      <c r="A3" s="1315"/>
      <c r="B3" s="413" t="s">
        <v>1078</v>
      </c>
      <c r="C3" s="413" t="s">
        <v>1079</v>
      </c>
      <c r="D3" s="413" t="s">
        <v>1080</v>
      </c>
      <c r="E3" s="413" t="s">
        <v>1081</v>
      </c>
      <c r="F3" s="413" t="s">
        <v>1083</v>
      </c>
      <c r="G3" s="413" t="s">
        <v>1076</v>
      </c>
      <c r="H3" s="413" t="s">
        <v>1077</v>
      </c>
      <c r="I3" s="413" t="s">
        <v>1078</v>
      </c>
      <c r="J3" s="413" t="s">
        <v>1079</v>
      </c>
      <c r="K3" s="413" t="s">
        <v>1080</v>
      </c>
      <c r="L3" s="413" t="s">
        <v>1081</v>
      </c>
      <c r="M3" s="413" t="s">
        <v>1082</v>
      </c>
      <c r="N3" s="413" t="s">
        <v>1076</v>
      </c>
      <c r="O3" s="413" t="s">
        <v>1077</v>
      </c>
    </row>
    <row r="4" spans="1:15" s="361" customFormat="1" ht="18" customHeight="1">
      <c r="A4" s="357" t="s">
        <v>1</v>
      </c>
      <c r="B4" s="781">
        <v>2976574.0011749999</v>
      </c>
      <c r="C4" s="590">
        <v>1564.0339290000002</v>
      </c>
      <c r="D4" s="590">
        <v>10100.957248749999</v>
      </c>
      <c r="E4" s="590">
        <v>1697.9083717500002</v>
      </c>
      <c r="F4" s="590">
        <v>0</v>
      </c>
      <c r="G4" s="590">
        <v>0</v>
      </c>
      <c r="H4" s="590">
        <v>0</v>
      </c>
      <c r="I4" s="781">
        <v>2910829</v>
      </c>
      <c r="J4" s="590">
        <v>455</v>
      </c>
      <c r="K4" s="590">
        <v>1111</v>
      </c>
      <c r="L4" s="590">
        <v>20494</v>
      </c>
      <c r="M4" s="780">
        <v>0</v>
      </c>
      <c r="N4" s="780">
        <v>0</v>
      </c>
      <c r="O4" s="780">
        <v>0</v>
      </c>
    </row>
    <row r="5" spans="1:15" s="361" customFormat="1" ht="18" customHeight="1">
      <c r="A5" s="357" t="s">
        <v>2</v>
      </c>
      <c r="B5" s="781">
        <v>3457203.8618250005</v>
      </c>
      <c r="C5" s="856">
        <v>3911.411169</v>
      </c>
      <c r="D5" s="856">
        <v>10636.303241000001</v>
      </c>
      <c r="E5" s="856">
        <v>2219.3760769999999</v>
      </c>
      <c r="F5" s="781">
        <v>0</v>
      </c>
      <c r="G5" s="781">
        <v>0</v>
      </c>
      <c r="H5" s="781">
        <v>1.6698999999999999E-2</v>
      </c>
      <c r="I5" s="940">
        <v>1747786</v>
      </c>
      <c r="J5" s="856">
        <v>17689</v>
      </c>
      <c r="K5" s="856">
        <v>17979</v>
      </c>
      <c r="L5" s="856">
        <v>12920</v>
      </c>
      <c r="M5" s="941">
        <v>0</v>
      </c>
      <c r="N5" s="941">
        <v>0</v>
      </c>
      <c r="O5" s="941">
        <v>0</v>
      </c>
    </row>
    <row r="6" spans="1:15" s="355" customFormat="1" ht="18" customHeight="1">
      <c r="A6" s="95" t="s">
        <v>64</v>
      </c>
      <c r="B6" s="788">
        <v>335942.20107700001</v>
      </c>
      <c r="C6" s="595">
        <v>73.717450999999997</v>
      </c>
      <c r="D6" s="595">
        <v>71.194355999999999</v>
      </c>
      <c r="E6" s="595">
        <v>77.200512000000003</v>
      </c>
      <c r="F6" s="591">
        <v>0</v>
      </c>
      <c r="G6" s="591">
        <v>0</v>
      </c>
      <c r="H6" s="591">
        <v>0</v>
      </c>
      <c r="I6" s="788">
        <v>2005806</v>
      </c>
      <c r="J6" s="591">
        <v>394</v>
      </c>
      <c r="K6" s="591">
        <v>903</v>
      </c>
      <c r="L6" s="591">
        <v>1022</v>
      </c>
      <c r="M6" s="784">
        <v>0</v>
      </c>
      <c r="N6" s="784">
        <v>0</v>
      </c>
      <c r="O6" s="784">
        <v>0</v>
      </c>
    </row>
    <row r="7" spans="1:15" s="355" customFormat="1" ht="18" customHeight="1">
      <c r="A7" s="95" t="s">
        <v>65</v>
      </c>
      <c r="B7" s="908">
        <v>334122.39918900002</v>
      </c>
      <c r="C7" s="591">
        <v>81.972161</v>
      </c>
      <c r="D7" s="591">
        <v>160.19296800000001</v>
      </c>
      <c r="E7" s="591">
        <v>18.577033</v>
      </c>
      <c r="F7" s="792">
        <v>0</v>
      </c>
      <c r="G7" s="792">
        <v>0</v>
      </c>
      <c r="H7" s="792">
        <v>0</v>
      </c>
      <c r="I7" s="908">
        <v>2175311</v>
      </c>
      <c r="J7" s="792">
        <v>297</v>
      </c>
      <c r="K7" s="792">
        <v>648</v>
      </c>
      <c r="L7" s="792">
        <v>273</v>
      </c>
      <c r="M7" s="907">
        <v>0</v>
      </c>
      <c r="N7" s="907">
        <v>0</v>
      </c>
      <c r="O7" s="907">
        <v>0</v>
      </c>
    </row>
    <row r="8" spans="1:15" s="355" customFormat="1" ht="18" customHeight="1">
      <c r="A8" s="95" t="s">
        <v>295</v>
      </c>
      <c r="B8" s="790">
        <v>357243.895273</v>
      </c>
      <c r="C8" s="592">
        <v>118.060987</v>
      </c>
      <c r="D8" s="592">
        <v>325.42973599999999</v>
      </c>
      <c r="E8" s="592">
        <v>169.71573699999999</v>
      </c>
      <c r="F8" s="592">
        <v>0</v>
      </c>
      <c r="G8" s="592">
        <v>0</v>
      </c>
      <c r="H8" s="592">
        <v>0</v>
      </c>
      <c r="I8" s="790">
        <v>1677103</v>
      </c>
      <c r="J8" s="592">
        <v>1152</v>
      </c>
      <c r="K8" s="592">
        <v>1224</v>
      </c>
      <c r="L8" s="592">
        <v>2253</v>
      </c>
      <c r="M8" s="789">
        <v>0</v>
      </c>
      <c r="N8" s="789">
        <v>0</v>
      </c>
      <c r="O8" s="789">
        <v>0</v>
      </c>
    </row>
    <row r="9" spans="1:15" s="355" customFormat="1" ht="18" customHeight="1">
      <c r="A9" s="95" t="s">
        <v>296</v>
      </c>
      <c r="B9" s="790">
        <v>346707.03842900001</v>
      </c>
      <c r="C9" s="592">
        <v>370.60023000000001</v>
      </c>
      <c r="D9" s="592">
        <v>710.96436500000004</v>
      </c>
      <c r="E9" s="592">
        <v>54.639552999999999</v>
      </c>
      <c r="F9" s="592">
        <v>0</v>
      </c>
      <c r="G9" s="592">
        <v>0</v>
      </c>
      <c r="H9" s="592">
        <v>0</v>
      </c>
      <c r="I9" s="790">
        <v>1439182</v>
      </c>
      <c r="J9" s="592">
        <v>1062</v>
      </c>
      <c r="K9" s="592">
        <v>4998</v>
      </c>
      <c r="L9" s="592">
        <v>2647</v>
      </c>
      <c r="M9" s="789">
        <v>0</v>
      </c>
      <c r="N9" s="789">
        <v>0</v>
      </c>
      <c r="O9" s="789">
        <v>0</v>
      </c>
    </row>
    <row r="10" spans="1:15" s="355" customFormat="1" ht="18" customHeight="1">
      <c r="A10" s="95" t="s">
        <v>301</v>
      </c>
      <c r="B10" s="790">
        <v>331943.73382800003</v>
      </c>
      <c r="C10" s="592">
        <v>193.731921</v>
      </c>
      <c r="D10" s="592">
        <v>564.31793000000005</v>
      </c>
      <c r="E10" s="592">
        <v>131.445291</v>
      </c>
      <c r="F10" s="592">
        <v>0</v>
      </c>
      <c r="G10" s="592">
        <v>0</v>
      </c>
      <c r="H10" s="592">
        <v>0</v>
      </c>
      <c r="I10" s="790">
        <v>1223205</v>
      </c>
      <c r="J10" s="592">
        <v>753</v>
      </c>
      <c r="K10" s="592">
        <v>6365</v>
      </c>
      <c r="L10" s="592">
        <v>8625</v>
      </c>
      <c r="M10" s="789">
        <v>0</v>
      </c>
      <c r="N10" s="789">
        <v>0</v>
      </c>
      <c r="O10" s="789">
        <v>0</v>
      </c>
    </row>
    <row r="11" spans="1:15" s="355" customFormat="1" ht="18" customHeight="1">
      <c r="A11" s="95" t="s">
        <v>298</v>
      </c>
      <c r="B11" s="790">
        <v>464837.14527500002</v>
      </c>
      <c r="C11" s="592">
        <v>157.684923</v>
      </c>
      <c r="D11" s="592">
        <v>993.46119799999997</v>
      </c>
      <c r="E11" s="592">
        <v>265.00440099999997</v>
      </c>
      <c r="F11" s="592">
        <v>0</v>
      </c>
      <c r="G11" s="592">
        <v>0</v>
      </c>
      <c r="H11" s="592">
        <v>0</v>
      </c>
      <c r="I11" s="790">
        <v>1601029</v>
      </c>
      <c r="J11" s="592">
        <v>1034</v>
      </c>
      <c r="K11" s="592">
        <v>7145</v>
      </c>
      <c r="L11" s="592">
        <v>763</v>
      </c>
      <c r="M11" s="789">
        <v>0</v>
      </c>
      <c r="N11" s="789">
        <v>0</v>
      </c>
      <c r="O11" s="789">
        <v>0</v>
      </c>
    </row>
    <row r="12" spans="1:15" s="355" customFormat="1" ht="18" customHeight="1">
      <c r="A12" s="95" t="s">
        <v>299</v>
      </c>
      <c r="B12" s="790">
        <v>429230.66607899999</v>
      </c>
      <c r="C12" s="592">
        <v>493.355141</v>
      </c>
      <c r="D12" s="592">
        <v>1880.780047</v>
      </c>
      <c r="E12" s="592">
        <v>109.666861</v>
      </c>
      <c r="F12" s="592">
        <v>0</v>
      </c>
      <c r="G12" s="592">
        <v>0</v>
      </c>
      <c r="H12" s="592">
        <v>0</v>
      </c>
      <c r="I12" s="790">
        <v>1213984</v>
      </c>
      <c r="J12" s="592">
        <v>2962</v>
      </c>
      <c r="K12" s="592">
        <v>7919</v>
      </c>
      <c r="L12" s="592">
        <v>2274</v>
      </c>
      <c r="M12" s="789">
        <v>0</v>
      </c>
      <c r="N12" s="789">
        <v>0</v>
      </c>
      <c r="O12" s="789">
        <v>0</v>
      </c>
    </row>
    <row r="13" spans="1:15" s="355" customFormat="1" ht="18" customHeight="1">
      <c r="A13" s="95" t="s">
        <v>300</v>
      </c>
      <c r="B13" s="790">
        <v>470645.09301700001</v>
      </c>
      <c r="C13" s="592">
        <v>383.77237400000001</v>
      </c>
      <c r="D13" s="592">
        <v>1283.94427</v>
      </c>
      <c r="E13" s="592">
        <v>211.00087400000001</v>
      </c>
      <c r="F13" s="592">
        <v>0</v>
      </c>
      <c r="G13" s="592">
        <v>0</v>
      </c>
      <c r="H13" s="592">
        <v>0</v>
      </c>
      <c r="I13" s="790">
        <v>1093019</v>
      </c>
      <c r="J13" s="592">
        <v>2496</v>
      </c>
      <c r="K13" s="592">
        <v>11011</v>
      </c>
      <c r="L13" s="592">
        <v>4399</v>
      </c>
      <c r="M13" s="789">
        <v>0</v>
      </c>
      <c r="N13" s="789">
        <v>0</v>
      </c>
      <c r="O13" s="789">
        <v>0</v>
      </c>
    </row>
    <row r="14" spans="1:15" s="355" customFormat="1" ht="18.75" customHeight="1">
      <c r="A14" s="95" t="s">
        <v>1358</v>
      </c>
      <c r="B14" s="790">
        <v>386531.68965800002</v>
      </c>
      <c r="C14" s="592">
        <v>2038.515981</v>
      </c>
      <c r="D14" s="592">
        <v>4646.0183710000001</v>
      </c>
      <c r="E14" s="592">
        <v>1182.1258150000001</v>
      </c>
      <c r="F14" s="592">
        <v>0</v>
      </c>
      <c r="G14" s="592">
        <v>0</v>
      </c>
      <c r="H14" s="592">
        <v>1.6698999999999999E-2</v>
      </c>
      <c r="I14" s="790">
        <v>1747786</v>
      </c>
      <c r="J14" s="592">
        <v>17689</v>
      </c>
      <c r="K14" s="592">
        <v>17979</v>
      </c>
      <c r="L14" s="592">
        <v>12920</v>
      </c>
      <c r="M14" s="789">
        <v>0</v>
      </c>
      <c r="N14" s="789">
        <v>0</v>
      </c>
      <c r="O14" s="789">
        <v>0</v>
      </c>
    </row>
    <row r="15" spans="1:15" s="355" customFormat="1" ht="33.75" customHeight="1">
      <c r="A15" s="1302" t="s">
        <v>1360</v>
      </c>
      <c r="B15" s="1302"/>
      <c r="C15" s="1302"/>
      <c r="D15" s="1302"/>
      <c r="E15" s="1302"/>
      <c r="F15" s="1302"/>
      <c r="G15" s="1302"/>
      <c r="H15" s="1302"/>
      <c r="I15" s="1302"/>
    </row>
    <row r="16" spans="1:15" s="355" customFormat="1" ht="30" customHeight="1">
      <c r="A16" s="1302" t="s">
        <v>156</v>
      </c>
      <c r="B16" s="1302"/>
      <c r="C16" s="1302"/>
      <c r="D16" s="1302"/>
      <c r="E16" s="1302"/>
      <c r="F16" s="1302"/>
      <c r="G16" s="1302"/>
      <c r="H16" s="1302"/>
      <c r="I16" s="1302"/>
    </row>
    <row r="17" spans="2:15" s="355" customFormat="1" ht="28.35" customHeight="1">
      <c r="B17" s="409"/>
      <c r="C17" s="409"/>
      <c r="D17" s="409"/>
      <c r="E17" s="409"/>
      <c r="F17" s="409"/>
      <c r="G17" s="409"/>
      <c r="H17" s="409"/>
      <c r="I17" s="409"/>
      <c r="J17" s="409"/>
      <c r="K17" s="409"/>
      <c r="L17" s="409"/>
      <c r="M17" s="409"/>
      <c r="N17" s="409"/>
      <c r="O17" s="409"/>
    </row>
    <row r="18" spans="2:15">
      <c r="B18" s="416"/>
      <c r="C18" s="416"/>
      <c r="D18" s="416"/>
      <c r="E18" s="416"/>
      <c r="F18" s="416"/>
      <c r="G18" s="416"/>
      <c r="H18" s="416"/>
      <c r="I18" s="416"/>
      <c r="J18" s="416"/>
      <c r="K18" s="416"/>
      <c r="L18" s="416"/>
      <c r="M18" s="416"/>
      <c r="N18" s="416"/>
      <c r="O18" s="416"/>
    </row>
    <row r="19" spans="2:15">
      <c r="B19" s="416"/>
      <c r="C19" s="416"/>
      <c r="D19" s="416"/>
      <c r="E19" s="416"/>
      <c r="F19" s="416"/>
      <c r="G19" s="416"/>
      <c r="H19" s="416"/>
    </row>
  </sheetData>
  <mergeCells count="6">
    <mergeCell ref="A16:I16"/>
    <mergeCell ref="A1:I1"/>
    <mergeCell ref="A2:A3"/>
    <mergeCell ref="B2:H2"/>
    <mergeCell ref="I2:O2"/>
    <mergeCell ref="A15:I15"/>
  </mergeCells>
  <printOptions horizontalCentered="1"/>
  <pageMargins left="0.78431372549019618" right="0.78431372549019618" top="0.98039215686274517" bottom="0.98039215686274517" header="0.50980392156862753" footer="0.50980392156862753"/>
  <pageSetup paperSize="9" scale="68" orientation="landscape"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Normal="100" workbookViewId="0">
      <selection activeCell="A14" sqref="A14"/>
    </sheetView>
  </sheetViews>
  <sheetFormatPr defaultColWidth="9.140625" defaultRowHeight="15"/>
  <cols>
    <col min="1" max="15" width="14.5703125" style="354" bestFit="1" customWidth="1"/>
    <col min="16" max="16" width="4.5703125" style="354" bestFit="1" customWidth="1"/>
    <col min="17" max="16384" width="9.140625" style="354"/>
  </cols>
  <sheetData>
    <row r="1" spans="1:15" ht="36.75" customHeight="1">
      <c r="A1" s="1304" t="s">
        <v>1351</v>
      </c>
      <c r="B1" s="1305"/>
      <c r="C1" s="1305"/>
      <c r="D1" s="1305"/>
      <c r="E1" s="1305"/>
      <c r="F1" s="1305"/>
      <c r="G1" s="1305"/>
    </row>
    <row r="2" spans="1:15" s="355" customFormat="1" ht="21" customHeight="1">
      <c r="A2" s="1331" t="s">
        <v>122</v>
      </c>
      <c r="B2" s="1316" t="s">
        <v>254</v>
      </c>
      <c r="C2" s="1309"/>
      <c r="D2" s="1309"/>
      <c r="E2" s="1309"/>
      <c r="F2" s="1309"/>
      <c r="G2" s="1309"/>
      <c r="H2" s="1317"/>
      <c r="I2" s="1316" t="s">
        <v>925</v>
      </c>
      <c r="J2" s="1309"/>
      <c r="K2" s="1309"/>
      <c r="L2" s="1309"/>
      <c r="M2" s="1309"/>
      <c r="N2" s="1309"/>
      <c r="O2" s="1317"/>
    </row>
    <row r="3" spans="1:15" s="355" customFormat="1" ht="65.25" customHeight="1">
      <c r="A3" s="1315"/>
      <c r="B3" s="413" t="s">
        <v>1078</v>
      </c>
      <c r="C3" s="413" t="s">
        <v>1079</v>
      </c>
      <c r="D3" s="413" t="s">
        <v>1080</v>
      </c>
      <c r="E3" s="413" t="s">
        <v>1081</v>
      </c>
      <c r="F3" s="413" t="s">
        <v>1082</v>
      </c>
      <c r="G3" s="413" t="s">
        <v>1076</v>
      </c>
      <c r="H3" s="413" t="s">
        <v>1077</v>
      </c>
      <c r="I3" s="413" t="s">
        <v>1078</v>
      </c>
      <c r="J3" s="413" t="s">
        <v>1079</v>
      </c>
      <c r="K3" s="413" t="s">
        <v>1080</v>
      </c>
      <c r="L3" s="413" t="s">
        <v>1081</v>
      </c>
      <c r="M3" s="413" t="s">
        <v>1082</v>
      </c>
      <c r="N3" s="413" t="s">
        <v>1076</v>
      </c>
      <c r="O3" s="413" t="s">
        <v>1077</v>
      </c>
    </row>
    <row r="4" spans="1:15" s="361" customFormat="1" ht="18" customHeight="1">
      <c r="A4" s="357" t="s">
        <v>1</v>
      </c>
      <c r="B4" s="782">
        <v>19807935.640000001</v>
      </c>
      <c r="C4" s="781">
        <v>451586.71</v>
      </c>
      <c r="D4" s="781">
        <v>791964.59</v>
      </c>
      <c r="E4" s="781">
        <v>116165.97</v>
      </c>
      <c r="F4" s="590">
        <v>3059.1</v>
      </c>
      <c r="G4" s="590">
        <v>4364.2</v>
      </c>
      <c r="H4" s="590">
        <v>478.37</v>
      </c>
      <c r="I4" s="782">
        <v>11408417</v>
      </c>
      <c r="J4" s="781">
        <v>146316</v>
      </c>
      <c r="K4" s="781">
        <v>202351</v>
      </c>
      <c r="L4" s="590">
        <v>196871</v>
      </c>
      <c r="M4" s="590">
        <v>3459</v>
      </c>
      <c r="N4" s="590">
        <v>3823</v>
      </c>
      <c r="O4" s="590">
        <v>3068</v>
      </c>
    </row>
    <row r="5" spans="1:15" s="361" customFormat="1" ht="18" customHeight="1">
      <c r="A5" s="357" t="s">
        <v>2</v>
      </c>
      <c r="B5" s="782">
        <v>25616107.760000002</v>
      </c>
      <c r="C5" s="781">
        <v>458464.93</v>
      </c>
      <c r="D5" s="781">
        <v>657280.38</v>
      </c>
      <c r="E5" s="856">
        <v>112693.53</v>
      </c>
      <c r="F5" s="856">
        <v>3851.83</v>
      </c>
      <c r="G5" s="856">
        <v>6126.22</v>
      </c>
      <c r="H5" s="856">
        <v>2204.56</v>
      </c>
      <c r="I5" s="782">
        <v>13201269</v>
      </c>
      <c r="J5" s="781">
        <v>261332</v>
      </c>
      <c r="K5" s="781">
        <v>173088</v>
      </c>
      <c r="L5" s="590">
        <v>63056</v>
      </c>
      <c r="M5" s="590">
        <v>13838</v>
      </c>
      <c r="N5" s="590">
        <v>14114</v>
      </c>
      <c r="O5" s="590">
        <v>824</v>
      </c>
    </row>
    <row r="6" spans="1:15" s="355" customFormat="1" ht="18" customHeight="1">
      <c r="A6" s="95" t="s">
        <v>64</v>
      </c>
      <c r="B6" s="788">
        <v>2238308.4300000002</v>
      </c>
      <c r="C6" s="591">
        <v>37377.1</v>
      </c>
      <c r="D6" s="591">
        <v>42962.07</v>
      </c>
      <c r="E6" s="591">
        <v>15035.24</v>
      </c>
      <c r="F6" s="591">
        <v>204.26</v>
      </c>
      <c r="G6" s="591">
        <v>357.95</v>
      </c>
      <c r="H6" s="591">
        <v>325.22000000000003</v>
      </c>
      <c r="I6" s="785">
        <v>11837684</v>
      </c>
      <c r="J6" s="788">
        <v>157349</v>
      </c>
      <c r="K6" s="788">
        <v>158746</v>
      </c>
      <c r="L6" s="591">
        <v>122581</v>
      </c>
      <c r="M6" s="591">
        <v>2866</v>
      </c>
      <c r="N6" s="591">
        <v>3962</v>
      </c>
      <c r="O6" s="591">
        <v>1935</v>
      </c>
    </row>
    <row r="7" spans="1:15" s="355" customFormat="1" ht="18" customHeight="1">
      <c r="A7" s="95" t="s">
        <v>65</v>
      </c>
      <c r="B7" s="790">
        <v>2108960.88</v>
      </c>
      <c r="C7" s="592">
        <v>36757.980000000003</v>
      </c>
      <c r="D7" s="592">
        <v>53759.69</v>
      </c>
      <c r="E7" s="592">
        <v>10653.49</v>
      </c>
      <c r="F7" s="592">
        <v>190.23</v>
      </c>
      <c r="G7" s="592">
        <v>373.38</v>
      </c>
      <c r="H7" s="592">
        <v>96.06</v>
      </c>
      <c r="I7" s="791">
        <v>12000967</v>
      </c>
      <c r="J7" s="790">
        <v>149173</v>
      </c>
      <c r="K7" s="790">
        <v>105842</v>
      </c>
      <c r="L7" s="592">
        <v>64080</v>
      </c>
      <c r="M7" s="592">
        <v>2471</v>
      </c>
      <c r="N7" s="592">
        <v>1220</v>
      </c>
      <c r="O7" s="592">
        <v>328</v>
      </c>
    </row>
    <row r="8" spans="1:15" s="355" customFormat="1" ht="18" customHeight="1">
      <c r="A8" s="95" t="s">
        <v>295</v>
      </c>
      <c r="B8" s="790">
        <v>2030798.51</v>
      </c>
      <c r="C8" s="592">
        <v>49702.74</v>
      </c>
      <c r="D8" s="592">
        <v>78094.16</v>
      </c>
      <c r="E8" s="592">
        <v>13730.06</v>
      </c>
      <c r="F8" s="592">
        <v>104.8</v>
      </c>
      <c r="G8" s="592">
        <v>163.86</v>
      </c>
      <c r="H8" s="592">
        <v>287.86</v>
      </c>
      <c r="I8" s="791">
        <v>14158473</v>
      </c>
      <c r="J8" s="790">
        <v>161121</v>
      </c>
      <c r="K8" s="790">
        <v>117143</v>
      </c>
      <c r="L8" s="592">
        <v>79375</v>
      </c>
      <c r="M8" s="592">
        <v>3591</v>
      </c>
      <c r="N8" s="592">
        <v>2534</v>
      </c>
      <c r="O8" s="592">
        <v>1094</v>
      </c>
    </row>
    <row r="9" spans="1:15" s="355" customFormat="1" ht="18" customHeight="1">
      <c r="A9" s="95" t="s">
        <v>296</v>
      </c>
      <c r="B9" s="790">
        <v>2486449.84</v>
      </c>
      <c r="C9" s="592">
        <v>62131.24</v>
      </c>
      <c r="D9" s="592">
        <v>77855.259999999995</v>
      </c>
      <c r="E9" s="592">
        <v>12864.24</v>
      </c>
      <c r="F9" s="592">
        <v>364.48</v>
      </c>
      <c r="G9" s="592">
        <v>419.09</v>
      </c>
      <c r="H9" s="592">
        <v>171.91</v>
      </c>
      <c r="I9" s="791">
        <v>12892457</v>
      </c>
      <c r="J9" s="790">
        <v>143409</v>
      </c>
      <c r="K9" s="790">
        <v>120911</v>
      </c>
      <c r="L9" s="592">
        <v>36854</v>
      </c>
      <c r="M9" s="592">
        <v>4264</v>
      </c>
      <c r="N9" s="592">
        <v>3139</v>
      </c>
      <c r="O9" s="592">
        <v>749</v>
      </c>
    </row>
    <row r="10" spans="1:15" s="355" customFormat="1" ht="18" customHeight="1">
      <c r="A10" s="95" t="s">
        <v>301</v>
      </c>
      <c r="B10" s="790">
        <v>2661641.98</v>
      </c>
      <c r="C10" s="592">
        <v>52391.92</v>
      </c>
      <c r="D10" s="592">
        <v>74488.02</v>
      </c>
      <c r="E10" s="592">
        <v>15626.13</v>
      </c>
      <c r="F10" s="592">
        <v>351.94</v>
      </c>
      <c r="G10" s="592">
        <v>733</v>
      </c>
      <c r="H10" s="592">
        <v>237.64</v>
      </c>
      <c r="I10" s="791">
        <v>10653353</v>
      </c>
      <c r="J10" s="790">
        <v>180693</v>
      </c>
      <c r="K10" s="790">
        <v>245323</v>
      </c>
      <c r="L10" s="592">
        <v>90197</v>
      </c>
      <c r="M10" s="592">
        <v>4151</v>
      </c>
      <c r="N10" s="592">
        <v>19962</v>
      </c>
      <c r="O10" s="592">
        <v>3635</v>
      </c>
    </row>
    <row r="11" spans="1:15" s="355" customFormat="1" ht="18" customHeight="1">
      <c r="A11" s="95" t="s">
        <v>298</v>
      </c>
      <c r="B11" s="790">
        <v>3480729.59</v>
      </c>
      <c r="C11" s="592">
        <v>76088.320000000007</v>
      </c>
      <c r="D11" s="592">
        <v>105061.91</v>
      </c>
      <c r="E11" s="592">
        <v>13967.85</v>
      </c>
      <c r="F11" s="592">
        <v>616.24</v>
      </c>
      <c r="G11" s="592">
        <v>1196.47</v>
      </c>
      <c r="H11" s="592">
        <v>326.01</v>
      </c>
      <c r="I11" s="791">
        <v>14879304</v>
      </c>
      <c r="J11" s="790">
        <v>107354</v>
      </c>
      <c r="K11" s="790">
        <v>145729</v>
      </c>
      <c r="L11" s="592">
        <v>41336</v>
      </c>
      <c r="M11" s="592">
        <v>3753</v>
      </c>
      <c r="N11" s="592">
        <v>3028</v>
      </c>
      <c r="O11" s="592">
        <v>2585</v>
      </c>
    </row>
    <row r="12" spans="1:15" s="355" customFormat="1" ht="18" customHeight="1">
      <c r="A12" s="95" t="s">
        <v>299</v>
      </c>
      <c r="B12" s="790">
        <v>3183491.49</v>
      </c>
      <c r="C12" s="592">
        <v>39341.449999999997</v>
      </c>
      <c r="D12" s="592">
        <v>86373.72</v>
      </c>
      <c r="E12" s="592">
        <v>6791.58</v>
      </c>
      <c r="F12" s="592">
        <v>450.56</v>
      </c>
      <c r="G12" s="592">
        <v>913.79</v>
      </c>
      <c r="H12" s="592">
        <v>214</v>
      </c>
      <c r="I12" s="791">
        <v>12068665</v>
      </c>
      <c r="J12" s="790">
        <v>130263</v>
      </c>
      <c r="K12" s="790">
        <v>179824</v>
      </c>
      <c r="L12" s="592">
        <v>42993</v>
      </c>
      <c r="M12" s="592">
        <v>9454</v>
      </c>
      <c r="N12" s="592">
        <v>18866</v>
      </c>
      <c r="O12" s="592">
        <v>4380</v>
      </c>
    </row>
    <row r="13" spans="1:15" s="355" customFormat="1" ht="18" customHeight="1">
      <c r="A13" s="95" t="s">
        <v>300</v>
      </c>
      <c r="B13" s="790">
        <v>3993136.08</v>
      </c>
      <c r="C13" s="592">
        <v>53898.61</v>
      </c>
      <c r="D13" s="592">
        <v>71763.72</v>
      </c>
      <c r="E13" s="592">
        <v>9656.11</v>
      </c>
      <c r="F13" s="592">
        <v>961.33</v>
      </c>
      <c r="G13" s="592">
        <v>1237.23</v>
      </c>
      <c r="H13" s="592">
        <v>253.83</v>
      </c>
      <c r="I13" s="791">
        <v>11516796</v>
      </c>
      <c r="J13" s="790">
        <v>183772</v>
      </c>
      <c r="K13" s="790">
        <v>207576</v>
      </c>
      <c r="L13" s="592">
        <v>57873</v>
      </c>
      <c r="M13" s="592">
        <v>16156</v>
      </c>
      <c r="N13" s="592">
        <v>17776</v>
      </c>
      <c r="O13" s="592">
        <v>2399</v>
      </c>
    </row>
    <row r="14" spans="1:15" s="355" customFormat="1" ht="17.25" customHeight="1">
      <c r="A14" s="95" t="s">
        <v>1358</v>
      </c>
      <c r="B14" s="790">
        <v>3432590.95</v>
      </c>
      <c r="C14" s="592">
        <v>50775.57</v>
      </c>
      <c r="D14" s="592">
        <v>66921.83</v>
      </c>
      <c r="E14" s="592">
        <v>14368.83</v>
      </c>
      <c r="F14" s="592">
        <v>607.99</v>
      </c>
      <c r="G14" s="592">
        <v>731.46</v>
      </c>
      <c r="H14" s="592">
        <v>292.04000000000002</v>
      </c>
      <c r="I14" s="791">
        <v>13201269</v>
      </c>
      <c r="J14" s="790">
        <v>261332</v>
      </c>
      <c r="K14" s="790">
        <v>173088</v>
      </c>
      <c r="L14" s="592">
        <v>63056</v>
      </c>
      <c r="M14" s="592">
        <v>13838</v>
      </c>
      <c r="N14" s="592">
        <v>14114</v>
      </c>
      <c r="O14" s="592">
        <v>824</v>
      </c>
    </row>
    <row r="15" spans="1:15" s="355" customFormat="1" ht="30" customHeight="1">
      <c r="A15" s="1302" t="s">
        <v>1360</v>
      </c>
      <c r="B15" s="1303"/>
      <c r="C15" s="1303"/>
      <c r="D15" s="1303"/>
      <c r="E15" s="1303"/>
      <c r="F15" s="1303"/>
      <c r="G15" s="1303"/>
      <c r="H15" s="1303"/>
      <c r="I15" s="1303"/>
    </row>
    <row r="16" spans="1:15" s="355" customFormat="1" ht="28.5" customHeight="1">
      <c r="A16" s="1302" t="s">
        <v>236</v>
      </c>
      <c r="B16" s="1303"/>
      <c r="C16" s="1303"/>
      <c r="D16" s="1303"/>
      <c r="E16" s="1303"/>
      <c r="F16" s="1303"/>
      <c r="G16" s="1303"/>
      <c r="H16" s="1303"/>
      <c r="I16" s="1303"/>
    </row>
    <row r="17" spans="2:13" s="355" customFormat="1" ht="24.6" customHeight="1">
      <c r="B17" s="409"/>
      <c r="C17" s="409"/>
      <c r="D17" s="409"/>
      <c r="E17" s="409"/>
      <c r="F17" s="409"/>
      <c r="G17" s="409"/>
      <c r="H17" s="409"/>
      <c r="I17" s="409"/>
      <c r="J17" s="409"/>
      <c r="K17" s="409"/>
      <c r="L17" s="409"/>
      <c r="M17" s="409"/>
    </row>
    <row r="18" spans="2:13">
      <c r="B18" s="416"/>
      <c r="C18" s="416"/>
      <c r="D18" s="416"/>
      <c r="E18" s="416"/>
      <c r="F18" s="416"/>
      <c r="G18" s="416"/>
      <c r="H18" s="416"/>
    </row>
    <row r="23" spans="2:13">
      <c r="D23" s="454"/>
    </row>
  </sheetData>
  <mergeCells count="6">
    <mergeCell ref="A16:I16"/>
    <mergeCell ref="A1:G1"/>
    <mergeCell ref="A2:A3"/>
    <mergeCell ref="B2:H2"/>
    <mergeCell ref="I2:O2"/>
    <mergeCell ref="A15:I15"/>
  </mergeCells>
  <printOptions horizontalCentered="1"/>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F2" sqref="F2:I2"/>
    </sheetView>
  </sheetViews>
  <sheetFormatPr defaultColWidth="9.140625" defaultRowHeight="15"/>
  <cols>
    <col min="1" max="9" width="14.5703125" style="354" bestFit="1" customWidth="1"/>
    <col min="10" max="10" width="5" style="354" bestFit="1" customWidth="1"/>
    <col min="11" max="16384" width="9.140625" style="354"/>
  </cols>
  <sheetData>
    <row r="1" spans="1:9" ht="30.75" customHeight="1">
      <c r="A1" s="1304" t="s">
        <v>1464</v>
      </c>
      <c r="B1" s="1305"/>
      <c r="C1" s="1305"/>
      <c r="D1" s="1305"/>
      <c r="E1" s="1305"/>
      <c r="F1" s="1305"/>
      <c r="G1" s="1305"/>
    </row>
    <row r="2" spans="1:9" s="355" customFormat="1" ht="27" customHeight="1">
      <c r="A2" s="1331" t="s">
        <v>122</v>
      </c>
      <c r="B2" s="1308" t="s">
        <v>255</v>
      </c>
      <c r="C2" s="1309"/>
      <c r="D2" s="1309"/>
      <c r="E2" s="1317"/>
      <c r="F2" s="1409" t="s">
        <v>926</v>
      </c>
      <c r="G2" s="1410"/>
      <c r="H2" s="1410"/>
      <c r="I2" s="1411"/>
    </row>
    <row r="3" spans="1:9" s="355" customFormat="1" ht="57" customHeight="1">
      <c r="A3" s="1315"/>
      <c r="B3" s="413" t="s">
        <v>1078</v>
      </c>
      <c r="C3" s="413" t="s">
        <v>1079</v>
      </c>
      <c r="D3" s="413" t="s">
        <v>1080</v>
      </c>
      <c r="E3" s="413" t="s">
        <v>1081</v>
      </c>
      <c r="F3" s="413" t="s">
        <v>1078</v>
      </c>
      <c r="G3" s="413" t="s">
        <v>1079</v>
      </c>
      <c r="H3" s="413" t="s">
        <v>1080</v>
      </c>
      <c r="I3" s="413" t="s">
        <v>1081</v>
      </c>
    </row>
    <row r="4" spans="1:9" s="361" customFormat="1" ht="18" customHeight="1">
      <c r="A4" s="357" t="s">
        <v>1</v>
      </c>
      <c r="B4" s="590">
        <v>86939.552666000032</v>
      </c>
      <c r="C4" s="590">
        <v>108.87295925000001</v>
      </c>
      <c r="D4" s="590">
        <v>2867.3803537999997</v>
      </c>
      <c r="E4" s="590">
        <v>354.29509425000003</v>
      </c>
      <c r="F4" s="590">
        <v>27041</v>
      </c>
      <c r="G4" s="590">
        <v>3400</v>
      </c>
      <c r="H4" s="590">
        <v>300</v>
      </c>
      <c r="I4" s="590">
        <v>19162</v>
      </c>
    </row>
    <row r="5" spans="1:9" s="361" customFormat="1" ht="18" customHeight="1">
      <c r="A5" s="357" t="s">
        <v>2</v>
      </c>
      <c r="B5" s="590">
        <v>152632.28967625002</v>
      </c>
      <c r="C5" s="590">
        <v>152.23058674999999</v>
      </c>
      <c r="D5" s="590">
        <v>826.27500759999998</v>
      </c>
      <c r="E5" s="590">
        <v>348.43855255</v>
      </c>
      <c r="F5" s="590">
        <v>158114</v>
      </c>
      <c r="G5" s="598">
        <v>2</v>
      </c>
      <c r="H5" s="598">
        <v>7826</v>
      </c>
      <c r="I5" s="598">
        <v>8</v>
      </c>
    </row>
    <row r="6" spans="1:9" s="355" customFormat="1" ht="18" customHeight="1">
      <c r="A6" s="95" t="s">
        <v>64</v>
      </c>
      <c r="B6" s="943">
        <v>6035.1454770000009</v>
      </c>
      <c r="C6" s="943">
        <v>4.5833199999999987</v>
      </c>
      <c r="D6" s="943">
        <v>14.829651500000001</v>
      </c>
      <c r="E6" s="943">
        <v>51.902638999999994</v>
      </c>
      <c r="F6" s="944">
        <v>106383</v>
      </c>
      <c r="G6" s="942">
        <v>350</v>
      </c>
      <c r="H6" s="942">
        <v>1926</v>
      </c>
      <c r="I6" s="942">
        <v>2074</v>
      </c>
    </row>
    <row r="7" spans="1:9" s="355" customFormat="1" ht="18" customHeight="1">
      <c r="A7" s="95" t="s">
        <v>65</v>
      </c>
      <c r="B7" s="945">
        <v>4761.8010142499998</v>
      </c>
      <c r="C7" s="945">
        <v>27.907566249999999</v>
      </c>
      <c r="D7" s="945">
        <v>59.262781499999988</v>
      </c>
      <c r="E7" s="945">
        <v>16.074195500000002</v>
      </c>
      <c r="F7" s="592">
        <v>185658</v>
      </c>
      <c r="G7" s="592">
        <v>0</v>
      </c>
      <c r="H7" s="592">
        <v>310</v>
      </c>
      <c r="I7" s="592">
        <v>0</v>
      </c>
    </row>
    <row r="8" spans="1:9" s="355" customFormat="1" ht="18" customHeight="1">
      <c r="A8" s="95" t="s">
        <v>295</v>
      </c>
      <c r="B8" s="945">
        <v>12721.502909999999</v>
      </c>
      <c r="C8" s="945">
        <v>32.623994000000003</v>
      </c>
      <c r="D8" s="945">
        <v>89.760329749999997</v>
      </c>
      <c r="E8" s="945">
        <v>161.75879280000001</v>
      </c>
      <c r="F8" s="592">
        <v>83612</v>
      </c>
      <c r="G8" s="355">
        <v>0</v>
      </c>
      <c r="H8" s="592">
        <v>299</v>
      </c>
      <c r="I8" s="592">
        <v>9587</v>
      </c>
    </row>
    <row r="9" spans="1:9" s="355" customFormat="1" ht="18" customHeight="1">
      <c r="A9" s="95" t="s">
        <v>296</v>
      </c>
      <c r="B9" s="945">
        <v>13152.58497</v>
      </c>
      <c r="C9" s="945">
        <v>31.106309750000001</v>
      </c>
      <c r="D9" s="945">
        <v>100.97232630000001</v>
      </c>
      <c r="E9" s="945">
        <v>8.6941644999999994</v>
      </c>
      <c r="F9" s="592">
        <v>88467</v>
      </c>
      <c r="G9" s="592">
        <v>101</v>
      </c>
      <c r="H9" s="592">
        <v>401</v>
      </c>
      <c r="I9" s="592">
        <v>0</v>
      </c>
    </row>
    <row r="10" spans="1:9" s="355" customFormat="1" ht="18" customHeight="1">
      <c r="A10" s="95" t="s">
        <v>301</v>
      </c>
      <c r="B10" s="945">
        <v>6876.8452950000001</v>
      </c>
      <c r="C10" s="945">
        <v>15.007993000000001</v>
      </c>
      <c r="D10" s="945">
        <v>133.9961175</v>
      </c>
      <c r="E10" s="945">
        <v>22.152565500000001</v>
      </c>
      <c r="F10" s="592">
        <v>106383</v>
      </c>
      <c r="G10" s="592">
        <v>350</v>
      </c>
      <c r="H10" s="592">
        <v>1926</v>
      </c>
      <c r="I10" s="592">
        <v>2074</v>
      </c>
    </row>
    <row r="11" spans="1:9" s="355" customFormat="1" ht="18" customHeight="1">
      <c r="A11" s="95" t="s">
        <v>298</v>
      </c>
      <c r="B11" s="945">
        <v>21672.610789999999</v>
      </c>
      <c r="C11" s="945">
        <v>28.049207500000001</v>
      </c>
      <c r="D11" s="945">
        <v>58.69987725</v>
      </c>
      <c r="E11" s="945">
        <v>84.939437749999996</v>
      </c>
      <c r="F11" s="592">
        <v>290738</v>
      </c>
      <c r="G11" s="592">
        <v>0</v>
      </c>
      <c r="H11" s="592">
        <v>50</v>
      </c>
      <c r="I11" s="592">
        <v>0</v>
      </c>
    </row>
    <row r="12" spans="1:9" s="355" customFormat="1" ht="18" customHeight="1">
      <c r="A12" s="95" t="s">
        <v>299</v>
      </c>
      <c r="B12" s="945">
        <v>23654.364150000001</v>
      </c>
      <c r="C12" s="945">
        <v>0.68144649999999996</v>
      </c>
      <c r="D12" s="945">
        <v>1.9633354999999999</v>
      </c>
      <c r="E12" s="945">
        <v>0.33510699999999999</v>
      </c>
      <c r="F12" s="592">
        <v>145989</v>
      </c>
      <c r="G12" s="592">
        <v>2</v>
      </c>
      <c r="H12" s="592">
        <v>50</v>
      </c>
      <c r="I12" s="592">
        <v>0</v>
      </c>
    </row>
    <row r="13" spans="1:9" s="355" customFormat="1" ht="18" customHeight="1">
      <c r="A13" s="95" t="s">
        <v>300</v>
      </c>
      <c r="B13" s="945">
        <v>30548.856899999999</v>
      </c>
      <c r="C13" s="945">
        <v>5.828449</v>
      </c>
      <c r="D13" s="945">
        <v>132.6144535</v>
      </c>
      <c r="E13" s="945">
        <v>1.645807</v>
      </c>
      <c r="F13" s="592">
        <v>290604</v>
      </c>
      <c r="G13" s="592">
        <v>37</v>
      </c>
      <c r="H13" s="592">
        <v>9011</v>
      </c>
      <c r="I13" s="592">
        <v>4</v>
      </c>
    </row>
    <row r="14" spans="1:9" s="355" customFormat="1" ht="24.75" customHeight="1">
      <c r="A14" s="95" t="s">
        <v>1358</v>
      </c>
      <c r="B14" s="945">
        <v>33208.578170000001</v>
      </c>
      <c r="C14" s="945">
        <v>6.4423007500000002</v>
      </c>
      <c r="D14" s="945">
        <v>234.1761348</v>
      </c>
      <c r="E14" s="945">
        <v>0.93584350000000005</v>
      </c>
      <c r="F14" s="592">
        <v>158114</v>
      </c>
      <c r="G14" s="592">
        <v>2</v>
      </c>
      <c r="H14" s="592">
        <v>7826</v>
      </c>
      <c r="I14" s="592">
        <v>8</v>
      </c>
    </row>
    <row r="15" spans="1:9" s="355" customFormat="1" ht="35.25" customHeight="1">
      <c r="A15" s="1302" t="s">
        <v>1360</v>
      </c>
      <c r="B15" s="1303"/>
      <c r="C15" s="1303"/>
      <c r="D15" s="1303"/>
      <c r="E15" s="1303"/>
      <c r="F15" s="1303"/>
      <c r="G15" s="1303"/>
      <c r="H15" s="1303"/>
      <c r="I15" s="1303"/>
    </row>
    <row r="16" spans="1:9" s="355" customFormat="1" ht="31.5" customHeight="1">
      <c r="A16" s="1302" t="s">
        <v>256</v>
      </c>
      <c r="B16" s="1303"/>
      <c r="C16" s="1303"/>
      <c r="D16" s="1303"/>
      <c r="E16" s="1303"/>
      <c r="F16" s="1303"/>
      <c r="G16" s="1303"/>
      <c r="H16" s="1303"/>
      <c r="I16" s="1303"/>
    </row>
    <row r="17" spans="2:9" s="355" customFormat="1" ht="24.6" customHeight="1">
      <c r="B17" s="374"/>
      <c r="C17" s="374"/>
      <c r="D17" s="374"/>
      <c r="E17" s="374"/>
      <c r="F17" s="374"/>
      <c r="G17" s="374"/>
      <c r="H17" s="374"/>
      <c r="I17" s="374"/>
    </row>
    <row r="18" spans="2:9">
      <c r="B18" s="375"/>
      <c r="C18" s="375"/>
      <c r="D18" s="375"/>
      <c r="E18" s="375"/>
    </row>
    <row r="19" spans="2:9">
      <c r="B19" s="375"/>
      <c r="C19" s="375"/>
      <c r="D19" s="375"/>
      <c r="E19" s="375"/>
    </row>
  </sheetData>
  <mergeCells count="6">
    <mergeCell ref="A16:I16"/>
    <mergeCell ref="A1:G1"/>
    <mergeCell ref="A2:A3"/>
    <mergeCell ref="B2:E2"/>
    <mergeCell ref="F2:I2"/>
    <mergeCell ref="A15:I15"/>
  </mergeCells>
  <printOptions horizontalCentered="1"/>
  <pageMargins left="0.78431372549019618" right="0.78431372549019618" top="0.98039215686274517" bottom="0.98039215686274517" header="0.50980392156862753" footer="0.50980392156862753"/>
  <pageSetup paperSize="9" scale="98"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election sqref="A1:L1"/>
    </sheetView>
  </sheetViews>
  <sheetFormatPr defaultColWidth="9.140625" defaultRowHeight="15"/>
  <cols>
    <col min="1" max="1" width="14.7109375" style="354" customWidth="1"/>
    <col min="2" max="2" width="12.140625" style="354" customWidth="1"/>
    <col min="3" max="6" width="12.140625" style="354" bestFit="1" customWidth="1"/>
    <col min="7" max="7" width="12.140625" style="354" customWidth="1"/>
    <col min="8" max="11" width="12.140625" style="354" bestFit="1" customWidth="1"/>
    <col min="12" max="12" width="22.42578125" style="354" bestFit="1" customWidth="1"/>
    <col min="13" max="13" width="4.5703125" style="354" bestFit="1" customWidth="1"/>
    <col min="14" max="16384" width="9.140625" style="354"/>
  </cols>
  <sheetData>
    <row r="1" spans="1:12" ht="31.5" customHeight="1">
      <c r="A1" s="1304" t="s">
        <v>1465</v>
      </c>
      <c r="B1" s="1305"/>
      <c r="C1" s="1305"/>
      <c r="D1" s="1305"/>
      <c r="E1" s="1305"/>
      <c r="F1" s="1305"/>
      <c r="G1" s="1305"/>
      <c r="H1" s="1305"/>
      <c r="I1" s="1305"/>
      <c r="J1" s="1305"/>
      <c r="K1" s="1305"/>
      <c r="L1" s="1305"/>
    </row>
    <row r="2" spans="1:12" s="355" customFormat="1" ht="19.5" customHeight="1">
      <c r="A2" s="1331" t="s">
        <v>122</v>
      </c>
      <c r="B2" s="1412" t="s">
        <v>927</v>
      </c>
      <c r="C2" s="1413"/>
      <c r="D2" s="1413"/>
      <c r="E2" s="1413"/>
      <c r="F2" s="1414"/>
      <c r="G2" s="1316" t="s">
        <v>928</v>
      </c>
      <c r="H2" s="1415"/>
      <c r="I2" s="1415"/>
      <c r="J2" s="1415"/>
      <c r="K2" s="1416"/>
    </row>
    <row r="3" spans="1:12" s="355" customFormat="1" ht="32.25" customHeight="1">
      <c r="A3" s="1320"/>
      <c r="B3" s="525" t="s">
        <v>257</v>
      </c>
      <c r="C3" s="534" t="s">
        <v>258</v>
      </c>
      <c r="D3" s="451" t="s">
        <v>259</v>
      </c>
      <c r="E3" s="451" t="s">
        <v>260</v>
      </c>
      <c r="F3" s="451" t="s">
        <v>261</v>
      </c>
      <c r="G3" s="525" t="s">
        <v>257</v>
      </c>
      <c r="H3" s="534" t="s">
        <v>258</v>
      </c>
      <c r="I3" s="451" t="s">
        <v>259</v>
      </c>
      <c r="J3" s="451" t="s">
        <v>260</v>
      </c>
      <c r="K3" s="451" t="s">
        <v>261</v>
      </c>
    </row>
    <row r="4" spans="1:12" s="361" customFormat="1" ht="17.25" customHeight="1">
      <c r="A4" s="357" t="s">
        <v>1</v>
      </c>
      <c r="B4" s="455">
        <v>518128.07449999999</v>
      </c>
      <c r="C4" s="781">
        <v>2076224.1855000004</v>
      </c>
      <c r="D4" s="781">
        <v>334787.25059999991</v>
      </c>
      <c r="E4" s="590">
        <v>40767.249000000011</v>
      </c>
      <c r="F4" s="590">
        <v>18836.672800000004</v>
      </c>
      <c r="G4" s="590">
        <v>945975.53699999955</v>
      </c>
      <c r="H4" s="781">
        <v>2194862.3722000001</v>
      </c>
      <c r="I4" s="781">
        <v>296421.94630000001</v>
      </c>
      <c r="J4" s="590">
        <v>28522.546200000004</v>
      </c>
      <c r="K4" s="590">
        <v>0</v>
      </c>
    </row>
    <row r="5" spans="1:12" s="361" customFormat="1" ht="17.25" customHeight="1">
      <c r="A5" s="357" t="s">
        <v>2</v>
      </c>
      <c r="B5" s="856">
        <f>SUM(B6:B14)</f>
        <v>542247.28250000009</v>
      </c>
      <c r="C5" s="856">
        <f t="shared" ref="C5:I5" si="0">SUM(C6:C14)</f>
        <v>2467025.4297000002</v>
      </c>
      <c r="D5" s="856">
        <f t="shared" si="0"/>
        <v>438705.85639999999</v>
      </c>
      <c r="E5" s="856">
        <f t="shared" si="0"/>
        <v>19073.270200000003</v>
      </c>
      <c r="F5" s="856">
        <f t="shared" si="0"/>
        <v>5485.2564000000002</v>
      </c>
      <c r="G5" s="856">
        <f t="shared" si="0"/>
        <v>756781.74300000002</v>
      </c>
      <c r="H5" s="856">
        <f t="shared" si="0"/>
        <v>751540.86209999979</v>
      </c>
      <c r="I5" s="856">
        <f t="shared" si="0"/>
        <v>114423.34209999999</v>
      </c>
      <c r="J5" s="856">
        <f>SUM(J6:J14)</f>
        <v>1.1469</v>
      </c>
      <c r="K5" s="856">
        <f t="shared" ref="K5" si="1">SUM(K6:K14)</f>
        <v>0</v>
      </c>
    </row>
    <row r="6" spans="1:12" s="355" customFormat="1" ht="17.25" customHeight="1">
      <c r="A6" s="95" t="s">
        <v>64</v>
      </c>
      <c r="B6" s="591">
        <v>65802.63430000002</v>
      </c>
      <c r="C6" s="788">
        <v>226398.45009999999</v>
      </c>
      <c r="D6" s="591">
        <v>41371.289399999994</v>
      </c>
      <c r="E6" s="591">
        <v>1072.4643999999998</v>
      </c>
      <c r="F6" s="591">
        <v>1416.4751999999999</v>
      </c>
      <c r="G6" s="591">
        <v>67252.576399999933</v>
      </c>
      <c r="H6" s="788">
        <v>121744.52200000001</v>
      </c>
      <c r="I6" s="591">
        <v>4339.9309000000012</v>
      </c>
      <c r="J6" s="591">
        <v>0</v>
      </c>
      <c r="K6" s="591">
        <v>0</v>
      </c>
    </row>
    <row r="7" spans="1:12" s="355" customFormat="1" ht="17.25" customHeight="1">
      <c r="A7" s="95" t="s">
        <v>65</v>
      </c>
      <c r="B7" s="592">
        <v>47565.400099999999</v>
      </c>
      <c r="C7" s="790">
        <v>229018.07280000002</v>
      </c>
      <c r="D7" s="592">
        <v>56786.7497</v>
      </c>
      <c r="E7" s="592">
        <v>907.17690000000005</v>
      </c>
      <c r="F7" s="592">
        <v>8.8501999999999992</v>
      </c>
      <c r="G7" s="592">
        <v>12274.270000000004</v>
      </c>
      <c r="H7" s="790">
        <v>81399.71639999999</v>
      </c>
      <c r="I7" s="592">
        <v>6672.2328999999991</v>
      </c>
      <c r="J7" s="592">
        <v>3.1300000000000001E-2</v>
      </c>
      <c r="K7" s="592">
        <v>0</v>
      </c>
    </row>
    <row r="8" spans="1:12" s="355" customFormat="1" ht="17.25" customHeight="1">
      <c r="A8" s="95" t="s">
        <v>295</v>
      </c>
      <c r="B8" s="592">
        <v>65082.136599999991</v>
      </c>
      <c r="C8" s="790">
        <v>238460.01940000002</v>
      </c>
      <c r="D8" s="592">
        <v>52116.310800000007</v>
      </c>
      <c r="E8" s="592">
        <v>2041.7537</v>
      </c>
      <c r="F8" s="592">
        <v>38.429100000000005</v>
      </c>
      <c r="G8" s="592">
        <v>33833.704199999993</v>
      </c>
      <c r="H8" s="790">
        <v>103813.84599999995</v>
      </c>
      <c r="I8" s="592">
        <v>14599.1788</v>
      </c>
      <c r="J8" s="592">
        <v>1.1155999999999999</v>
      </c>
      <c r="K8" s="592">
        <v>0</v>
      </c>
    </row>
    <row r="9" spans="1:12" s="355" customFormat="1" ht="17.25" customHeight="1">
      <c r="A9" s="95" t="s">
        <v>296</v>
      </c>
      <c r="B9" s="797">
        <v>55982.030400000003</v>
      </c>
      <c r="C9" s="946">
        <v>252793.49450000003</v>
      </c>
      <c r="D9" s="797">
        <v>34055.174699999996</v>
      </c>
      <c r="E9" s="797">
        <v>4438.0001000000011</v>
      </c>
      <c r="F9" s="797">
        <v>424.8261999999998</v>
      </c>
      <c r="G9" s="797">
        <v>112547.16819999999</v>
      </c>
      <c r="H9" s="797">
        <v>72282.262499999895</v>
      </c>
      <c r="I9" s="797">
        <v>18203.720500000003</v>
      </c>
      <c r="J9" s="592">
        <v>0</v>
      </c>
      <c r="K9" s="592">
        <v>0</v>
      </c>
    </row>
    <row r="10" spans="1:12" s="355" customFormat="1" ht="17.25" customHeight="1">
      <c r="A10" s="95" t="s">
        <v>301</v>
      </c>
      <c r="B10" s="797">
        <v>45353.236700000009</v>
      </c>
      <c r="C10" s="946">
        <v>238838.97640000001</v>
      </c>
      <c r="D10" s="797">
        <v>47920.4761</v>
      </c>
      <c r="E10" s="797">
        <v>527.41250000000002</v>
      </c>
      <c r="F10" s="797">
        <v>28.341200000000004</v>
      </c>
      <c r="G10" s="797">
        <v>196256.03330000001</v>
      </c>
      <c r="H10" s="797">
        <v>76858.633800000011</v>
      </c>
      <c r="I10" s="797">
        <v>25652.107999999997</v>
      </c>
      <c r="J10" s="592">
        <v>0</v>
      </c>
      <c r="K10" s="592">
        <v>0</v>
      </c>
    </row>
    <row r="11" spans="1:12" s="355" customFormat="1" ht="17.25" customHeight="1">
      <c r="A11" s="95" t="s">
        <v>298</v>
      </c>
      <c r="B11" s="797">
        <v>62036.541700000002</v>
      </c>
      <c r="C11" s="946">
        <v>334628.0601</v>
      </c>
      <c r="D11" s="797">
        <v>67804.846900000004</v>
      </c>
      <c r="E11" s="797">
        <v>1492.4942000000001</v>
      </c>
      <c r="F11" s="797">
        <v>51.33</v>
      </c>
      <c r="G11" s="797">
        <v>221609.22850000011</v>
      </c>
      <c r="H11" s="797">
        <v>106995.7501</v>
      </c>
      <c r="I11" s="797">
        <v>17203.900699999998</v>
      </c>
      <c r="J11" s="592">
        <v>0</v>
      </c>
      <c r="K11" s="592">
        <v>0</v>
      </c>
    </row>
    <row r="12" spans="1:12" s="355" customFormat="1" ht="17.25" customHeight="1">
      <c r="A12" s="95" t="s">
        <v>299</v>
      </c>
      <c r="B12" s="797">
        <v>57883.683799999999</v>
      </c>
      <c r="C12" s="946">
        <v>317829.51010000001</v>
      </c>
      <c r="D12" s="797">
        <v>51310.925600000002</v>
      </c>
      <c r="E12" s="797">
        <v>4107.5851000000002</v>
      </c>
      <c r="F12" s="797">
        <v>400.00819999999999</v>
      </c>
      <c r="G12" s="797">
        <v>33268.910700000037</v>
      </c>
      <c r="H12" s="797">
        <v>86092.7166</v>
      </c>
      <c r="I12" s="797">
        <v>14597.7274</v>
      </c>
      <c r="J12" s="592">
        <v>0</v>
      </c>
      <c r="K12" s="592">
        <v>0</v>
      </c>
    </row>
    <row r="13" spans="1:12" s="355" customFormat="1" ht="17.25" customHeight="1">
      <c r="A13" s="95" t="s">
        <v>300</v>
      </c>
      <c r="B13" s="797">
        <v>79140.484599999996</v>
      </c>
      <c r="C13" s="946">
        <v>341622.9878</v>
      </c>
      <c r="D13" s="797">
        <v>48654.526100000003</v>
      </c>
      <c r="E13" s="797">
        <v>2119.0230000000001</v>
      </c>
      <c r="F13" s="797">
        <v>732.98630000000003</v>
      </c>
      <c r="G13" s="797">
        <v>44100.874100000023</v>
      </c>
      <c r="H13" s="797">
        <v>68369.330100000006</v>
      </c>
      <c r="I13" s="797">
        <v>12156.147300000001</v>
      </c>
      <c r="J13" s="592">
        <v>0</v>
      </c>
      <c r="K13" s="592">
        <v>0</v>
      </c>
    </row>
    <row r="14" spans="1:12" s="355" customFormat="1" ht="17.25" customHeight="1">
      <c r="A14" s="95" t="s">
        <v>1358</v>
      </c>
      <c r="B14" s="797">
        <v>63401.134299999998</v>
      </c>
      <c r="C14" s="946">
        <v>287435.85850000009</v>
      </c>
      <c r="D14" s="797">
        <v>38685.557099999998</v>
      </c>
      <c r="E14" s="797">
        <v>2367.3602999999998</v>
      </c>
      <c r="F14" s="797">
        <v>2384.0100000000002</v>
      </c>
      <c r="G14" s="797">
        <v>35638.977599999984</v>
      </c>
      <c r="H14" s="797">
        <v>33984.08459999998</v>
      </c>
      <c r="I14" s="797">
        <v>998.39559999999994</v>
      </c>
      <c r="J14" s="592">
        <v>0</v>
      </c>
      <c r="K14" s="592">
        <v>0</v>
      </c>
    </row>
    <row r="15" spans="1:12" s="355" customFormat="1" ht="32.25" customHeight="1">
      <c r="A15" s="1313" t="s">
        <v>1360</v>
      </c>
      <c r="B15" s="1313"/>
      <c r="C15" s="1313"/>
      <c r="D15" s="1313"/>
      <c r="E15" s="1313"/>
      <c r="F15" s="1313"/>
      <c r="G15" s="1313"/>
      <c r="H15" s="1313"/>
      <c r="I15" s="1313"/>
      <c r="J15" s="1313"/>
      <c r="K15" s="1313"/>
    </row>
    <row r="16" spans="1:12" s="355" customFormat="1" ht="27.75" customHeight="1">
      <c r="A16" s="1302" t="s">
        <v>262</v>
      </c>
      <c r="B16" s="1302"/>
      <c r="C16" s="1302"/>
      <c r="D16" s="1302"/>
      <c r="E16" s="1302"/>
      <c r="F16" s="1302"/>
      <c r="G16" s="1302"/>
      <c r="H16" s="1302"/>
      <c r="I16" s="1302"/>
      <c r="J16" s="1302"/>
      <c r="K16" s="1302"/>
    </row>
    <row r="17" spans="1:11">
      <c r="A17" s="355"/>
      <c r="B17" s="374"/>
      <c r="C17" s="374"/>
      <c r="D17" s="374"/>
      <c r="E17" s="374"/>
      <c r="F17" s="374"/>
      <c r="G17" s="374"/>
      <c r="H17" s="374"/>
      <c r="I17" s="374"/>
      <c r="J17" s="374"/>
      <c r="K17" s="374"/>
    </row>
    <row r="18" spans="1:11">
      <c r="B18" s="375"/>
      <c r="C18" s="375"/>
      <c r="D18" s="375"/>
      <c r="E18" s="375"/>
      <c r="F18" s="375"/>
      <c r="G18" s="375"/>
      <c r="H18" s="375"/>
      <c r="I18" s="375"/>
      <c r="J18" s="375"/>
      <c r="K18" s="375"/>
    </row>
    <row r="19" spans="1:11">
      <c r="B19" s="375"/>
      <c r="C19" s="375"/>
      <c r="D19" s="375"/>
      <c r="E19" s="375"/>
      <c r="F19" s="375"/>
      <c r="G19" s="375"/>
      <c r="H19" s="375"/>
      <c r="I19" s="375"/>
      <c r="J19" s="375"/>
      <c r="K19" s="375"/>
    </row>
    <row r="20" spans="1:11">
      <c r="B20" s="456"/>
      <c r="C20" s="456"/>
    </row>
    <row r="21" spans="1:11">
      <c r="B21" s="456"/>
      <c r="C21" s="456"/>
    </row>
    <row r="22" spans="1:11">
      <c r="B22" s="456"/>
      <c r="C22" s="456"/>
    </row>
    <row r="23" spans="1:11">
      <c r="B23" s="398"/>
      <c r="C23" s="398"/>
    </row>
  </sheetData>
  <mergeCells count="6">
    <mergeCell ref="A16:K16"/>
    <mergeCell ref="A1:L1"/>
    <mergeCell ref="A2:A3"/>
    <mergeCell ref="B2:F2"/>
    <mergeCell ref="G2:K2"/>
    <mergeCell ref="A15:K15"/>
  </mergeCells>
  <printOptions horizontalCentered="1"/>
  <pageMargins left="0.78431372549019618" right="0.78431372549019618" top="0.98039215686274517" bottom="0.98039215686274517" header="0.50980392156862753" footer="0.50980392156862753"/>
  <pageSetup paperSize="9" scale="82"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13" workbookViewId="0">
      <selection activeCell="A19" sqref="A19:E19"/>
    </sheetView>
  </sheetViews>
  <sheetFormatPr defaultRowHeight="15"/>
  <cols>
    <col min="1" max="1" width="14" customWidth="1"/>
    <col min="2" max="2" width="10.7109375" customWidth="1"/>
    <col min="3" max="3" width="11.28515625" customWidth="1"/>
    <col min="4" max="4" width="12.5703125" customWidth="1"/>
    <col min="5" max="5" width="11" customWidth="1"/>
    <col min="6" max="6" width="13" customWidth="1"/>
    <col min="7" max="7" width="12.28515625" customWidth="1"/>
    <col min="9" max="9" width="16.85546875" customWidth="1"/>
  </cols>
  <sheetData>
    <row r="1" spans="1:17" ht="51" customHeight="1">
      <c r="A1" s="1217" t="s">
        <v>1450</v>
      </c>
      <c r="B1" s="1218"/>
      <c r="C1" s="1218"/>
      <c r="D1" s="1218"/>
      <c r="E1" s="1218"/>
      <c r="F1" s="1218"/>
      <c r="G1" s="1218"/>
      <c r="H1" s="1218"/>
      <c r="I1" s="1218"/>
      <c r="J1" s="76"/>
      <c r="K1" s="76"/>
      <c r="L1" s="76"/>
    </row>
    <row r="2" spans="1:17">
      <c r="A2" s="1219" t="s">
        <v>810</v>
      </c>
      <c r="B2" s="1222" t="s">
        <v>813</v>
      </c>
      <c r="C2" s="1223"/>
      <c r="D2" s="1223"/>
      <c r="E2" s="1223"/>
      <c r="F2" s="1223"/>
      <c r="G2" s="1223"/>
      <c r="H2" s="1223"/>
      <c r="I2" s="1224"/>
      <c r="L2" s="8"/>
      <c r="M2" s="8"/>
      <c r="Q2" s="8"/>
    </row>
    <row r="3" spans="1:17" ht="18.75">
      <c r="A3" s="1220"/>
      <c r="B3" s="1222" t="s">
        <v>523</v>
      </c>
      <c r="C3" s="1223"/>
      <c r="D3" s="1223"/>
      <c r="E3" s="1223"/>
      <c r="F3" s="1223"/>
      <c r="G3" s="1224"/>
      <c r="H3" s="1225" t="s">
        <v>524</v>
      </c>
      <c r="I3" s="1226"/>
      <c r="M3" s="8"/>
      <c r="N3" s="8"/>
      <c r="O3" s="8"/>
      <c r="P3" s="8"/>
    </row>
    <row r="4" spans="1:17" ht="68.25" customHeight="1">
      <c r="A4" s="1220"/>
      <c r="B4" s="1227" t="s">
        <v>811</v>
      </c>
      <c r="C4" s="1228"/>
      <c r="D4" s="1227" t="s">
        <v>812</v>
      </c>
      <c r="E4" s="1228"/>
      <c r="F4" s="1227" t="s">
        <v>525</v>
      </c>
      <c r="G4" s="1228"/>
      <c r="H4" s="1219" t="s">
        <v>815</v>
      </c>
      <c r="I4" s="1219" t="s">
        <v>526</v>
      </c>
    </row>
    <row r="5" spans="1:17" ht="86.25">
      <c r="A5" s="1221"/>
      <c r="B5" s="564" t="s">
        <v>814</v>
      </c>
      <c r="C5" s="282" t="s">
        <v>527</v>
      </c>
      <c r="D5" s="282" t="s">
        <v>815</v>
      </c>
      <c r="E5" s="282" t="s">
        <v>528</v>
      </c>
      <c r="F5" s="282" t="s">
        <v>816</v>
      </c>
      <c r="G5" s="282" t="s">
        <v>529</v>
      </c>
      <c r="H5" s="1229"/>
      <c r="I5" s="1229"/>
    </row>
    <row r="6" spans="1:17">
      <c r="A6" s="308" t="s">
        <v>1</v>
      </c>
      <c r="B6" s="565">
        <v>54</v>
      </c>
      <c r="C6" s="288">
        <v>15484.529999999999</v>
      </c>
      <c r="D6" s="287">
        <v>1</v>
      </c>
      <c r="E6" s="288">
        <v>15298.5</v>
      </c>
      <c r="F6" s="287">
        <v>17</v>
      </c>
      <c r="G6" s="288">
        <v>2292.36</v>
      </c>
      <c r="H6" s="287">
        <v>72</v>
      </c>
      <c r="I6" s="317">
        <v>33075.39</v>
      </c>
      <c r="K6" s="77"/>
      <c r="L6" s="77"/>
      <c r="M6" s="78"/>
      <c r="N6" s="78"/>
    </row>
    <row r="7" spans="1:17">
      <c r="A7" s="308" t="s">
        <v>2</v>
      </c>
      <c r="B7" s="566">
        <v>57</v>
      </c>
      <c r="C7" s="309">
        <v>36556.53</v>
      </c>
      <c r="D7" s="309">
        <v>0</v>
      </c>
      <c r="E7" s="309">
        <v>0</v>
      </c>
      <c r="F7" s="309">
        <v>0</v>
      </c>
      <c r="G7" s="309">
        <v>0</v>
      </c>
      <c r="H7" s="309">
        <v>57</v>
      </c>
      <c r="I7" s="309">
        <v>36556.53</v>
      </c>
      <c r="K7" s="77"/>
      <c r="L7" s="77"/>
      <c r="M7" s="78"/>
      <c r="N7" s="78"/>
    </row>
    <row r="8" spans="1:17">
      <c r="A8" s="311" t="s">
        <v>305</v>
      </c>
      <c r="B8" s="567">
        <v>2</v>
      </c>
      <c r="C8" s="293">
        <v>0.94</v>
      </c>
      <c r="D8" s="292">
        <v>0</v>
      </c>
      <c r="E8" s="293">
        <v>0</v>
      </c>
      <c r="F8" s="292">
        <v>0</v>
      </c>
      <c r="G8" s="293">
        <v>0</v>
      </c>
      <c r="H8" s="292">
        <v>2</v>
      </c>
      <c r="I8" s="320">
        <v>0.94</v>
      </c>
      <c r="K8" s="77"/>
      <c r="L8" s="77"/>
      <c r="M8" s="78"/>
      <c r="N8" s="78"/>
    </row>
    <row r="9" spans="1:17">
      <c r="A9" s="79" t="s">
        <v>65</v>
      </c>
      <c r="B9" s="568">
        <v>5</v>
      </c>
      <c r="C9" s="520">
        <v>163.57000000000002</v>
      </c>
      <c r="D9" s="519">
        <v>0</v>
      </c>
      <c r="E9" s="520">
        <v>0</v>
      </c>
      <c r="F9" s="519">
        <v>0</v>
      </c>
      <c r="G9" s="520">
        <v>0</v>
      </c>
      <c r="H9" s="519">
        <v>5</v>
      </c>
      <c r="I9" s="521">
        <v>163.57000000000002</v>
      </c>
      <c r="K9" s="77"/>
      <c r="L9" s="77"/>
      <c r="M9" s="78"/>
      <c r="N9" s="78"/>
    </row>
    <row r="10" spans="1:17">
      <c r="A10" s="80" t="s">
        <v>66</v>
      </c>
      <c r="B10" s="569">
        <v>14</v>
      </c>
      <c r="C10" s="82">
        <v>2589.04</v>
      </c>
      <c r="D10" s="81">
        <v>0</v>
      </c>
      <c r="E10" s="82">
        <v>0</v>
      </c>
      <c r="F10" s="81">
        <v>0</v>
      </c>
      <c r="G10" s="82">
        <v>0</v>
      </c>
      <c r="H10" s="81">
        <v>14</v>
      </c>
      <c r="I10" s="83">
        <v>2589.04</v>
      </c>
      <c r="K10" s="77"/>
      <c r="L10" s="77"/>
      <c r="M10" s="78"/>
      <c r="N10" s="78"/>
    </row>
    <row r="11" spans="1:17">
      <c r="A11" s="80" t="s">
        <v>67</v>
      </c>
      <c r="B11" s="569">
        <v>6</v>
      </c>
      <c r="C11" s="82">
        <v>37.270000000000003</v>
      </c>
      <c r="D11" s="81">
        <v>0</v>
      </c>
      <c r="E11" s="82">
        <v>0</v>
      </c>
      <c r="F11" s="81">
        <v>0</v>
      </c>
      <c r="G11" s="82">
        <v>0</v>
      </c>
      <c r="H11" s="81">
        <v>6</v>
      </c>
      <c r="I11" s="83">
        <v>37.270000000000003</v>
      </c>
      <c r="K11" s="77"/>
      <c r="L11" s="77"/>
      <c r="M11" s="78"/>
      <c r="N11" s="78"/>
    </row>
    <row r="12" spans="1:17">
      <c r="A12" s="522" t="s">
        <v>68</v>
      </c>
      <c r="B12" s="567">
        <v>6</v>
      </c>
      <c r="C12" s="293">
        <v>93.11</v>
      </c>
      <c r="D12" s="292">
        <v>0</v>
      </c>
      <c r="E12" s="293">
        <v>0</v>
      </c>
      <c r="F12" s="292">
        <v>0</v>
      </c>
      <c r="G12" s="293">
        <v>0</v>
      </c>
      <c r="H12" s="292">
        <v>6</v>
      </c>
      <c r="I12" s="320">
        <v>93.11</v>
      </c>
      <c r="K12" s="77"/>
      <c r="L12" s="77"/>
      <c r="M12" s="78"/>
      <c r="N12" s="78"/>
    </row>
    <row r="13" spans="1:17">
      <c r="A13" s="84" t="s">
        <v>69</v>
      </c>
      <c r="B13" s="570">
        <v>5</v>
      </c>
      <c r="C13" s="86">
        <v>32688.66</v>
      </c>
      <c r="D13" s="85">
        <v>0</v>
      </c>
      <c r="E13" s="85">
        <v>0</v>
      </c>
      <c r="F13" s="85">
        <v>0</v>
      </c>
      <c r="G13" s="85">
        <v>0</v>
      </c>
      <c r="H13" s="85">
        <v>5</v>
      </c>
      <c r="I13" s="86">
        <v>32688.66</v>
      </c>
      <c r="J13" s="87"/>
      <c r="K13" s="77"/>
      <c r="L13" s="77"/>
      <c r="M13" s="78"/>
      <c r="N13" s="78"/>
    </row>
    <row r="14" spans="1:17">
      <c r="A14" s="84" t="s">
        <v>70</v>
      </c>
      <c r="B14" s="570">
        <v>7</v>
      </c>
      <c r="C14" s="86">
        <v>63.51</v>
      </c>
      <c r="D14" s="85">
        <v>0</v>
      </c>
      <c r="E14" s="85">
        <v>0</v>
      </c>
      <c r="F14" s="85">
        <v>0</v>
      </c>
      <c r="G14" s="85">
        <v>0</v>
      </c>
      <c r="H14" s="85">
        <v>7</v>
      </c>
      <c r="I14" s="86">
        <v>63.51</v>
      </c>
      <c r="J14" s="87"/>
      <c r="K14" s="77"/>
      <c r="L14" s="77"/>
      <c r="M14" s="78"/>
      <c r="N14" s="78"/>
    </row>
    <row r="15" spans="1:17">
      <c r="A15" s="84" t="s">
        <v>71</v>
      </c>
      <c r="B15" s="571">
        <v>7</v>
      </c>
      <c r="C15" s="86">
        <v>421.79</v>
      </c>
      <c r="D15" s="86">
        <v>0</v>
      </c>
      <c r="E15" s="86">
        <v>0</v>
      </c>
      <c r="F15" s="86">
        <v>0</v>
      </c>
      <c r="G15" s="86">
        <v>0</v>
      </c>
      <c r="H15" s="86">
        <v>7</v>
      </c>
      <c r="I15" s="86">
        <v>421.79</v>
      </c>
      <c r="J15" s="48"/>
      <c r="K15" s="77"/>
      <c r="L15" s="77"/>
      <c r="M15" s="47"/>
      <c r="N15" s="47"/>
    </row>
    <row r="16" spans="1:17">
      <c r="A16" s="84" t="s">
        <v>1358</v>
      </c>
      <c r="B16" s="571">
        <v>5</v>
      </c>
      <c r="C16" s="86">
        <v>498.64</v>
      </c>
      <c r="D16" s="86">
        <v>0</v>
      </c>
      <c r="E16" s="86">
        <v>0</v>
      </c>
      <c r="F16" s="86">
        <v>0</v>
      </c>
      <c r="G16" s="86">
        <v>0</v>
      </c>
      <c r="H16" s="86">
        <v>5</v>
      </c>
      <c r="I16" s="86">
        <v>498.64</v>
      </c>
      <c r="J16" s="48"/>
      <c r="K16" s="77"/>
      <c r="L16" s="77"/>
      <c r="M16" s="47"/>
      <c r="N16" s="47"/>
    </row>
    <row r="17" spans="1:9" ht="54" customHeight="1">
      <c r="A17" s="1230" t="s">
        <v>1020</v>
      </c>
      <c r="B17" s="1230"/>
      <c r="C17" s="1230"/>
      <c r="D17" s="1230"/>
      <c r="E17" s="1230"/>
      <c r="F17" s="1230"/>
      <c r="G17" s="1230"/>
      <c r="H17" s="1230"/>
      <c r="I17" s="1230"/>
    </row>
    <row r="18" spans="1:9" ht="37.5" customHeight="1">
      <c r="A18" s="1231" t="s">
        <v>1147</v>
      </c>
      <c r="B18" s="1231"/>
      <c r="C18" s="1231"/>
      <c r="D18" s="1231"/>
      <c r="E18" s="1231"/>
      <c r="F18" s="1231"/>
      <c r="G18" s="1231"/>
      <c r="H18" s="1231"/>
      <c r="I18" s="1231"/>
    </row>
    <row r="19" spans="1:9" ht="40.5" customHeight="1">
      <c r="A19" s="1215" t="s">
        <v>1437</v>
      </c>
      <c r="B19" s="1216"/>
      <c r="C19" s="1216"/>
      <c r="D19" s="1216"/>
      <c r="E19" s="1216"/>
      <c r="F19" s="527"/>
      <c r="G19" s="88"/>
      <c r="H19" s="89"/>
      <c r="I19" s="89"/>
    </row>
    <row r="20" spans="1:9" ht="33.75">
      <c r="A20" s="528" t="s">
        <v>530</v>
      </c>
      <c r="B20" s="88"/>
      <c r="C20" s="88"/>
      <c r="D20" s="88"/>
      <c r="E20" s="88"/>
      <c r="F20" s="88"/>
      <c r="G20" s="88"/>
      <c r="H20" s="90"/>
      <c r="I20" s="90"/>
    </row>
    <row r="21" spans="1:9">
      <c r="B21" s="8"/>
    </row>
    <row r="22" spans="1:9">
      <c r="B22" s="548"/>
      <c r="C22" s="78"/>
      <c r="D22" s="78"/>
      <c r="E22" s="78"/>
      <c r="F22" s="78"/>
      <c r="G22" s="78"/>
      <c r="H22" s="78"/>
      <c r="I22" s="78"/>
    </row>
    <row r="23" spans="1:9">
      <c r="B23" s="8"/>
    </row>
  </sheetData>
  <mergeCells count="13">
    <mergeCell ref="A19:E19"/>
    <mergeCell ref="A1:I1"/>
    <mergeCell ref="A2:A5"/>
    <mergeCell ref="B2:I2"/>
    <mergeCell ref="B3:G3"/>
    <mergeCell ref="H3:I3"/>
    <mergeCell ref="B4:C4"/>
    <mergeCell ref="D4:E4"/>
    <mergeCell ref="F4:G4"/>
    <mergeCell ref="H4:H5"/>
    <mergeCell ref="I4:I5"/>
    <mergeCell ref="A17:I17"/>
    <mergeCell ref="A18:I18"/>
  </mergeCells>
  <printOptions horizontalCentered="1"/>
  <pageMargins left="0.25" right="0.25" top="0.32" bottom="0.39" header="0.3" footer="0.3"/>
  <pageSetup paperSize="9" orientation="landscape" useFirstPageNumber="1"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Normal="100" workbookViewId="0">
      <selection sqref="A1:K1"/>
    </sheetView>
  </sheetViews>
  <sheetFormatPr defaultColWidth="9.140625" defaultRowHeight="15"/>
  <cols>
    <col min="1" max="1" width="14.7109375" style="354" customWidth="1"/>
    <col min="2" max="2" width="12.42578125" style="354" customWidth="1"/>
    <col min="3" max="6" width="12.42578125" style="354" bestFit="1" customWidth="1"/>
    <col min="7" max="7" width="12.42578125" style="354" customWidth="1"/>
    <col min="8" max="10" width="12.140625" style="354" bestFit="1" customWidth="1"/>
    <col min="11" max="11" width="12.42578125" style="354" bestFit="1" customWidth="1"/>
    <col min="12" max="13" width="9.140625" style="354"/>
    <col min="14" max="14" width="10.5703125" style="354" bestFit="1" customWidth="1"/>
    <col min="15" max="15" width="10.28515625" style="354" bestFit="1" customWidth="1"/>
    <col min="16" max="16384" width="9.140625" style="354"/>
  </cols>
  <sheetData>
    <row r="1" spans="1:15" ht="34.5" customHeight="1">
      <c r="A1" s="1304" t="s">
        <v>1466</v>
      </c>
      <c r="B1" s="1304"/>
      <c r="C1" s="1304"/>
      <c r="D1" s="1304"/>
      <c r="E1" s="1304"/>
      <c r="F1" s="1304"/>
      <c r="G1" s="1304"/>
      <c r="H1" s="1304"/>
      <c r="I1" s="1304"/>
      <c r="J1" s="1304"/>
      <c r="K1" s="1304"/>
    </row>
    <row r="2" spans="1:15" s="355" customFormat="1" ht="16.5" customHeight="1">
      <c r="A2" s="1331" t="s">
        <v>122</v>
      </c>
      <c r="B2" s="1412" t="s">
        <v>927</v>
      </c>
      <c r="C2" s="1413"/>
      <c r="D2" s="1413"/>
      <c r="E2" s="1413"/>
      <c r="F2" s="1414"/>
      <c r="G2" s="1316" t="s">
        <v>928</v>
      </c>
      <c r="H2" s="1415"/>
      <c r="I2" s="1415"/>
      <c r="J2" s="1415"/>
      <c r="K2" s="1416"/>
    </row>
    <row r="3" spans="1:15" s="355" customFormat="1" ht="36" customHeight="1">
      <c r="A3" s="1320"/>
      <c r="B3" s="525" t="s">
        <v>257</v>
      </c>
      <c r="C3" s="534" t="s">
        <v>258</v>
      </c>
      <c r="D3" s="451" t="s">
        <v>259</v>
      </c>
      <c r="E3" s="451" t="s">
        <v>260</v>
      </c>
      <c r="F3" s="451" t="s">
        <v>261</v>
      </c>
      <c r="G3" s="525" t="s">
        <v>257</v>
      </c>
      <c r="H3" s="534" t="s">
        <v>258</v>
      </c>
      <c r="I3" s="451" t="s">
        <v>259</v>
      </c>
      <c r="J3" s="451" t="s">
        <v>260</v>
      </c>
      <c r="K3" s="451" t="s">
        <v>261</v>
      </c>
    </row>
    <row r="4" spans="1:15" s="361" customFormat="1" ht="16.5" customHeight="1">
      <c r="A4" s="439" t="s">
        <v>1</v>
      </c>
      <c r="B4" s="948">
        <v>270716.15176625003</v>
      </c>
      <c r="C4" s="949">
        <v>5020376.4571561432</v>
      </c>
      <c r="D4" s="949">
        <v>1414692.6366988276</v>
      </c>
      <c r="E4" s="949">
        <v>205119.23488783656</v>
      </c>
      <c r="F4" s="949">
        <v>147703.2951883616</v>
      </c>
      <c r="G4" s="950">
        <v>9458314.1573107503</v>
      </c>
      <c r="H4" s="949">
        <v>4200021.4661395</v>
      </c>
      <c r="I4" s="949">
        <v>455436.82177275</v>
      </c>
      <c r="J4" s="949">
        <v>3146.4006292500003</v>
      </c>
      <c r="K4" s="949">
        <v>28.00967825</v>
      </c>
    </row>
    <row r="5" spans="1:15" s="361" customFormat="1" ht="16.5" customHeight="1">
      <c r="A5" s="440" t="s">
        <v>2</v>
      </c>
      <c r="B5" s="951">
        <f>SUM(B6:B14)</f>
        <v>653260.74329275009</v>
      </c>
      <c r="C5" s="951">
        <f t="shared" ref="C5:K5" si="0">SUM(C6:C14)</f>
        <v>5033990.7910243561</v>
      </c>
      <c r="D5" s="951">
        <f t="shared" si="0"/>
        <v>1582318.1695714209</v>
      </c>
      <c r="E5" s="951">
        <f t="shared" si="0"/>
        <v>244331.69184690563</v>
      </c>
      <c r="F5" s="951">
        <f t="shared" si="0"/>
        <v>154882.91957232138</v>
      </c>
      <c r="G5" s="951">
        <f t="shared" si="0"/>
        <v>13768192.6314275</v>
      </c>
      <c r="H5" s="951">
        <f t="shared" si="0"/>
        <v>4793197.386505858</v>
      </c>
      <c r="I5" s="951">
        <f t="shared" si="0"/>
        <v>618548.40046325012</v>
      </c>
      <c r="J5" s="951">
        <f t="shared" si="0"/>
        <v>7970.6168607499994</v>
      </c>
      <c r="K5" s="951">
        <f t="shared" si="0"/>
        <v>35.8082180145</v>
      </c>
      <c r="M5" s="457"/>
      <c r="N5" s="457"/>
      <c r="O5" s="384"/>
    </row>
    <row r="6" spans="1:15" s="355" customFormat="1" ht="16.5" customHeight="1">
      <c r="A6" s="95" t="s">
        <v>64</v>
      </c>
      <c r="B6" s="947">
        <v>56458.65</v>
      </c>
      <c r="C6" s="947">
        <v>463360.93</v>
      </c>
      <c r="D6" s="947">
        <v>150251.31</v>
      </c>
      <c r="E6" s="947">
        <v>25982.87</v>
      </c>
      <c r="F6" s="947">
        <v>14936.37</v>
      </c>
      <c r="G6" s="947">
        <v>1146864.32</v>
      </c>
      <c r="H6" s="946">
        <v>432254.98</v>
      </c>
      <c r="I6" s="947">
        <v>43798.400000000001</v>
      </c>
      <c r="J6" s="947">
        <v>659.77</v>
      </c>
      <c r="K6" s="797">
        <v>2.65</v>
      </c>
      <c r="L6" s="374"/>
      <c r="M6" s="457"/>
      <c r="N6" s="457"/>
      <c r="O6" s="384"/>
    </row>
    <row r="7" spans="1:15" s="355" customFormat="1" ht="16.5" customHeight="1">
      <c r="A7" s="95" t="s">
        <v>65</v>
      </c>
      <c r="B7" s="952">
        <v>44112.14</v>
      </c>
      <c r="C7" s="952">
        <v>507489.9</v>
      </c>
      <c r="D7" s="952">
        <v>158519.09</v>
      </c>
      <c r="E7" s="952">
        <v>21175.23</v>
      </c>
      <c r="F7" s="952">
        <v>22930.560000000001</v>
      </c>
      <c r="G7" s="947">
        <v>940629.19</v>
      </c>
      <c r="H7" s="953">
        <v>465271.2</v>
      </c>
      <c r="I7" s="947">
        <v>50109.64</v>
      </c>
      <c r="J7" s="952">
        <v>552.27</v>
      </c>
      <c r="K7" s="954">
        <v>2.4700000000000002</v>
      </c>
      <c r="L7" s="374"/>
      <c r="M7" s="457"/>
      <c r="N7" s="457"/>
      <c r="O7" s="384"/>
    </row>
    <row r="8" spans="1:15" s="355" customFormat="1" ht="16.5" customHeight="1">
      <c r="A8" s="95" t="s">
        <v>295</v>
      </c>
      <c r="B8" s="947">
        <v>59921.26</v>
      </c>
      <c r="C8" s="947">
        <v>454933.66496003728</v>
      </c>
      <c r="D8" s="947">
        <v>174131.98361778585</v>
      </c>
      <c r="E8" s="947">
        <v>25100.295463035261</v>
      </c>
      <c r="F8" s="947">
        <v>20688.723645500002</v>
      </c>
      <c r="G8" s="947">
        <v>1009553.5911810002</v>
      </c>
      <c r="H8" s="946">
        <v>359881.23686125001</v>
      </c>
      <c r="I8" s="947">
        <v>66844.419717249999</v>
      </c>
      <c r="J8" s="947">
        <v>1817.3102684999999</v>
      </c>
      <c r="K8" s="797">
        <v>9.5123877500000003</v>
      </c>
      <c r="L8" s="374"/>
      <c r="M8" s="457"/>
      <c r="N8" s="457"/>
      <c r="O8" s="384"/>
    </row>
    <row r="9" spans="1:15" s="355" customFormat="1" ht="16.5" customHeight="1">
      <c r="A9" s="95" t="s">
        <v>296</v>
      </c>
      <c r="B9" s="947">
        <v>66560.066310250026</v>
      </c>
      <c r="C9" s="947">
        <v>495166.58132791746</v>
      </c>
      <c r="D9" s="947">
        <v>140501.61407328382</v>
      </c>
      <c r="E9" s="947">
        <v>22785.719263486124</v>
      </c>
      <c r="F9" s="947">
        <v>14210.740458000004</v>
      </c>
      <c r="G9" s="947">
        <v>1380561.8479462501</v>
      </c>
      <c r="H9" s="947">
        <v>460585.38938025007</v>
      </c>
      <c r="I9" s="947">
        <v>58283.592533999996</v>
      </c>
      <c r="J9" s="947">
        <v>1597.1245772500001</v>
      </c>
      <c r="K9" s="947">
        <v>3.3958414999999995</v>
      </c>
      <c r="L9" s="374"/>
      <c r="M9" s="457"/>
      <c r="N9" s="457"/>
      <c r="O9" s="384"/>
    </row>
    <row r="10" spans="1:15" s="355" customFormat="1" ht="16.5" customHeight="1">
      <c r="A10" s="95" t="s">
        <v>301</v>
      </c>
      <c r="B10" s="947">
        <v>61044.313895250001</v>
      </c>
      <c r="C10" s="947">
        <v>514700.93937248469</v>
      </c>
      <c r="D10" s="947">
        <v>136422.43085565558</v>
      </c>
      <c r="E10" s="947">
        <v>15883.500050000001</v>
      </c>
      <c r="F10" s="947">
        <v>9392.8925414999921</v>
      </c>
      <c r="G10" s="947">
        <v>1445070.29789475</v>
      </c>
      <c r="H10" s="947">
        <v>561089.96405249997</v>
      </c>
      <c r="I10" s="947">
        <v>61223.628792749987</v>
      </c>
      <c r="J10" s="947">
        <v>639.5004765000001</v>
      </c>
      <c r="K10" s="947">
        <v>3.1665395000000003</v>
      </c>
      <c r="L10" s="374"/>
      <c r="M10" s="457"/>
      <c r="N10" s="457"/>
      <c r="O10" s="384"/>
    </row>
    <row r="11" spans="1:15" s="355" customFormat="1" ht="16.5" customHeight="1">
      <c r="A11" s="95" t="s">
        <v>298</v>
      </c>
      <c r="B11" s="947">
        <v>80400.31398750002</v>
      </c>
      <c r="C11" s="947">
        <v>686680.0235167268</v>
      </c>
      <c r="D11" s="947">
        <v>236718.23259359479</v>
      </c>
      <c r="E11" s="947">
        <v>36661.763326696549</v>
      </c>
      <c r="F11" s="947">
        <v>19463.081264377277</v>
      </c>
      <c r="G11" s="947">
        <v>1841035.0618527499</v>
      </c>
      <c r="H11" s="947">
        <v>680160.64442375011</v>
      </c>
      <c r="I11" s="947">
        <v>96001.348270999995</v>
      </c>
      <c r="J11" s="947">
        <v>860.80425074999994</v>
      </c>
      <c r="K11" s="947">
        <v>5.1146320000000003</v>
      </c>
      <c r="L11" s="374"/>
      <c r="M11" s="457"/>
      <c r="N11" s="457"/>
      <c r="O11" s="384"/>
    </row>
    <row r="12" spans="1:15" s="355" customFormat="1" ht="16.5" customHeight="1">
      <c r="A12" s="95" t="s">
        <v>299</v>
      </c>
      <c r="B12" s="947">
        <v>82690.708237249943</v>
      </c>
      <c r="C12" s="947">
        <v>630823.62783561239</v>
      </c>
      <c r="D12" s="947">
        <v>213923.87670577847</v>
      </c>
      <c r="E12" s="947">
        <v>43166.102181662471</v>
      </c>
      <c r="F12" s="947">
        <v>20128.789669499991</v>
      </c>
      <c r="G12" s="947">
        <v>1678417.6075627503</v>
      </c>
      <c r="H12" s="947">
        <v>571346.19950900006</v>
      </c>
      <c r="I12" s="947">
        <v>76746.183045000012</v>
      </c>
      <c r="J12" s="947">
        <v>331.78575799999999</v>
      </c>
      <c r="K12" s="947">
        <v>1.7059042645</v>
      </c>
      <c r="L12" s="374"/>
      <c r="M12" s="457"/>
      <c r="N12" s="457"/>
      <c r="O12" s="384"/>
    </row>
    <row r="13" spans="1:15" s="355" customFormat="1" ht="16.5" customHeight="1">
      <c r="A13" s="95" t="s">
        <v>300</v>
      </c>
      <c r="B13" s="947">
        <v>114020.57865949998</v>
      </c>
      <c r="C13" s="947">
        <v>704565.98376435624</v>
      </c>
      <c r="D13" s="947">
        <v>197691.33709832927</v>
      </c>
      <c r="E13" s="947">
        <v>31228.3351792752</v>
      </c>
      <c r="F13" s="947">
        <v>20749.003449444099</v>
      </c>
      <c r="G13" s="947">
        <v>2316213.8915259996</v>
      </c>
      <c r="H13" s="947">
        <v>652067.09068375011</v>
      </c>
      <c r="I13" s="947">
        <v>93633.951449750006</v>
      </c>
      <c r="J13" s="947">
        <v>734.04004000000009</v>
      </c>
      <c r="K13" s="947">
        <v>2.7013740000000004</v>
      </c>
      <c r="L13" s="374"/>
      <c r="M13" s="457"/>
      <c r="N13" s="457"/>
      <c r="O13" s="384"/>
    </row>
    <row r="14" spans="1:15" s="355" customFormat="1" ht="16.5" customHeight="1">
      <c r="A14" s="95" t="s">
        <v>1358</v>
      </c>
      <c r="B14" s="947">
        <v>88052.712203000032</v>
      </c>
      <c r="C14" s="947">
        <v>576269.14024722087</v>
      </c>
      <c r="D14" s="947">
        <v>174158.29462699281</v>
      </c>
      <c r="E14" s="947">
        <v>22347.876382750001</v>
      </c>
      <c r="F14" s="947">
        <v>12382.758544</v>
      </c>
      <c r="G14" s="947">
        <v>2009846.8234639992</v>
      </c>
      <c r="H14" s="947">
        <v>610540.68159535725</v>
      </c>
      <c r="I14" s="947">
        <v>71907.236653500004</v>
      </c>
      <c r="J14" s="947">
        <v>778.01148975000001</v>
      </c>
      <c r="K14" s="947">
        <v>5.0915389999999991</v>
      </c>
      <c r="L14" s="374"/>
      <c r="M14" s="457"/>
      <c r="N14" s="457"/>
      <c r="O14" s="384"/>
    </row>
    <row r="15" spans="1:15" s="355" customFormat="1" ht="69.75" customHeight="1">
      <c r="A15" s="1419" t="s">
        <v>1205</v>
      </c>
      <c r="B15" s="1419"/>
      <c r="C15" s="1419"/>
      <c r="D15" s="1419"/>
      <c r="E15" s="1419"/>
      <c r="F15" s="1419"/>
      <c r="G15" s="1419"/>
      <c r="H15" s="1419"/>
      <c r="I15" s="1419"/>
      <c r="J15" s="1419"/>
      <c r="K15" s="1419"/>
      <c r="L15" s="374"/>
    </row>
    <row r="16" spans="1:15" s="355" customFormat="1" ht="33" customHeight="1">
      <c r="A16" s="1417" t="s">
        <v>1360</v>
      </c>
      <c r="B16" s="1418"/>
      <c r="C16" s="1418"/>
      <c r="D16" s="1418"/>
      <c r="E16" s="1418"/>
      <c r="F16" s="1418"/>
      <c r="G16" s="1418"/>
      <c r="H16" s="1418"/>
      <c r="I16" s="1418"/>
      <c r="J16" s="1418"/>
      <c r="K16" s="1418"/>
    </row>
    <row r="17" spans="1:11" s="355" customFormat="1" ht="30.75" customHeight="1">
      <c r="A17" s="1417" t="s">
        <v>263</v>
      </c>
      <c r="B17" s="1418"/>
      <c r="C17" s="1418"/>
      <c r="D17" s="1418"/>
      <c r="E17" s="1418"/>
      <c r="F17" s="1418"/>
      <c r="G17" s="1418"/>
      <c r="H17" s="1418"/>
      <c r="I17" s="1418"/>
      <c r="J17" s="1418"/>
      <c r="K17" s="1418"/>
    </row>
    <row r="18" spans="1:11" s="355" customFormat="1" ht="26.1" customHeight="1">
      <c r="B18" s="384"/>
      <c r="C18" s="384"/>
      <c r="D18" s="384"/>
      <c r="E18" s="384"/>
      <c r="F18" s="384"/>
      <c r="G18" s="384"/>
      <c r="H18" s="384"/>
      <c r="I18" s="384"/>
      <c r="J18" s="384"/>
      <c r="K18" s="384"/>
    </row>
    <row r="19" spans="1:11">
      <c r="B19" s="398"/>
      <c r="C19" s="398"/>
      <c r="D19" s="398"/>
      <c r="E19" s="398"/>
      <c r="F19" s="398"/>
      <c r="G19" s="398"/>
      <c r="H19" s="398"/>
      <c r="I19" s="398"/>
      <c r="J19" s="398"/>
      <c r="K19" s="398"/>
    </row>
    <row r="24" spans="1:11">
      <c r="E24" s="398"/>
    </row>
  </sheetData>
  <mergeCells count="7">
    <mergeCell ref="A17:K17"/>
    <mergeCell ref="A1:K1"/>
    <mergeCell ref="A2:A3"/>
    <mergeCell ref="B2:F2"/>
    <mergeCell ref="G2:K2"/>
    <mergeCell ref="A15:K15"/>
    <mergeCell ref="A16:K16"/>
  </mergeCells>
  <printOptions horizontalCentered="1"/>
  <pageMargins left="0.78431372549019618" right="0.78431372549019618" top="0.98039215686274517" bottom="0.98039215686274517" header="0.50980392156862753" footer="0.50980392156862753"/>
  <pageSetup paperSize="9" scale="73"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J8" sqref="J8"/>
    </sheetView>
  </sheetViews>
  <sheetFormatPr defaultColWidth="9.140625" defaultRowHeight="15"/>
  <cols>
    <col min="1" max="1" width="14.7109375" style="354" customWidth="1"/>
    <col min="2" max="2" width="12.140625" style="354" customWidth="1"/>
    <col min="3" max="6" width="12.140625" style="354" bestFit="1" customWidth="1"/>
    <col min="7" max="7" width="12.140625" style="354" customWidth="1"/>
    <col min="8" max="11" width="12.140625" style="354" bestFit="1" customWidth="1"/>
    <col min="12" max="12" width="4.5703125" style="354" bestFit="1" customWidth="1"/>
    <col min="13" max="16384" width="9.140625" style="354"/>
  </cols>
  <sheetData>
    <row r="1" spans="1:11" ht="33.75" customHeight="1">
      <c r="A1" s="1304" t="s">
        <v>1467</v>
      </c>
      <c r="B1" s="1304"/>
      <c r="C1" s="1304"/>
      <c r="D1" s="1304"/>
      <c r="E1" s="1304"/>
      <c r="F1" s="1304"/>
      <c r="G1" s="1304"/>
      <c r="H1" s="1304"/>
      <c r="I1" s="1304"/>
      <c r="J1" s="1304"/>
      <c r="K1" s="1304"/>
    </row>
    <row r="2" spans="1:11" s="355" customFormat="1" ht="18.75" customHeight="1">
      <c r="A2" s="1331" t="s">
        <v>122</v>
      </c>
      <c r="B2" s="1412" t="s">
        <v>927</v>
      </c>
      <c r="C2" s="1413"/>
      <c r="D2" s="1413"/>
      <c r="E2" s="1413"/>
      <c r="F2" s="1414"/>
      <c r="G2" s="1316" t="s">
        <v>928</v>
      </c>
      <c r="H2" s="1415"/>
      <c r="I2" s="1415"/>
      <c r="J2" s="1415"/>
      <c r="K2" s="1416"/>
    </row>
    <row r="3" spans="1:11" s="355" customFormat="1" ht="31.5" customHeight="1">
      <c r="A3" s="1320"/>
      <c r="B3" s="525" t="s">
        <v>257</v>
      </c>
      <c r="C3" s="534" t="s">
        <v>258</v>
      </c>
      <c r="D3" s="451" t="s">
        <v>259</v>
      </c>
      <c r="E3" s="451" t="s">
        <v>260</v>
      </c>
      <c r="F3" s="451" t="s">
        <v>261</v>
      </c>
      <c r="G3" s="525" t="s">
        <v>257</v>
      </c>
      <c r="H3" s="534" t="s">
        <v>258</v>
      </c>
      <c r="I3" s="451" t="s">
        <v>259</v>
      </c>
      <c r="J3" s="451" t="s">
        <v>260</v>
      </c>
      <c r="K3" s="451" t="s">
        <v>261</v>
      </c>
    </row>
    <row r="4" spans="1:11" s="361" customFormat="1" ht="17.25" customHeight="1">
      <c r="A4" s="357" t="s">
        <v>1</v>
      </c>
      <c r="B4" s="959">
        <v>44.135638749999998</v>
      </c>
      <c r="C4" s="959">
        <v>80151.358028000031</v>
      </c>
      <c r="D4" s="959">
        <v>9980.0117817500013</v>
      </c>
      <c r="E4" s="959">
        <v>90.023634250000001</v>
      </c>
      <c r="F4" s="959">
        <v>0</v>
      </c>
      <c r="G4" s="960">
        <v>0</v>
      </c>
      <c r="H4" s="960">
        <v>4.5203384999999994</v>
      </c>
      <c r="I4" s="960">
        <v>5.1651749999999996E-2</v>
      </c>
      <c r="J4" s="960">
        <v>5.1651749999999996E-2</v>
      </c>
      <c r="K4" s="960">
        <v>5.1651749999999996E-2</v>
      </c>
    </row>
    <row r="5" spans="1:11" s="361" customFormat="1" ht="17.25" customHeight="1">
      <c r="A5" s="357" t="s">
        <v>2</v>
      </c>
      <c r="B5" s="961">
        <v>0</v>
      </c>
      <c r="C5" s="962">
        <v>126900.0959</v>
      </c>
      <c r="D5" s="962">
        <v>19949.025150000001</v>
      </c>
      <c r="E5" s="962">
        <v>6802.3298860000004</v>
      </c>
      <c r="F5" s="962">
        <v>307.76702929999999</v>
      </c>
      <c r="G5" s="962">
        <f>SUM(G6:G8)</f>
        <v>0</v>
      </c>
      <c r="H5" s="962">
        <v>0</v>
      </c>
      <c r="I5" s="962">
        <v>0</v>
      </c>
      <c r="J5" s="962">
        <v>0</v>
      </c>
      <c r="K5" s="962">
        <v>0</v>
      </c>
    </row>
    <row r="6" spans="1:11" s="355" customFormat="1" ht="17.25" customHeight="1">
      <c r="A6" s="95" t="s">
        <v>64</v>
      </c>
      <c r="B6" s="961">
        <v>0</v>
      </c>
      <c r="C6" s="963">
        <v>5506.49</v>
      </c>
      <c r="D6" s="963">
        <v>598.13</v>
      </c>
      <c r="E6" s="961">
        <v>1.84</v>
      </c>
      <c r="F6" s="961">
        <v>0</v>
      </c>
      <c r="G6" s="961">
        <v>0</v>
      </c>
      <c r="H6" s="964">
        <v>0</v>
      </c>
      <c r="I6" s="964">
        <v>0</v>
      </c>
      <c r="J6" s="964">
        <v>0</v>
      </c>
      <c r="K6" s="961">
        <v>0</v>
      </c>
    </row>
    <row r="7" spans="1:11" s="355" customFormat="1" ht="17.25" customHeight="1">
      <c r="A7" s="95" t="s">
        <v>65</v>
      </c>
      <c r="B7" s="955">
        <v>0</v>
      </c>
      <c r="C7" s="956">
        <v>3083.58</v>
      </c>
      <c r="D7" s="956">
        <v>1515.97</v>
      </c>
      <c r="E7" s="955">
        <v>265.49</v>
      </c>
      <c r="F7" s="955">
        <v>0</v>
      </c>
      <c r="G7" s="955">
        <v>0</v>
      </c>
      <c r="H7" s="965">
        <v>0</v>
      </c>
      <c r="I7" s="965">
        <v>0</v>
      </c>
      <c r="J7" s="965">
        <v>0</v>
      </c>
      <c r="K7" s="955">
        <v>0</v>
      </c>
    </row>
    <row r="8" spans="1:11" s="355" customFormat="1" ht="17.25" customHeight="1">
      <c r="A8" s="95" t="s">
        <v>295</v>
      </c>
      <c r="B8" s="955">
        <v>0</v>
      </c>
      <c r="C8" s="956">
        <v>10721.488719999999</v>
      </c>
      <c r="D8" s="956">
        <v>2252.438275</v>
      </c>
      <c r="E8" s="955">
        <v>31.71902425</v>
      </c>
      <c r="F8" s="955">
        <v>0</v>
      </c>
      <c r="G8" s="955">
        <v>0</v>
      </c>
      <c r="H8" s="965">
        <v>0</v>
      </c>
      <c r="I8" s="965">
        <v>0</v>
      </c>
      <c r="J8" s="965">
        <v>0</v>
      </c>
      <c r="K8" s="955">
        <v>0</v>
      </c>
    </row>
    <row r="9" spans="1:11" s="355" customFormat="1" ht="17.25" customHeight="1">
      <c r="A9" s="95" t="s">
        <v>296</v>
      </c>
      <c r="B9" s="955">
        <v>0</v>
      </c>
      <c r="C9" s="956">
        <v>10690.701489999999</v>
      </c>
      <c r="D9" s="956">
        <v>1068.9838689999999</v>
      </c>
      <c r="E9" s="955">
        <v>1533.6562939999999</v>
      </c>
      <c r="F9" s="955">
        <v>1.61175E-2</v>
      </c>
      <c r="G9" s="955">
        <v>0</v>
      </c>
      <c r="H9" s="957">
        <v>0</v>
      </c>
      <c r="I9" s="957">
        <v>0</v>
      </c>
      <c r="J9" s="957">
        <v>0</v>
      </c>
      <c r="K9" s="955">
        <v>0</v>
      </c>
    </row>
    <row r="10" spans="1:11" s="355" customFormat="1" ht="17.25" customHeight="1">
      <c r="A10" s="95" t="s">
        <v>301</v>
      </c>
      <c r="B10" s="955">
        <v>0</v>
      </c>
      <c r="C10" s="956">
        <v>3320.4700579999999</v>
      </c>
      <c r="D10" s="956">
        <v>3540.0471849999999</v>
      </c>
      <c r="E10" s="955">
        <v>120.4623895</v>
      </c>
      <c r="F10" s="955">
        <v>67.006497499999995</v>
      </c>
      <c r="G10" s="955">
        <v>0</v>
      </c>
      <c r="H10" s="957">
        <v>0</v>
      </c>
      <c r="I10" s="957">
        <v>0</v>
      </c>
      <c r="J10" s="957">
        <v>0</v>
      </c>
      <c r="K10" s="955">
        <v>0</v>
      </c>
    </row>
    <row r="11" spans="1:11" s="355" customFormat="1" ht="17.25" customHeight="1">
      <c r="A11" s="95" t="s">
        <v>298</v>
      </c>
      <c r="B11" s="955">
        <v>0</v>
      </c>
      <c r="C11" s="956">
        <v>18147.17680725002</v>
      </c>
      <c r="D11" s="956">
        <v>2762.4805172500005</v>
      </c>
      <c r="E11" s="955">
        <v>934.64198324999984</v>
      </c>
      <c r="F11" s="955">
        <v>0</v>
      </c>
      <c r="G11" s="955">
        <v>0</v>
      </c>
      <c r="H11" s="957">
        <v>0</v>
      </c>
      <c r="I11" s="957">
        <v>0</v>
      </c>
      <c r="J11" s="957">
        <v>0</v>
      </c>
      <c r="K11" s="955">
        <v>0</v>
      </c>
    </row>
    <row r="12" spans="1:11" s="355" customFormat="1" ht="17.25" customHeight="1">
      <c r="A12" s="95" t="s">
        <v>299</v>
      </c>
      <c r="B12" s="955">
        <v>0</v>
      </c>
      <c r="C12" s="956">
        <v>19474.373019999999</v>
      </c>
      <c r="D12" s="956">
        <v>2586.3594629999998</v>
      </c>
      <c r="E12" s="955">
        <v>1596.5616769999999</v>
      </c>
      <c r="F12" s="955">
        <v>4.9880500000000001E-2</v>
      </c>
      <c r="G12" s="955">
        <v>0</v>
      </c>
      <c r="H12" s="957">
        <v>0</v>
      </c>
      <c r="I12" s="957">
        <v>0</v>
      </c>
      <c r="J12" s="957">
        <v>0</v>
      </c>
      <c r="K12" s="955">
        <v>0</v>
      </c>
    </row>
    <row r="13" spans="1:11" s="355" customFormat="1" ht="17.25" customHeight="1">
      <c r="A13" s="95" t="s">
        <v>300</v>
      </c>
      <c r="B13" s="955">
        <v>0</v>
      </c>
      <c r="C13" s="956">
        <v>26552.353220000001</v>
      </c>
      <c r="D13" s="956">
        <v>3210.9353930000002</v>
      </c>
      <c r="E13" s="955">
        <v>843.35357380000005</v>
      </c>
      <c r="F13" s="955">
        <v>82.303423249999994</v>
      </c>
      <c r="G13" s="955">
        <v>0</v>
      </c>
      <c r="H13" s="957">
        <v>0</v>
      </c>
      <c r="I13" s="957">
        <v>0</v>
      </c>
      <c r="J13" s="957">
        <v>0</v>
      </c>
      <c r="K13" s="955">
        <v>0</v>
      </c>
    </row>
    <row r="14" spans="1:11" s="355" customFormat="1" ht="15" customHeight="1">
      <c r="A14" s="958" t="s">
        <v>1358</v>
      </c>
      <c r="B14" s="955">
        <v>0</v>
      </c>
      <c r="C14" s="956">
        <v>29403.453220999996</v>
      </c>
      <c r="D14" s="956">
        <v>2413.6864477499989</v>
      </c>
      <c r="E14" s="955">
        <v>1474.6016729999981</v>
      </c>
      <c r="F14" s="955">
        <v>158.3911105</v>
      </c>
      <c r="G14" s="955">
        <v>0</v>
      </c>
      <c r="H14" s="957">
        <v>0</v>
      </c>
      <c r="I14" s="957">
        <v>0</v>
      </c>
      <c r="J14" s="957">
        <v>0</v>
      </c>
      <c r="K14" s="955">
        <v>0</v>
      </c>
    </row>
    <row r="15" spans="1:11" s="355" customFormat="1" ht="30.75" customHeight="1">
      <c r="A15" s="1302" t="s">
        <v>1360</v>
      </c>
      <c r="B15" s="1302"/>
      <c r="C15" s="1302"/>
      <c r="D15" s="1302"/>
      <c r="E15" s="1302"/>
      <c r="F15" s="1302"/>
      <c r="G15" s="1302"/>
      <c r="H15" s="1302"/>
      <c r="I15" s="1302"/>
      <c r="J15" s="1302"/>
      <c r="K15" s="1302"/>
    </row>
    <row r="16" spans="1:11" s="355" customFormat="1" ht="34.5" customHeight="1">
      <c r="A16" s="1302" t="s">
        <v>264</v>
      </c>
      <c r="B16" s="1302"/>
      <c r="C16" s="1302"/>
      <c r="D16" s="1302"/>
      <c r="E16" s="1302"/>
      <c r="F16" s="1302"/>
      <c r="G16" s="1302"/>
      <c r="H16" s="1302"/>
      <c r="I16" s="1302"/>
      <c r="J16" s="1302"/>
      <c r="K16" s="1302"/>
    </row>
    <row r="17" spans="2:11" s="355" customFormat="1" ht="27.6" customHeight="1">
      <c r="B17" s="384"/>
      <c r="C17" s="384"/>
      <c r="D17" s="384"/>
      <c r="E17" s="384"/>
      <c r="F17" s="384"/>
    </row>
    <row r="18" spans="2:11">
      <c r="C18" s="375"/>
      <c r="D18" s="375"/>
      <c r="E18" s="375"/>
      <c r="F18" s="375"/>
      <c r="G18" s="375"/>
      <c r="H18" s="375"/>
      <c r="I18" s="375"/>
      <c r="J18" s="375"/>
      <c r="K18" s="375"/>
    </row>
    <row r="19" spans="2:11">
      <c r="B19" s="398"/>
      <c r="C19" s="398"/>
      <c r="D19" s="398"/>
      <c r="E19" s="398"/>
      <c r="F19" s="398"/>
      <c r="G19" s="398"/>
      <c r="H19" s="398"/>
      <c r="I19" s="398"/>
      <c r="J19" s="398"/>
      <c r="K19" s="398"/>
    </row>
  </sheetData>
  <mergeCells count="6">
    <mergeCell ref="A16:K16"/>
    <mergeCell ref="A1:K1"/>
    <mergeCell ref="A2:A3"/>
    <mergeCell ref="B2:F2"/>
    <mergeCell ref="G2:K2"/>
    <mergeCell ref="A15:K15"/>
  </mergeCells>
  <printOptions horizontalCentered="1"/>
  <pageMargins left="0.78431372549019618" right="0.78431372549019618" top="0.98039215686274517" bottom="0.98039215686274517" header="0.50980392156862753" footer="0.50980392156862753"/>
  <pageSetup paperSize="9" scale="96"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106" zoomScaleNormal="106" workbookViewId="0">
      <selection sqref="A1:N1"/>
    </sheetView>
  </sheetViews>
  <sheetFormatPr defaultColWidth="9.140625" defaultRowHeight="15"/>
  <cols>
    <col min="1" max="1" width="15.7109375" style="354" customWidth="1"/>
    <col min="2" max="2" width="13.42578125" style="354" customWidth="1"/>
    <col min="3" max="3" width="15.5703125" style="354" customWidth="1"/>
    <col min="4" max="4" width="15.140625" style="354" customWidth="1"/>
    <col min="5" max="5" width="10.140625" style="354" bestFit="1" customWidth="1"/>
    <col min="6" max="6" width="12.5703125" style="354" bestFit="1" customWidth="1"/>
    <col min="7" max="7" width="10.140625" style="354" bestFit="1" customWidth="1"/>
    <col min="8" max="8" width="14.42578125" style="354" customWidth="1"/>
    <col min="9" max="9" width="10.28515625" style="354" customWidth="1"/>
    <col min="10" max="10" width="14.140625" style="354" bestFit="1" customWidth="1"/>
    <col min="11" max="13" width="12.140625" style="354" bestFit="1" customWidth="1"/>
    <col min="14" max="14" width="13.5703125" style="354" customWidth="1"/>
    <col min="15" max="15" width="6.140625" style="354" bestFit="1" customWidth="1"/>
    <col min="16" max="16384" width="9.140625" style="354"/>
  </cols>
  <sheetData>
    <row r="1" spans="1:14" ht="41.25" customHeight="1">
      <c r="A1" s="1302" t="s">
        <v>1469</v>
      </c>
      <c r="B1" s="1303"/>
      <c r="C1" s="1303"/>
      <c r="D1" s="1303"/>
      <c r="E1" s="1303"/>
      <c r="F1" s="1303"/>
      <c r="G1" s="1303"/>
      <c r="H1" s="1303"/>
      <c r="I1" s="1303"/>
      <c r="J1" s="1303"/>
      <c r="K1" s="1303"/>
      <c r="L1" s="1303"/>
      <c r="M1" s="1303"/>
      <c r="N1" s="1303"/>
    </row>
    <row r="2" spans="1:14" s="355" customFormat="1" ht="19.5" customHeight="1">
      <c r="A2" s="1331" t="s">
        <v>122</v>
      </c>
      <c r="B2" s="1331" t="s">
        <v>929</v>
      </c>
      <c r="C2" s="1353" t="s">
        <v>54</v>
      </c>
      <c r="D2" s="1354"/>
      <c r="E2" s="1354"/>
      <c r="F2" s="1327"/>
      <c r="G2" s="1353" t="s">
        <v>55</v>
      </c>
      <c r="H2" s="1354"/>
      <c r="I2" s="1354"/>
      <c r="J2" s="1327"/>
      <c r="K2" s="1353" t="s">
        <v>56</v>
      </c>
      <c r="L2" s="1354"/>
      <c r="M2" s="1354"/>
      <c r="N2" s="1327"/>
    </row>
    <row r="3" spans="1:14" s="355" customFormat="1" ht="93.75" customHeight="1">
      <c r="A3" s="1383"/>
      <c r="B3" s="1383"/>
      <c r="C3" s="1326" t="s">
        <v>265</v>
      </c>
      <c r="D3" s="1327"/>
      <c r="E3" s="1390" t="s">
        <v>1086</v>
      </c>
      <c r="F3" s="1393"/>
      <c r="G3" s="1326" t="s">
        <v>265</v>
      </c>
      <c r="H3" s="1327"/>
      <c r="I3" s="1390" t="s">
        <v>1084</v>
      </c>
      <c r="J3" s="1393"/>
      <c r="K3" s="1326" t="s">
        <v>265</v>
      </c>
      <c r="L3" s="1327"/>
      <c r="M3" s="1390" t="s">
        <v>1085</v>
      </c>
      <c r="N3" s="1393"/>
    </row>
    <row r="4" spans="1:14" s="355" customFormat="1" ht="123" customHeight="1">
      <c r="A4" s="1332"/>
      <c r="B4" s="1332"/>
      <c r="C4" s="413" t="s">
        <v>1468</v>
      </c>
      <c r="D4" s="442" t="s">
        <v>1206</v>
      </c>
      <c r="E4" s="413" t="s">
        <v>1468</v>
      </c>
      <c r="F4" s="442" t="s">
        <v>931</v>
      </c>
      <c r="G4" s="413" t="s">
        <v>1468</v>
      </c>
      <c r="H4" s="442" t="s">
        <v>1206</v>
      </c>
      <c r="I4" s="413" t="s">
        <v>1468</v>
      </c>
      <c r="J4" s="442" t="s">
        <v>930</v>
      </c>
      <c r="K4" s="413" t="s">
        <v>1468</v>
      </c>
      <c r="L4" s="442" t="s">
        <v>931</v>
      </c>
      <c r="M4" s="413" t="s">
        <v>1468</v>
      </c>
      <c r="N4" s="442" t="s">
        <v>1206</v>
      </c>
    </row>
    <row r="5" spans="1:14" s="361" customFormat="1" ht="27" customHeight="1">
      <c r="A5" s="448" t="s">
        <v>1</v>
      </c>
      <c r="B5" s="967">
        <v>242</v>
      </c>
      <c r="C5" s="921">
        <v>2239077</v>
      </c>
      <c r="D5" s="922">
        <v>43165.211399999993</v>
      </c>
      <c r="E5" s="922">
        <v>12601</v>
      </c>
      <c r="F5" s="922">
        <v>381.96195044000001</v>
      </c>
      <c r="G5" s="921">
        <v>1353692</v>
      </c>
      <c r="H5" s="922">
        <v>26357.08</v>
      </c>
      <c r="I5" s="922">
        <v>76547</v>
      </c>
      <c r="J5" s="922">
        <v>1434.0420999999999</v>
      </c>
      <c r="K5" s="922">
        <v>0</v>
      </c>
      <c r="L5" s="922">
        <v>0</v>
      </c>
      <c r="M5" s="922">
        <v>0</v>
      </c>
      <c r="N5" s="922">
        <v>0</v>
      </c>
    </row>
    <row r="6" spans="1:14" s="361" customFormat="1" ht="27" customHeight="1">
      <c r="A6" s="448" t="s">
        <v>2</v>
      </c>
      <c r="B6" s="968">
        <v>184</v>
      </c>
      <c r="C6" s="921">
        <v>912465</v>
      </c>
      <c r="D6" s="923">
        <v>16984.463299999999</v>
      </c>
      <c r="E6" s="922">
        <v>20100</v>
      </c>
      <c r="F6" s="922">
        <v>400.81155999999999</v>
      </c>
      <c r="G6" s="921">
        <v>984942</v>
      </c>
      <c r="H6" s="969">
        <v>18647.189999999999</v>
      </c>
      <c r="I6" s="922">
        <v>35646</v>
      </c>
      <c r="J6" s="922">
        <v>688.22190000000001</v>
      </c>
      <c r="K6" s="922">
        <v>0</v>
      </c>
      <c r="L6" s="922">
        <v>0</v>
      </c>
      <c r="M6" s="922">
        <v>0</v>
      </c>
      <c r="N6" s="922">
        <v>0</v>
      </c>
    </row>
    <row r="7" spans="1:14" s="355" customFormat="1" ht="27" customHeight="1">
      <c r="A7" s="95" t="s">
        <v>64</v>
      </c>
      <c r="B7" s="970">
        <v>18</v>
      </c>
      <c r="C7" s="929">
        <v>64003</v>
      </c>
      <c r="D7" s="929">
        <v>1200.4011</v>
      </c>
      <c r="E7" s="929">
        <v>35601</v>
      </c>
      <c r="F7" s="929">
        <v>671.77796083999999</v>
      </c>
      <c r="G7" s="928">
        <v>191250</v>
      </c>
      <c r="H7" s="929">
        <v>3564.19</v>
      </c>
      <c r="I7" s="929">
        <v>61094</v>
      </c>
      <c r="J7" s="929">
        <v>1122.7284999999999</v>
      </c>
      <c r="K7" s="929">
        <v>0</v>
      </c>
      <c r="L7" s="929">
        <v>0</v>
      </c>
      <c r="M7" s="929">
        <v>0</v>
      </c>
      <c r="N7" s="929">
        <v>0</v>
      </c>
    </row>
    <row r="8" spans="1:14" s="355" customFormat="1" ht="27" customHeight="1">
      <c r="A8" s="95" t="s">
        <v>65</v>
      </c>
      <c r="B8" s="966">
        <v>20</v>
      </c>
      <c r="C8" s="933">
        <v>50132</v>
      </c>
      <c r="D8" s="933">
        <v>937.7645</v>
      </c>
      <c r="E8" s="933">
        <v>19950</v>
      </c>
      <c r="F8" s="933">
        <v>372.16072100000002</v>
      </c>
      <c r="G8" s="933">
        <v>89582</v>
      </c>
      <c r="H8" s="933">
        <v>1642.25</v>
      </c>
      <c r="I8" s="933">
        <v>42017</v>
      </c>
      <c r="J8" s="933">
        <v>761.24459999999999</v>
      </c>
      <c r="K8" s="933">
        <v>0</v>
      </c>
      <c r="L8" s="933">
        <v>0</v>
      </c>
      <c r="M8" s="933">
        <v>0</v>
      </c>
      <c r="N8" s="933">
        <v>0</v>
      </c>
    </row>
    <row r="9" spans="1:14" s="355" customFormat="1" ht="27" customHeight="1">
      <c r="A9" s="95" t="s">
        <v>295</v>
      </c>
      <c r="B9" s="966">
        <v>22</v>
      </c>
      <c r="C9" s="933">
        <v>159094</v>
      </c>
      <c r="D9" s="933">
        <v>2930.4443999999999</v>
      </c>
      <c r="E9" s="933">
        <v>30801</v>
      </c>
      <c r="F9" s="933">
        <v>638.41039999999998</v>
      </c>
      <c r="G9" s="933">
        <v>74231</v>
      </c>
      <c r="H9" s="933">
        <v>1352.03</v>
      </c>
      <c r="I9" s="933">
        <v>42724</v>
      </c>
      <c r="J9" s="933">
        <v>776.03579999999999</v>
      </c>
      <c r="K9" s="933">
        <v>0</v>
      </c>
      <c r="L9" s="933">
        <v>0</v>
      </c>
      <c r="M9" s="933">
        <v>0</v>
      </c>
      <c r="N9" s="933">
        <v>0</v>
      </c>
    </row>
    <row r="10" spans="1:14" s="355" customFormat="1" ht="27" customHeight="1">
      <c r="A10" s="95" t="s">
        <v>296</v>
      </c>
      <c r="B10" s="966">
        <v>21</v>
      </c>
      <c r="C10" s="933">
        <v>98842</v>
      </c>
      <c r="D10" s="933">
        <v>1836.7166</v>
      </c>
      <c r="E10" s="933">
        <v>28180</v>
      </c>
      <c r="F10" s="933">
        <v>532.09963259999995</v>
      </c>
      <c r="G10" s="933">
        <v>47544</v>
      </c>
      <c r="H10" s="933">
        <v>872.35</v>
      </c>
      <c r="I10" s="933">
        <v>37393</v>
      </c>
      <c r="J10" s="933">
        <v>685.33050000000003</v>
      </c>
      <c r="K10" s="933">
        <v>0</v>
      </c>
      <c r="L10" s="933">
        <v>0</v>
      </c>
      <c r="M10" s="933">
        <v>0</v>
      </c>
      <c r="N10" s="933">
        <v>0</v>
      </c>
    </row>
    <row r="11" spans="1:14" s="355" customFormat="1" ht="27" customHeight="1">
      <c r="A11" s="95" t="s">
        <v>301</v>
      </c>
      <c r="B11" s="966">
        <v>19</v>
      </c>
      <c r="C11" s="933">
        <v>63805</v>
      </c>
      <c r="D11" s="933">
        <v>1204.6440000000002</v>
      </c>
      <c r="E11" s="933">
        <v>21411</v>
      </c>
      <c r="F11" s="933">
        <v>417.717378</v>
      </c>
      <c r="G11" s="933">
        <v>61287</v>
      </c>
      <c r="H11" s="933">
        <v>1151.43</v>
      </c>
      <c r="I11" s="933">
        <v>54937</v>
      </c>
      <c r="J11" s="933">
        <v>1032.8849</v>
      </c>
      <c r="K11" s="933">
        <v>0</v>
      </c>
      <c r="L11" s="933">
        <v>0</v>
      </c>
      <c r="M11" s="933">
        <v>0</v>
      </c>
      <c r="N11" s="933">
        <v>0</v>
      </c>
    </row>
    <row r="12" spans="1:14" s="355" customFormat="1" ht="27" customHeight="1">
      <c r="A12" s="95" t="s">
        <v>298</v>
      </c>
      <c r="B12" s="966">
        <v>22</v>
      </c>
      <c r="C12" s="933">
        <v>209676</v>
      </c>
      <c r="D12" s="933">
        <v>3894.5309000000002</v>
      </c>
      <c r="E12" s="933">
        <v>19661</v>
      </c>
      <c r="F12" s="933">
        <v>379.55548141999998</v>
      </c>
      <c r="G12" s="933">
        <v>171706</v>
      </c>
      <c r="H12" s="933">
        <v>3243.54</v>
      </c>
      <c r="I12" s="933">
        <v>71301</v>
      </c>
      <c r="J12" s="933">
        <v>1321.9254000000001</v>
      </c>
      <c r="K12" s="933">
        <v>0</v>
      </c>
      <c r="L12" s="933">
        <v>0</v>
      </c>
      <c r="M12" s="933">
        <v>0</v>
      </c>
      <c r="N12" s="933">
        <v>0</v>
      </c>
    </row>
    <row r="13" spans="1:14" s="355" customFormat="1" ht="27" customHeight="1">
      <c r="A13" s="95" t="s">
        <v>299</v>
      </c>
      <c r="B13" s="966">
        <v>19</v>
      </c>
      <c r="C13" s="933">
        <v>121123</v>
      </c>
      <c r="D13" s="933">
        <v>2232.5637999999999</v>
      </c>
      <c r="E13" s="933">
        <v>22600</v>
      </c>
      <c r="F13" s="933">
        <v>444.65932800000002</v>
      </c>
      <c r="G13" s="933">
        <v>115726</v>
      </c>
      <c r="H13" s="933">
        <v>2209.3200000000002</v>
      </c>
      <c r="I13" s="933">
        <v>56295</v>
      </c>
      <c r="J13" s="933">
        <v>1074.2245</v>
      </c>
      <c r="K13" s="933">
        <v>0</v>
      </c>
      <c r="L13" s="933">
        <v>0</v>
      </c>
      <c r="M13" s="933">
        <v>0</v>
      </c>
      <c r="N13" s="933">
        <v>0</v>
      </c>
    </row>
    <row r="14" spans="1:14" s="355" customFormat="1" ht="27" customHeight="1">
      <c r="A14" s="95" t="s">
        <v>300</v>
      </c>
      <c r="B14" s="966">
        <v>21</v>
      </c>
      <c r="C14" s="933">
        <v>47440</v>
      </c>
      <c r="D14" s="933">
        <v>879.64490000000001</v>
      </c>
      <c r="E14" s="933">
        <v>19650</v>
      </c>
      <c r="F14" s="933">
        <v>393.56801999999999</v>
      </c>
      <c r="G14" s="933">
        <v>112082</v>
      </c>
      <c r="H14" s="933">
        <v>2219.63</v>
      </c>
      <c r="I14" s="933">
        <v>50528</v>
      </c>
      <c r="J14" s="933">
        <v>983.75070000000005</v>
      </c>
      <c r="K14" s="933">
        <v>0</v>
      </c>
      <c r="L14" s="933">
        <v>0</v>
      </c>
      <c r="M14" s="933">
        <v>0</v>
      </c>
      <c r="N14" s="933">
        <v>0</v>
      </c>
    </row>
    <row r="15" spans="1:14" s="355" customFormat="1" ht="27" customHeight="1">
      <c r="A15" s="958" t="s">
        <v>1358</v>
      </c>
      <c r="B15" s="966">
        <v>22</v>
      </c>
      <c r="C15" s="933">
        <v>98350</v>
      </c>
      <c r="D15" s="933">
        <v>1867.7530999999999</v>
      </c>
      <c r="E15" s="933">
        <v>20100</v>
      </c>
      <c r="F15" s="933">
        <v>400.81155999999999</v>
      </c>
      <c r="G15" s="933">
        <v>121534</v>
      </c>
      <c r="H15" s="933">
        <v>2392.46</v>
      </c>
      <c r="I15" s="933">
        <v>35646</v>
      </c>
      <c r="J15" s="933">
        <v>688.22190000000001</v>
      </c>
      <c r="K15" s="933">
        <v>0</v>
      </c>
      <c r="L15" s="933">
        <v>0</v>
      </c>
      <c r="M15" s="933">
        <v>0</v>
      </c>
      <c r="N15" s="933">
        <v>0</v>
      </c>
    </row>
    <row r="16" spans="1:14" s="355" customFormat="1" ht="33" customHeight="1">
      <c r="A16" s="1302" t="s">
        <v>1360</v>
      </c>
      <c r="B16" s="1302"/>
      <c r="C16" s="1302"/>
      <c r="D16" s="1302"/>
      <c r="E16" s="1302"/>
      <c r="F16" s="1302"/>
      <c r="G16" s="1302"/>
      <c r="H16" s="1302"/>
      <c r="I16" s="1302"/>
      <c r="J16" s="1302"/>
      <c r="K16" s="1302"/>
      <c r="L16" s="1302"/>
      <c r="M16" s="1302"/>
      <c r="N16" s="1302"/>
    </row>
    <row r="17" spans="1:14" s="355" customFormat="1" ht="29.25" customHeight="1">
      <c r="A17" s="1302" t="s">
        <v>130</v>
      </c>
      <c r="B17" s="1302"/>
      <c r="C17" s="1302"/>
      <c r="D17" s="1302"/>
      <c r="E17" s="1302"/>
      <c r="F17" s="1302"/>
      <c r="G17" s="1302"/>
      <c r="H17" s="1302"/>
      <c r="I17" s="1302"/>
      <c r="J17" s="1302"/>
      <c r="K17" s="1302"/>
      <c r="L17" s="1302"/>
      <c r="M17" s="1302"/>
      <c r="N17" s="1302"/>
    </row>
    <row r="18" spans="1:14" s="355" customFormat="1" ht="27.6" customHeight="1"/>
    <row r="19" spans="1:14">
      <c r="B19" s="398"/>
      <c r="C19" s="398"/>
      <c r="D19" s="398"/>
      <c r="E19" s="398"/>
      <c r="F19" s="398"/>
      <c r="G19" s="398"/>
      <c r="H19" s="398"/>
      <c r="I19" s="398"/>
      <c r="J19" s="398"/>
      <c r="K19" s="398"/>
      <c r="L19" s="398"/>
      <c r="M19" s="398"/>
      <c r="N19" s="398"/>
    </row>
    <row r="20" spans="1:14">
      <c r="B20" s="398"/>
      <c r="C20" s="398"/>
      <c r="D20" s="398"/>
      <c r="E20" s="398"/>
      <c r="F20" s="398"/>
      <c r="G20" s="398"/>
      <c r="H20" s="398"/>
      <c r="I20" s="398"/>
      <c r="J20" s="398"/>
      <c r="K20" s="398"/>
      <c r="L20" s="398"/>
      <c r="M20" s="398"/>
    </row>
  </sheetData>
  <mergeCells count="14">
    <mergeCell ref="K3:L3"/>
    <mergeCell ref="M3:N3"/>
    <mergeCell ref="A16:N16"/>
    <mergeCell ref="A17:N17"/>
    <mergeCell ref="A1:N1"/>
    <mergeCell ref="A2:A4"/>
    <mergeCell ref="B2:B4"/>
    <mergeCell ref="C2:F2"/>
    <mergeCell ref="G2:J2"/>
    <mergeCell ref="K2:N2"/>
    <mergeCell ref="C3:D3"/>
    <mergeCell ref="E3:F3"/>
    <mergeCell ref="G3:H3"/>
    <mergeCell ref="I3:J3"/>
  </mergeCells>
  <printOptions horizontalCentered="1"/>
  <pageMargins left="0.78431372549019618" right="0.78431372549019618" top="0.98039215686274517" bottom="0.98039215686274517" header="0.50980392156862753" footer="0.50980392156862753"/>
  <pageSetup paperSize="9" scale="75"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sqref="A1:H1"/>
    </sheetView>
  </sheetViews>
  <sheetFormatPr defaultColWidth="9.140625" defaultRowHeight="15"/>
  <cols>
    <col min="1" max="1" width="14.5703125" style="354" bestFit="1" customWidth="1"/>
    <col min="2" max="2" width="16.5703125" style="354" bestFit="1" customWidth="1"/>
    <col min="3" max="6" width="12.140625" style="354" bestFit="1" customWidth="1"/>
    <col min="7" max="7" width="14.5703125" style="354" customWidth="1"/>
    <col min="8" max="8" width="22.140625" style="354" bestFit="1" customWidth="1"/>
    <col min="9" max="9" width="4.5703125" style="354" bestFit="1" customWidth="1"/>
    <col min="10" max="16384" width="9.140625" style="354"/>
  </cols>
  <sheetData>
    <row r="1" spans="1:9" ht="36.75" customHeight="1">
      <c r="A1" s="1304" t="s">
        <v>1470</v>
      </c>
      <c r="B1" s="1305"/>
      <c r="C1" s="1305"/>
      <c r="D1" s="1305"/>
      <c r="E1" s="1305"/>
      <c r="F1" s="1305"/>
      <c r="G1" s="1305"/>
      <c r="H1" s="1305"/>
    </row>
    <row r="2" spans="1:9" s="355" customFormat="1" ht="18" customHeight="1">
      <c r="A2" s="1331" t="s">
        <v>122</v>
      </c>
      <c r="B2" s="1353" t="s">
        <v>58</v>
      </c>
      <c r="C2" s="1327"/>
      <c r="D2" s="1353" t="s">
        <v>59</v>
      </c>
      <c r="E2" s="1327"/>
      <c r="F2" s="1353" t="s">
        <v>56</v>
      </c>
      <c r="G2" s="1327"/>
    </row>
    <row r="3" spans="1:9" s="355" customFormat="1" ht="97.5" customHeight="1">
      <c r="A3" s="1315"/>
      <c r="B3" s="442" t="s">
        <v>229</v>
      </c>
      <c r="C3" s="413" t="s">
        <v>1207</v>
      </c>
      <c r="D3" s="442" t="s">
        <v>229</v>
      </c>
      <c r="E3" s="413" t="s">
        <v>1207</v>
      </c>
      <c r="F3" s="442" t="s">
        <v>229</v>
      </c>
      <c r="G3" s="413" t="s">
        <v>1207</v>
      </c>
    </row>
    <row r="4" spans="1:9" s="361" customFormat="1" ht="18" customHeight="1">
      <c r="A4" s="357" t="s">
        <v>1</v>
      </c>
      <c r="B4" s="934">
        <v>119.78809800000002</v>
      </c>
      <c r="C4" s="934">
        <v>1.065957</v>
      </c>
      <c r="D4" s="934">
        <v>310.49821005000001</v>
      </c>
      <c r="E4" s="934">
        <v>8.8266648449999998</v>
      </c>
      <c r="F4" s="971">
        <v>0</v>
      </c>
      <c r="G4" s="971">
        <v>0</v>
      </c>
    </row>
    <row r="5" spans="1:9" s="361" customFormat="1" ht="18" customHeight="1">
      <c r="A5" s="357" t="s">
        <v>2</v>
      </c>
      <c r="B5" s="934">
        <v>219.50165899999999</v>
      </c>
      <c r="C5" s="934">
        <v>4.1063190000000001</v>
      </c>
      <c r="D5" s="934">
        <v>690.50690050000003</v>
      </c>
      <c r="E5" s="934">
        <v>9.7006991199999995</v>
      </c>
      <c r="F5" s="971">
        <v>0</v>
      </c>
      <c r="G5" s="971">
        <v>0</v>
      </c>
      <c r="H5" s="458"/>
      <c r="I5" s="458"/>
    </row>
    <row r="6" spans="1:9" s="355" customFormat="1" ht="18" customHeight="1">
      <c r="A6" s="95" t="s">
        <v>64</v>
      </c>
      <c r="B6" s="937">
        <v>31.730577</v>
      </c>
      <c r="C6" s="601">
        <v>0.99236800000000003</v>
      </c>
      <c r="D6" s="937">
        <v>98.470043500000003</v>
      </c>
      <c r="E6" s="937">
        <v>2.2194289399999998</v>
      </c>
      <c r="F6" s="972">
        <v>0</v>
      </c>
      <c r="G6" s="972">
        <v>0</v>
      </c>
    </row>
    <row r="7" spans="1:9" s="355" customFormat="1" ht="18" customHeight="1">
      <c r="A7" s="95" t="s">
        <v>65</v>
      </c>
      <c r="B7" s="938">
        <v>37.415826000000003</v>
      </c>
      <c r="C7" s="602">
        <v>0.71874000000000005</v>
      </c>
      <c r="D7" s="938">
        <v>131.4732975</v>
      </c>
      <c r="E7" s="938">
        <v>0.67586268000000005</v>
      </c>
      <c r="F7" s="973">
        <v>0</v>
      </c>
      <c r="G7" s="973">
        <v>0</v>
      </c>
    </row>
    <row r="8" spans="1:9" s="355" customFormat="1" ht="18" customHeight="1">
      <c r="A8" s="95" t="s">
        <v>295</v>
      </c>
      <c r="B8" s="938">
        <v>22.573585000000001</v>
      </c>
      <c r="C8" s="602">
        <v>0.10103199999999998</v>
      </c>
      <c r="D8" s="938">
        <v>60.349220500000001</v>
      </c>
      <c r="E8" s="602">
        <v>0.40730704000000001</v>
      </c>
      <c r="F8" s="973">
        <v>0</v>
      </c>
      <c r="G8" s="973">
        <v>0</v>
      </c>
    </row>
    <row r="9" spans="1:9" s="355" customFormat="1" ht="18" customHeight="1">
      <c r="A9" s="95" t="s">
        <v>296</v>
      </c>
      <c r="B9" s="938">
        <v>23.806975000000001</v>
      </c>
      <c r="C9" s="602">
        <v>0</v>
      </c>
      <c r="D9" s="938">
        <v>52.645550499999999</v>
      </c>
      <c r="E9" s="602">
        <v>0.41055700000000001</v>
      </c>
      <c r="F9" s="973">
        <v>0</v>
      </c>
      <c r="G9" s="973">
        <v>0</v>
      </c>
    </row>
    <row r="10" spans="1:9" s="355" customFormat="1" ht="18" customHeight="1">
      <c r="A10" s="95" t="s">
        <v>301</v>
      </c>
      <c r="B10" s="938">
        <v>22.694481</v>
      </c>
      <c r="C10" s="602">
        <v>0.43232799999999999</v>
      </c>
      <c r="D10" s="938">
        <v>70.258133000000001</v>
      </c>
      <c r="E10" s="602">
        <v>0.32196698000000001</v>
      </c>
      <c r="F10" s="973">
        <v>0</v>
      </c>
      <c r="G10" s="973">
        <v>0</v>
      </c>
    </row>
    <row r="11" spans="1:9" s="355" customFormat="1" ht="18" customHeight="1">
      <c r="A11" s="95" t="s">
        <v>298</v>
      </c>
      <c r="B11" s="938">
        <v>20.376107999999999</v>
      </c>
      <c r="C11" s="602">
        <v>6.352E-3</v>
      </c>
      <c r="D11" s="938">
        <v>103.67504</v>
      </c>
      <c r="E11" s="602">
        <v>0.55826310000000001</v>
      </c>
      <c r="F11" s="973">
        <v>0</v>
      </c>
      <c r="G11" s="973">
        <v>0</v>
      </c>
    </row>
    <row r="12" spans="1:9" s="355" customFormat="1" ht="18" customHeight="1">
      <c r="A12" s="95" t="s">
        <v>299</v>
      </c>
      <c r="B12" s="938">
        <v>28.422118999999999</v>
      </c>
      <c r="C12" s="602">
        <v>1.596897</v>
      </c>
      <c r="D12" s="938">
        <v>70.497776000000002</v>
      </c>
      <c r="E12" s="602">
        <v>4.7223990999999996</v>
      </c>
      <c r="F12" s="973">
        <v>0</v>
      </c>
      <c r="G12" s="973">
        <v>0</v>
      </c>
    </row>
    <row r="13" spans="1:9" s="355" customFormat="1" ht="18" customHeight="1">
      <c r="A13" s="95" t="s">
        <v>300</v>
      </c>
      <c r="B13" s="938">
        <v>18.441756999999999</v>
      </c>
      <c r="C13" s="602">
        <v>0.251226</v>
      </c>
      <c r="D13" s="938">
        <v>58.159159000000002</v>
      </c>
      <c r="E13" s="602">
        <v>0.37148819999999999</v>
      </c>
      <c r="F13" s="973">
        <v>0</v>
      </c>
      <c r="G13" s="973">
        <v>0</v>
      </c>
    </row>
    <row r="14" spans="1:9" s="355" customFormat="1" ht="18" customHeight="1">
      <c r="A14" s="958" t="s">
        <v>1358</v>
      </c>
      <c r="B14" s="938">
        <v>14.040231</v>
      </c>
      <c r="C14" s="602">
        <v>7.3759999999999997E-3</v>
      </c>
      <c r="D14" s="938">
        <v>44.978680500000003</v>
      </c>
      <c r="E14" s="602">
        <v>1.342608E-2</v>
      </c>
      <c r="F14" s="973">
        <v>0</v>
      </c>
      <c r="G14" s="973">
        <v>0</v>
      </c>
    </row>
    <row r="15" spans="1:9" s="355" customFormat="1" ht="33.75" customHeight="1">
      <c r="A15" s="1302" t="s">
        <v>1360</v>
      </c>
      <c r="B15" s="1303"/>
      <c r="C15" s="1303"/>
      <c r="D15" s="1303"/>
      <c r="E15" s="1303"/>
      <c r="F15" s="1303"/>
      <c r="G15" s="1303"/>
    </row>
    <row r="16" spans="1:9" s="355" customFormat="1" ht="36" customHeight="1">
      <c r="A16" s="1302" t="s">
        <v>130</v>
      </c>
      <c r="B16" s="1303"/>
      <c r="C16" s="1303"/>
      <c r="D16" s="1303"/>
      <c r="E16" s="1303"/>
      <c r="F16" s="1303"/>
      <c r="G16" s="1303"/>
    </row>
    <row r="17" spans="2:7" s="355" customFormat="1" ht="28.35" customHeight="1">
      <c r="B17" s="452"/>
    </row>
    <row r="18" spans="2:7">
      <c r="B18" s="453"/>
      <c r="C18" s="453"/>
      <c r="D18" s="453"/>
      <c r="E18" s="453"/>
      <c r="F18" s="453"/>
      <c r="G18" s="453"/>
    </row>
    <row r="19" spans="2:7">
      <c r="B19" s="453"/>
      <c r="C19" s="453"/>
      <c r="D19" s="453"/>
      <c r="E19" s="453"/>
      <c r="F19" s="453"/>
      <c r="G19" s="453"/>
    </row>
  </sheetData>
  <mergeCells count="7">
    <mergeCell ref="A16:G16"/>
    <mergeCell ref="A1:H1"/>
    <mergeCell ref="A2:A3"/>
    <mergeCell ref="B2:C2"/>
    <mergeCell ref="D2:E2"/>
    <mergeCell ref="F2:G2"/>
    <mergeCell ref="A15:G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13" sqref="A13"/>
    </sheetView>
  </sheetViews>
  <sheetFormatPr defaultRowHeight="15"/>
  <cols>
    <col min="1" max="1" width="15.140625" customWidth="1"/>
    <col min="2" max="3" width="11.5703125" bestFit="1" customWidth="1"/>
    <col min="4" max="4" width="11.28515625" customWidth="1"/>
    <col min="5" max="5" width="11.42578125" customWidth="1"/>
    <col min="6" max="6" width="16.140625" customWidth="1"/>
  </cols>
  <sheetData>
    <row r="1" spans="1:9" s="274" customFormat="1" ht="30" customHeight="1">
      <c r="A1" s="1422" t="s">
        <v>932</v>
      </c>
      <c r="B1" s="1422"/>
      <c r="C1" s="1422"/>
      <c r="D1" s="1422"/>
      <c r="E1" s="1422"/>
      <c r="F1" s="1422"/>
    </row>
    <row r="2" spans="1:9" ht="144.75" customHeight="1">
      <c r="A2" s="275" t="s">
        <v>122</v>
      </c>
      <c r="B2" s="275" t="s">
        <v>266</v>
      </c>
      <c r="C2" s="275" t="s">
        <v>267</v>
      </c>
      <c r="D2" s="275" t="s">
        <v>268</v>
      </c>
      <c r="E2" s="275" t="s">
        <v>1087</v>
      </c>
      <c r="F2" s="275" t="s">
        <v>1208</v>
      </c>
    </row>
    <row r="3" spans="1:9">
      <c r="A3" s="276" t="s">
        <v>1</v>
      </c>
      <c r="B3" s="974">
        <v>2387376.06</v>
      </c>
      <c r="C3" s="974">
        <v>2509615.89</v>
      </c>
      <c r="D3" s="974">
        <v>-122239.83</v>
      </c>
      <c r="E3" s="975">
        <v>-16018.36</v>
      </c>
      <c r="F3" s="975">
        <v>265274.52</v>
      </c>
      <c r="H3" s="277"/>
      <c r="I3" s="78"/>
    </row>
    <row r="4" spans="1:9">
      <c r="A4" s="276" t="s">
        <v>2</v>
      </c>
      <c r="B4" s="974">
        <v>1776948.39</v>
      </c>
      <c r="C4" s="974">
        <v>1793101.7099999997</v>
      </c>
      <c r="D4" s="974">
        <v>-16153.319999999992</v>
      </c>
      <c r="E4" s="974">
        <v>-2488.1999999999989</v>
      </c>
      <c r="F4" s="974">
        <f>SUM(F3,E4)</f>
        <v>262786.32</v>
      </c>
      <c r="G4" s="78"/>
      <c r="H4" s="277"/>
    </row>
    <row r="5" spans="1:9">
      <c r="A5" s="95" t="s">
        <v>64</v>
      </c>
      <c r="B5" s="976">
        <v>181281.26</v>
      </c>
      <c r="C5" s="976">
        <v>203969.63</v>
      </c>
      <c r="D5" s="977">
        <v>-22688.37</v>
      </c>
      <c r="E5" s="578">
        <v>-2960.72</v>
      </c>
      <c r="F5" s="578">
        <v>262313.8</v>
      </c>
      <c r="G5" s="78"/>
      <c r="H5" s="277"/>
    </row>
    <row r="6" spans="1:9">
      <c r="A6" s="95" t="s">
        <v>65</v>
      </c>
      <c r="B6" s="976">
        <v>183815.7</v>
      </c>
      <c r="C6" s="976">
        <v>220333.56</v>
      </c>
      <c r="D6" s="977">
        <v>-36517.86</v>
      </c>
      <c r="E6" s="578">
        <v>-4729.7299999999996</v>
      </c>
      <c r="F6" s="578">
        <v>257584.07</v>
      </c>
      <c r="G6" s="78"/>
      <c r="H6" s="277"/>
    </row>
    <row r="7" spans="1:9">
      <c r="A7" s="95" t="s">
        <v>295</v>
      </c>
      <c r="B7" s="976">
        <v>174926.4</v>
      </c>
      <c r="C7" s="976">
        <v>226348.43</v>
      </c>
      <c r="D7" s="977">
        <v>-51422.03</v>
      </c>
      <c r="E7" s="578">
        <v>-6591.67</v>
      </c>
      <c r="F7" s="578">
        <v>250992.4</v>
      </c>
      <c r="G7" s="78"/>
      <c r="H7" s="277"/>
    </row>
    <row r="8" spans="1:9">
      <c r="A8" s="95" t="s">
        <v>296</v>
      </c>
      <c r="B8" s="976">
        <v>174610.73</v>
      </c>
      <c r="C8" s="976">
        <v>172639.4</v>
      </c>
      <c r="D8" s="977">
        <v>1971.33</v>
      </c>
      <c r="E8" s="578">
        <v>238.98</v>
      </c>
      <c r="F8" s="578">
        <v>251231.38</v>
      </c>
      <c r="G8" s="78"/>
      <c r="H8" s="277"/>
    </row>
    <row r="9" spans="1:9">
      <c r="A9" s="95" t="s">
        <v>301</v>
      </c>
      <c r="B9" s="578">
        <v>218843.05</v>
      </c>
      <c r="C9" s="578">
        <v>162321.95000000001</v>
      </c>
      <c r="D9" s="578">
        <v>56521.1</v>
      </c>
      <c r="E9" s="578">
        <v>7107.39</v>
      </c>
      <c r="F9" s="578">
        <v>258338.77000000002</v>
      </c>
      <c r="G9" s="78"/>
      <c r="H9" s="277"/>
    </row>
    <row r="10" spans="1:9">
      <c r="A10" s="95" t="s">
        <v>298</v>
      </c>
      <c r="B10" s="578">
        <v>223480.31</v>
      </c>
      <c r="C10" s="578">
        <v>227435.62</v>
      </c>
      <c r="D10" s="578">
        <v>-3955.31</v>
      </c>
      <c r="E10" s="578">
        <v>-436.54</v>
      </c>
      <c r="F10" s="578">
        <v>257902.23</v>
      </c>
      <c r="G10" s="78"/>
      <c r="H10" s="277"/>
    </row>
    <row r="11" spans="1:9">
      <c r="A11" s="95" t="s">
        <v>299</v>
      </c>
      <c r="B11" s="578">
        <v>200230.53</v>
      </c>
      <c r="C11" s="578">
        <v>203310.65</v>
      </c>
      <c r="D11" s="578">
        <v>-3080.12</v>
      </c>
      <c r="E11" s="578">
        <v>-375.82</v>
      </c>
      <c r="F11" s="578">
        <v>257526.41</v>
      </c>
      <c r="G11" s="78"/>
      <c r="H11" s="277"/>
    </row>
    <row r="12" spans="1:9">
      <c r="A12" s="95" t="s">
        <v>300</v>
      </c>
      <c r="B12" s="578">
        <v>216483.97</v>
      </c>
      <c r="C12" s="578">
        <v>182636.71</v>
      </c>
      <c r="D12" s="578">
        <v>33847.26</v>
      </c>
      <c r="E12" s="578">
        <v>4137.7299999999996</v>
      </c>
      <c r="F12" s="578">
        <f>F11+E12</f>
        <v>261664.14</v>
      </c>
      <c r="G12" s="78"/>
      <c r="H12" s="277"/>
    </row>
    <row r="13" spans="1:9">
      <c r="A13" s="958" t="s">
        <v>1358</v>
      </c>
      <c r="B13" s="578">
        <v>203276.44</v>
      </c>
      <c r="C13" s="578">
        <v>194105.76</v>
      </c>
      <c r="D13" s="578">
        <v>9170.68</v>
      </c>
      <c r="E13" s="578">
        <v>1122.18</v>
      </c>
      <c r="F13" s="578">
        <f>F12+E13</f>
        <v>262786.32</v>
      </c>
      <c r="G13" s="78"/>
      <c r="H13" s="277"/>
    </row>
    <row r="14" spans="1:9" ht="27.75" customHeight="1">
      <c r="A14" s="1420" t="s">
        <v>1360</v>
      </c>
      <c r="B14" s="1420"/>
      <c r="C14" s="1420"/>
      <c r="D14" s="1420"/>
      <c r="E14" s="1420"/>
      <c r="F14" s="1420"/>
    </row>
    <row r="15" spans="1:9" ht="29.25" customHeight="1">
      <c r="A15" s="1421" t="s">
        <v>269</v>
      </c>
      <c r="B15" s="1421"/>
      <c r="C15" s="1421"/>
      <c r="D15" s="1421"/>
      <c r="E15" s="1421"/>
      <c r="F15" s="1421"/>
    </row>
    <row r="16" spans="1:9">
      <c r="E16" s="78"/>
    </row>
    <row r="17" spans="2:6">
      <c r="B17" s="91"/>
      <c r="C17" s="91"/>
      <c r="D17" s="91"/>
      <c r="E17" s="91"/>
      <c r="F17" s="91"/>
    </row>
    <row r="20" spans="2:6" s="280" customFormat="1" ht="11.25">
      <c r="B20" s="279"/>
      <c r="C20" s="279"/>
      <c r="D20" s="279"/>
      <c r="E20" s="279"/>
    </row>
  </sheetData>
  <mergeCells count="3">
    <mergeCell ref="A14:F14"/>
    <mergeCell ref="A15:F15"/>
    <mergeCell ref="A1:F1"/>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10" workbookViewId="0">
      <selection activeCell="A14" sqref="A14:F14"/>
    </sheetView>
  </sheetViews>
  <sheetFormatPr defaultRowHeight="15"/>
  <cols>
    <col min="1" max="1" width="15.140625" customWidth="1"/>
    <col min="2" max="2" width="20.140625" customWidth="1"/>
    <col min="3" max="3" width="22.7109375" customWidth="1"/>
    <col min="4" max="4" width="21.5703125" customWidth="1"/>
    <col min="5" max="5" width="23.28515625" customWidth="1"/>
    <col min="6" max="6" width="22" customWidth="1"/>
  </cols>
  <sheetData>
    <row r="1" spans="1:11" s="281" customFormat="1">
      <c r="A1" s="1426" t="s">
        <v>1211</v>
      </c>
      <c r="B1" s="1426"/>
      <c r="C1" s="1426"/>
      <c r="D1" s="1426"/>
      <c r="E1" s="1426"/>
      <c r="F1" s="1426"/>
      <c r="G1" s="1426"/>
      <c r="H1" s="1426"/>
      <c r="I1" s="1426"/>
      <c r="J1" s="1426"/>
      <c r="K1" s="1426"/>
    </row>
    <row r="2" spans="1:11" ht="259.5" customHeight="1">
      <c r="A2" s="282" t="s">
        <v>122</v>
      </c>
      <c r="B2" s="282" t="s">
        <v>1209</v>
      </c>
      <c r="C2" s="282" t="s">
        <v>1210</v>
      </c>
      <c r="D2" s="282" t="s">
        <v>933</v>
      </c>
      <c r="E2" s="282" t="s">
        <v>1352</v>
      </c>
      <c r="F2" s="275" t="s">
        <v>1212</v>
      </c>
    </row>
    <row r="3" spans="1:11">
      <c r="A3" s="283" t="s">
        <v>1</v>
      </c>
      <c r="B3" s="978">
        <v>87979.279590805527</v>
      </c>
      <c r="C3" s="978">
        <v>87979.279590805527</v>
      </c>
      <c r="D3" s="978">
        <v>5097012</v>
      </c>
      <c r="E3" s="979">
        <v>1.7</v>
      </c>
      <c r="F3" s="980">
        <v>1.7</v>
      </c>
    </row>
    <row r="4" spans="1:11">
      <c r="A4" s="284" t="s">
        <v>2</v>
      </c>
      <c r="B4" s="978">
        <f>SUM(B5:B13)</f>
        <v>800137.05985233921</v>
      </c>
      <c r="C4" s="978">
        <f t="shared" ref="C4:F4" si="0">SUM(C5:C13)</f>
        <v>800137.48089334427</v>
      </c>
      <c r="D4" s="978">
        <f t="shared" si="0"/>
        <v>45465141</v>
      </c>
      <c r="E4" s="978">
        <f t="shared" si="0"/>
        <v>15.76</v>
      </c>
      <c r="F4" s="978">
        <f t="shared" si="0"/>
        <v>15.76</v>
      </c>
    </row>
    <row r="5" spans="1:11">
      <c r="A5" s="95" t="s">
        <v>64</v>
      </c>
      <c r="B5" s="981">
        <v>90579.874279044641</v>
      </c>
      <c r="C5" s="981">
        <v>90579.874279044641</v>
      </c>
      <c r="D5" s="981">
        <v>5074211</v>
      </c>
      <c r="E5" s="982">
        <v>1.79</v>
      </c>
      <c r="F5" s="983">
        <v>1.79</v>
      </c>
    </row>
    <row r="6" spans="1:11">
      <c r="A6" s="95" t="s">
        <v>65</v>
      </c>
      <c r="B6" s="984">
        <v>86706</v>
      </c>
      <c r="C6" s="984">
        <v>86706</v>
      </c>
      <c r="D6" s="984">
        <v>4823001</v>
      </c>
      <c r="E6" s="985">
        <v>1.8</v>
      </c>
      <c r="F6" s="983">
        <v>1.8</v>
      </c>
    </row>
    <row r="7" spans="1:11">
      <c r="A7" s="95" t="s">
        <v>295</v>
      </c>
      <c r="B7" s="984">
        <v>80092</v>
      </c>
      <c r="C7" s="984">
        <v>80092</v>
      </c>
      <c r="D7" s="984">
        <v>4542305</v>
      </c>
      <c r="E7" s="985">
        <v>1.76</v>
      </c>
      <c r="F7" s="983">
        <v>1.76</v>
      </c>
    </row>
    <row r="8" spans="1:11">
      <c r="A8" s="95" t="s">
        <v>296</v>
      </c>
      <c r="B8" s="984">
        <v>75725</v>
      </c>
      <c r="C8" s="984">
        <v>75725</v>
      </c>
      <c r="D8" s="986">
        <v>4931160</v>
      </c>
      <c r="E8" s="987">
        <v>1.5</v>
      </c>
      <c r="F8" s="988">
        <v>1.5</v>
      </c>
    </row>
    <row r="9" spans="1:11">
      <c r="A9" s="95" t="s">
        <v>301</v>
      </c>
      <c r="B9" s="984">
        <v>84810</v>
      </c>
      <c r="C9" s="984">
        <v>84810</v>
      </c>
      <c r="D9" s="984">
        <v>5209180</v>
      </c>
      <c r="E9" s="987">
        <v>1.6</v>
      </c>
      <c r="F9" s="988">
        <v>1.6</v>
      </c>
    </row>
    <row r="10" spans="1:11">
      <c r="A10" s="95" t="s">
        <v>298</v>
      </c>
      <c r="B10" s="989">
        <v>88813</v>
      </c>
      <c r="C10" s="989">
        <v>88813</v>
      </c>
      <c r="D10" s="989">
        <v>5029638</v>
      </c>
      <c r="E10" s="990">
        <v>1.77</v>
      </c>
      <c r="F10" s="991">
        <v>1.77</v>
      </c>
    </row>
    <row r="11" spans="1:11">
      <c r="A11" s="95" t="s">
        <v>299</v>
      </c>
      <c r="B11" s="989">
        <f>'[1]FB -Report 2 - FPI Grp'!$K$42</f>
        <v>97784.44643641467</v>
      </c>
      <c r="C11" s="989">
        <f>B11</f>
        <v>97784.44643641467</v>
      </c>
      <c r="D11" s="989">
        <v>5212333</v>
      </c>
      <c r="E11" s="990">
        <v>1.9</v>
      </c>
      <c r="F11" s="991">
        <v>1.9</v>
      </c>
    </row>
    <row r="12" spans="1:11">
      <c r="A12" s="95" t="s">
        <v>300</v>
      </c>
      <c r="B12" s="989">
        <v>99335</v>
      </c>
      <c r="C12" s="989">
        <v>99335.421041005116</v>
      </c>
      <c r="D12" s="989">
        <v>5398303</v>
      </c>
      <c r="E12" s="990">
        <v>1.8</v>
      </c>
      <c r="F12" s="991">
        <v>1.8</v>
      </c>
    </row>
    <row r="13" spans="1:11" ht="13.5" customHeight="1">
      <c r="A13" s="958" t="s">
        <v>1358</v>
      </c>
      <c r="B13" s="989">
        <v>96291.739136879885</v>
      </c>
      <c r="C13" s="989">
        <v>96291.739136879885</v>
      </c>
      <c r="D13" s="989">
        <v>5245010</v>
      </c>
      <c r="E13" s="991">
        <v>1.84</v>
      </c>
      <c r="F13" s="991">
        <v>1.84</v>
      </c>
    </row>
    <row r="14" spans="1:11" ht="110.25" customHeight="1">
      <c r="A14" s="1423" t="s">
        <v>1213</v>
      </c>
      <c r="B14" s="1423"/>
      <c r="C14" s="1423"/>
      <c r="D14" s="1423"/>
      <c r="E14" s="1423"/>
      <c r="F14" s="1423"/>
    </row>
    <row r="15" spans="1:11" ht="30" customHeight="1">
      <c r="A15" s="1424" t="s">
        <v>1360</v>
      </c>
      <c r="B15" s="1424"/>
      <c r="C15" s="1424"/>
      <c r="D15" s="1424"/>
      <c r="E15" s="1424"/>
      <c r="F15" s="1424"/>
    </row>
    <row r="16" spans="1:11" ht="25.5" customHeight="1">
      <c r="A16" s="1425" t="s">
        <v>270</v>
      </c>
      <c r="B16" s="1425"/>
      <c r="C16" s="1425"/>
      <c r="D16" s="1425"/>
      <c r="E16" s="1425"/>
      <c r="F16" s="1425"/>
    </row>
  </sheetData>
  <mergeCells count="4">
    <mergeCell ref="A14:F14"/>
    <mergeCell ref="A15:F15"/>
    <mergeCell ref="A16:F16"/>
    <mergeCell ref="A1:K1"/>
  </mergeCells>
  <pageMargins left="0.7" right="0.7" top="0.75" bottom="0.75" header="0.3" footer="0.3"/>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topLeftCell="A4" workbookViewId="0">
      <selection activeCell="A14" sqref="A14"/>
    </sheetView>
  </sheetViews>
  <sheetFormatPr defaultColWidth="9.140625" defaultRowHeight="15"/>
  <cols>
    <col min="1" max="1" width="15.140625" style="294" customWidth="1"/>
    <col min="2" max="2" width="9.5703125" style="294" customWidth="1"/>
    <col min="3" max="3" width="13.85546875" style="294" customWidth="1"/>
    <col min="4" max="4" width="7.140625" style="294" bestFit="1" customWidth="1"/>
    <col min="5" max="5" width="11.28515625" style="294" customWidth="1"/>
    <col min="6" max="6" width="7.140625" style="294" bestFit="1" customWidth="1"/>
    <col min="7" max="7" width="10.5703125" style="294" bestFit="1" customWidth="1"/>
    <col min="8" max="8" width="6.5703125" style="294" bestFit="1" customWidth="1"/>
    <col min="9" max="9" width="10.140625" style="294" bestFit="1" customWidth="1"/>
    <col min="10" max="10" width="7.5703125" style="294" bestFit="1" customWidth="1"/>
    <col min="11" max="11" width="9.85546875" style="294" bestFit="1" customWidth="1"/>
    <col min="12" max="12" width="8.28515625" style="294" customWidth="1"/>
    <col min="13" max="13" width="9.5703125" style="294" bestFit="1" customWidth="1"/>
    <col min="14" max="14" width="8.140625" style="294" customWidth="1"/>
    <col min="15" max="15" width="12.5703125" style="294" bestFit="1" customWidth="1"/>
    <col min="16" max="16" width="7.140625" style="294" bestFit="1" customWidth="1"/>
    <col min="17" max="17" width="10.85546875" style="294" bestFit="1" customWidth="1"/>
    <col min="18" max="18" width="8" style="294" customWidth="1"/>
    <col min="19" max="19" width="10.42578125" style="294" bestFit="1" customWidth="1"/>
    <col min="20" max="20" width="7.7109375" style="294" customWidth="1"/>
    <col min="21" max="21" width="12.5703125" style="294" bestFit="1" customWidth="1"/>
    <col min="22" max="22" width="7.5703125" style="294" customWidth="1"/>
    <col min="23" max="23" width="10.42578125" style="294" bestFit="1" customWidth="1"/>
    <col min="24" max="24" width="7.85546875" style="294" customWidth="1"/>
    <col min="25" max="25" width="10.42578125" style="294" bestFit="1" customWidth="1"/>
    <col min="26" max="26" width="10" style="294" customWidth="1"/>
    <col min="27" max="27" width="11" style="294" bestFit="1" customWidth="1"/>
    <col min="28" max="28" width="7.42578125" style="294" bestFit="1" customWidth="1"/>
    <col min="29" max="29" width="13" style="294" bestFit="1" customWidth="1"/>
    <col min="30" max="30" width="4.5703125" style="294" bestFit="1" customWidth="1"/>
    <col min="31" max="31" width="10" style="294" bestFit="1" customWidth="1"/>
    <col min="32" max="16384" width="9.140625" style="294"/>
  </cols>
  <sheetData>
    <row r="1" spans="1:31" s="273" customFormat="1" ht="34.5" customHeight="1">
      <c r="A1" s="1427" t="s">
        <v>1281</v>
      </c>
      <c r="B1" s="1428"/>
      <c r="C1" s="1428"/>
      <c r="D1" s="1428"/>
      <c r="E1" s="1428"/>
      <c r="F1" s="1428"/>
      <c r="G1" s="1428"/>
      <c r="H1" s="1428"/>
      <c r="I1" s="1428"/>
      <c r="J1" s="1428"/>
      <c r="K1" s="1428"/>
      <c r="L1" s="1428"/>
      <c r="M1" s="1428"/>
      <c r="N1" s="1428"/>
      <c r="O1" s="1428"/>
      <c r="P1" s="1428"/>
      <c r="Q1" s="1428"/>
      <c r="R1" s="1428"/>
      <c r="S1" s="1428"/>
      <c r="T1" s="1428"/>
      <c r="U1" s="1428"/>
      <c r="V1" s="1428"/>
      <c r="W1" s="1428"/>
      <c r="X1" s="1428"/>
      <c r="Y1" s="1428"/>
      <c r="Z1" s="1428"/>
    </row>
    <row r="2" spans="1:31" s="285" customFormat="1" ht="74.25" customHeight="1">
      <c r="A2" s="1429" t="s">
        <v>271</v>
      </c>
      <c r="B2" s="1429" t="s">
        <v>272</v>
      </c>
      <c r="C2" s="1430"/>
      <c r="D2" s="1431" t="s">
        <v>273</v>
      </c>
      <c r="E2" s="1431"/>
      <c r="F2" s="1431" t="s">
        <v>1353</v>
      </c>
      <c r="G2" s="1431"/>
      <c r="H2" s="1431" t="s">
        <v>1215</v>
      </c>
      <c r="I2" s="1431"/>
      <c r="J2" s="1429" t="s">
        <v>1088</v>
      </c>
      <c r="K2" s="1430"/>
      <c r="L2" s="1429" t="s">
        <v>274</v>
      </c>
      <c r="M2" s="1430"/>
      <c r="N2" s="1431" t="s">
        <v>275</v>
      </c>
      <c r="O2" s="1431"/>
      <c r="P2" s="1429" t="s">
        <v>934</v>
      </c>
      <c r="Q2" s="1430"/>
      <c r="R2" s="1429" t="s">
        <v>154</v>
      </c>
      <c r="S2" s="1430"/>
      <c r="T2" s="1431" t="s">
        <v>276</v>
      </c>
      <c r="U2" s="1431"/>
      <c r="V2" s="1433" t="s">
        <v>1214</v>
      </c>
      <c r="W2" s="1228"/>
      <c r="X2" s="1227" t="s">
        <v>935</v>
      </c>
      <c r="Y2" s="1228"/>
      <c r="Z2" s="1294" t="s">
        <v>155</v>
      </c>
      <c r="AA2" s="1290"/>
      <c r="AB2" s="1294" t="s">
        <v>114</v>
      </c>
      <c r="AC2" s="1290"/>
    </row>
    <row r="3" spans="1:31" s="285" customFormat="1" ht="75">
      <c r="A3" s="1429"/>
      <c r="B3" s="286" t="s">
        <v>277</v>
      </c>
      <c r="C3" s="286" t="s">
        <v>278</v>
      </c>
      <c r="D3" s="526" t="s">
        <v>277</v>
      </c>
      <c r="E3" s="526" t="s">
        <v>278</v>
      </c>
      <c r="F3" s="526" t="s">
        <v>277</v>
      </c>
      <c r="G3" s="526" t="s">
        <v>278</v>
      </c>
      <c r="H3" s="526" t="s">
        <v>277</v>
      </c>
      <c r="I3" s="526" t="s">
        <v>278</v>
      </c>
      <c r="J3" s="526" t="s">
        <v>277</v>
      </c>
      <c r="K3" s="526" t="s">
        <v>278</v>
      </c>
      <c r="L3" s="526" t="s">
        <v>277</v>
      </c>
      <c r="M3" s="526" t="s">
        <v>278</v>
      </c>
      <c r="N3" s="526" t="s">
        <v>277</v>
      </c>
      <c r="O3" s="526" t="s">
        <v>278</v>
      </c>
      <c r="P3" s="526" t="s">
        <v>277</v>
      </c>
      <c r="Q3" s="526" t="s">
        <v>278</v>
      </c>
      <c r="R3" s="526" t="s">
        <v>277</v>
      </c>
      <c r="S3" s="526" t="s">
        <v>278</v>
      </c>
      <c r="T3" s="526" t="s">
        <v>277</v>
      </c>
      <c r="U3" s="526" t="s">
        <v>278</v>
      </c>
      <c r="V3" s="526" t="s">
        <v>277</v>
      </c>
      <c r="W3" s="526" t="s">
        <v>278</v>
      </c>
      <c r="X3" s="526" t="s">
        <v>277</v>
      </c>
      <c r="Y3" s="526" t="s">
        <v>278</v>
      </c>
      <c r="Z3" s="526" t="s">
        <v>277</v>
      </c>
      <c r="AA3" s="526" t="s">
        <v>278</v>
      </c>
      <c r="AB3" s="526" t="s">
        <v>277</v>
      </c>
      <c r="AC3" s="526" t="s">
        <v>278</v>
      </c>
    </row>
    <row r="4" spans="1:31" s="289" customFormat="1" ht="18" customHeight="1">
      <c r="A4" s="276" t="s">
        <v>1</v>
      </c>
      <c r="B4" s="992">
        <v>10742</v>
      </c>
      <c r="C4" s="974">
        <v>5097011.7699999996</v>
      </c>
      <c r="D4" s="993">
        <v>10</v>
      </c>
      <c r="E4" s="974">
        <v>521600.97</v>
      </c>
      <c r="F4" s="992">
        <v>2716</v>
      </c>
      <c r="G4" s="974">
        <v>1911826.36</v>
      </c>
      <c r="H4" s="992">
        <v>220</v>
      </c>
      <c r="I4" s="992">
        <v>42090.03</v>
      </c>
      <c r="J4" s="992">
        <v>23</v>
      </c>
      <c r="K4" s="992">
        <v>2005.08</v>
      </c>
      <c r="L4" s="992">
        <v>1239</v>
      </c>
      <c r="M4" s="992">
        <v>3044.54</v>
      </c>
      <c r="N4" s="992">
        <v>1529</v>
      </c>
      <c r="O4" s="974">
        <v>3057108.92</v>
      </c>
      <c r="P4" s="992">
        <v>995</v>
      </c>
      <c r="Q4" s="974">
        <v>234027.32</v>
      </c>
      <c r="R4" s="992">
        <v>78</v>
      </c>
      <c r="S4" s="974">
        <v>589129.29</v>
      </c>
      <c r="T4" s="993">
        <v>732</v>
      </c>
      <c r="U4" s="974">
        <v>2590262.96</v>
      </c>
      <c r="V4" s="994">
        <v>80</v>
      </c>
      <c r="W4" s="995">
        <v>646576.64000000001</v>
      </c>
      <c r="X4" s="565">
        <v>23</v>
      </c>
      <c r="Y4" s="996">
        <v>38789.949999999997</v>
      </c>
      <c r="Z4" s="996">
        <v>43347</v>
      </c>
      <c r="AA4" s="995">
        <v>1502459.79</v>
      </c>
      <c r="AB4" s="996">
        <v>61734</v>
      </c>
      <c r="AC4" s="997">
        <v>16235933.619999997</v>
      </c>
      <c r="AE4" s="290"/>
    </row>
    <row r="5" spans="1:31" s="347" customFormat="1" ht="18" customHeight="1">
      <c r="A5" s="291" t="s">
        <v>2</v>
      </c>
      <c r="B5" s="992">
        <v>11112</v>
      </c>
      <c r="C5" s="992">
        <v>5245010.1100000003</v>
      </c>
      <c r="D5" s="992">
        <v>10</v>
      </c>
      <c r="E5" s="992">
        <v>506144.84</v>
      </c>
      <c r="F5" s="992">
        <v>3011</v>
      </c>
      <c r="G5" s="992">
        <v>2313773.85</v>
      </c>
      <c r="H5" s="992">
        <v>219</v>
      </c>
      <c r="I5" s="992">
        <v>44651.02</v>
      </c>
      <c r="J5" s="992">
        <v>23</v>
      </c>
      <c r="K5" s="992">
        <v>606.78</v>
      </c>
      <c r="L5" s="992">
        <v>1678</v>
      </c>
      <c r="M5" s="992">
        <v>3660.37</v>
      </c>
      <c r="N5" s="992">
        <v>1539</v>
      </c>
      <c r="O5" s="992">
        <v>3316105.83</v>
      </c>
      <c r="P5" s="992">
        <v>1211</v>
      </c>
      <c r="Q5" s="992">
        <v>242121.75</v>
      </c>
      <c r="R5" s="992">
        <v>85</v>
      </c>
      <c r="S5" s="992">
        <v>603855.57999999996</v>
      </c>
      <c r="T5" s="992">
        <v>765</v>
      </c>
      <c r="U5" s="992">
        <v>2987854.64</v>
      </c>
      <c r="V5" s="992">
        <v>126</v>
      </c>
      <c r="W5" s="992">
        <v>823008.68</v>
      </c>
      <c r="X5" s="992">
        <v>24</v>
      </c>
      <c r="Y5" s="992">
        <v>41761.43</v>
      </c>
      <c r="Z5" s="992">
        <v>48235</v>
      </c>
      <c r="AA5" s="992">
        <v>1680473.36</v>
      </c>
      <c r="AB5" s="992">
        <v>68038</v>
      </c>
      <c r="AC5" s="992">
        <v>17809028.239999998</v>
      </c>
      <c r="AE5" s="348"/>
    </row>
    <row r="6" spans="1:31" s="285" customFormat="1" ht="18" customHeight="1">
      <c r="A6" s="95" t="s">
        <v>64</v>
      </c>
      <c r="B6" s="977">
        <v>10804</v>
      </c>
      <c r="C6" s="976">
        <v>5074210.79</v>
      </c>
      <c r="D6" s="569">
        <v>10</v>
      </c>
      <c r="E6" s="976">
        <v>482214.39</v>
      </c>
      <c r="F6" s="977">
        <v>2742</v>
      </c>
      <c r="G6" s="976">
        <v>2053430.01</v>
      </c>
      <c r="H6" s="977">
        <v>221</v>
      </c>
      <c r="I6" s="977">
        <v>42317.97</v>
      </c>
      <c r="J6" s="977">
        <v>23</v>
      </c>
      <c r="K6" s="977">
        <v>2007.63</v>
      </c>
      <c r="L6" s="977">
        <v>1283</v>
      </c>
      <c r="M6" s="977">
        <v>3086.03</v>
      </c>
      <c r="N6" s="977">
        <v>1495</v>
      </c>
      <c r="O6" s="976">
        <v>3069281.58</v>
      </c>
      <c r="P6" s="977">
        <v>1015</v>
      </c>
      <c r="Q6" s="976">
        <v>235072.74</v>
      </c>
      <c r="R6" s="977">
        <v>79</v>
      </c>
      <c r="S6" s="976">
        <v>596413.87</v>
      </c>
      <c r="T6" s="569">
        <v>764</v>
      </c>
      <c r="U6" s="976">
        <v>2594129.4</v>
      </c>
      <c r="V6" s="998">
        <v>102</v>
      </c>
      <c r="W6" s="999">
        <v>698092.27</v>
      </c>
      <c r="X6" s="567">
        <v>23</v>
      </c>
      <c r="Y6" s="1000">
        <v>38905.599999999999</v>
      </c>
      <c r="Z6" s="1000">
        <v>43994</v>
      </c>
      <c r="AA6" s="999">
        <v>1529831.58</v>
      </c>
      <c r="AB6" s="1000">
        <v>62555</v>
      </c>
      <c r="AC6" s="1001">
        <v>16418993.859999999</v>
      </c>
      <c r="AE6" s="290"/>
    </row>
    <row r="7" spans="1:31" s="285" customFormat="1" ht="18" customHeight="1">
      <c r="A7" s="95" t="s">
        <v>65</v>
      </c>
      <c r="B7" s="977">
        <v>10832</v>
      </c>
      <c r="C7" s="976">
        <v>4823001.5999999996</v>
      </c>
      <c r="D7" s="569">
        <v>10</v>
      </c>
      <c r="E7" s="976">
        <v>465546.44</v>
      </c>
      <c r="F7" s="977">
        <v>2770</v>
      </c>
      <c r="G7" s="976">
        <v>2013513.36</v>
      </c>
      <c r="H7" s="977">
        <v>221</v>
      </c>
      <c r="I7" s="977">
        <v>43821.23</v>
      </c>
      <c r="J7" s="977">
        <v>23</v>
      </c>
      <c r="K7" s="977">
        <v>1780.18</v>
      </c>
      <c r="L7" s="977">
        <v>1331</v>
      </c>
      <c r="M7" s="977">
        <v>2890.48</v>
      </c>
      <c r="N7" s="977">
        <v>1493</v>
      </c>
      <c r="O7" s="976">
        <v>2993446.76</v>
      </c>
      <c r="P7" s="977">
        <v>1048</v>
      </c>
      <c r="Q7" s="976">
        <v>233376.24</v>
      </c>
      <c r="R7" s="977">
        <v>79</v>
      </c>
      <c r="S7" s="976">
        <v>595091.31999999995</v>
      </c>
      <c r="T7" s="569">
        <v>761</v>
      </c>
      <c r="U7" s="976">
        <v>2557345.9500000002</v>
      </c>
      <c r="V7" s="1002">
        <v>102</v>
      </c>
      <c r="W7" s="976">
        <v>708700.95</v>
      </c>
      <c r="X7" s="569">
        <v>23</v>
      </c>
      <c r="Y7" s="977">
        <v>39464.35</v>
      </c>
      <c r="Z7" s="977">
        <v>44941</v>
      </c>
      <c r="AA7" s="976">
        <v>1524520.74</v>
      </c>
      <c r="AB7" s="977">
        <v>63634</v>
      </c>
      <c r="AC7" s="1003">
        <v>16002499.6</v>
      </c>
      <c r="AE7" s="290"/>
    </row>
    <row r="8" spans="1:31" s="285" customFormat="1" ht="18" customHeight="1">
      <c r="A8" s="95" t="s">
        <v>295</v>
      </c>
      <c r="B8" s="977">
        <v>10855</v>
      </c>
      <c r="C8" s="976">
        <v>4542304.62</v>
      </c>
      <c r="D8" s="569">
        <v>10</v>
      </c>
      <c r="E8" s="976">
        <v>440125.12</v>
      </c>
      <c r="F8" s="977">
        <v>2804</v>
      </c>
      <c r="G8" s="976">
        <v>1976576.83</v>
      </c>
      <c r="H8" s="977">
        <v>218</v>
      </c>
      <c r="I8" s="977">
        <v>43770.41</v>
      </c>
      <c r="J8" s="977">
        <v>23</v>
      </c>
      <c r="K8" s="977">
        <v>1439.7</v>
      </c>
      <c r="L8" s="977">
        <v>1366</v>
      </c>
      <c r="M8" s="977">
        <v>2863.64</v>
      </c>
      <c r="N8" s="977">
        <v>1489</v>
      </c>
      <c r="O8" s="976">
        <v>2884719.08</v>
      </c>
      <c r="P8" s="977">
        <v>1076</v>
      </c>
      <c r="Q8" s="976">
        <v>230684.48</v>
      </c>
      <c r="R8" s="977">
        <v>80</v>
      </c>
      <c r="S8" s="976">
        <v>587906.98</v>
      </c>
      <c r="T8" s="569">
        <v>757</v>
      </c>
      <c r="U8" s="976">
        <v>2509367.23</v>
      </c>
      <c r="V8" s="1002">
        <v>102</v>
      </c>
      <c r="W8" s="976">
        <v>716641.63</v>
      </c>
      <c r="X8" s="569">
        <v>23</v>
      </c>
      <c r="Y8" s="977">
        <v>39069.68</v>
      </c>
      <c r="Z8" s="977">
        <v>45178</v>
      </c>
      <c r="AA8" s="976">
        <v>1517774.94</v>
      </c>
      <c r="AB8" s="977">
        <v>63981</v>
      </c>
      <c r="AC8" s="1003">
        <v>15493244.340000002</v>
      </c>
      <c r="AE8" s="290"/>
    </row>
    <row r="9" spans="1:31" s="285" customFormat="1" ht="18" customHeight="1">
      <c r="A9" s="95" t="s">
        <v>296</v>
      </c>
      <c r="B9" s="977">
        <v>10888</v>
      </c>
      <c r="C9" s="1004">
        <v>4931159.7300000004</v>
      </c>
      <c r="D9" s="569">
        <v>10</v>
      </c>
      <c r="E9" s="976">
        <v>469483.68</v>
      </c>
      <c r="F9" s="977">
        <v>2876</v>
      </c>
      <c r="G9" s="977">
        <v>2248467.2999999998</v>
      </c>
      <c r="H9" s="977">
        <v>218</v>
      </c>
      <c r="I9" s="977">
        <v>43077.25</v>
      </c>
      <c r="J9" s="977">
        <v>23</v>
      </c>
      <c r="K9" s="977">
        <v>1554.73</v>
      </c>
      <c r="L9" s="977">
        <v>1398</v>
      </c>
      <c r="M9" s="977">
        <v>3083.12</v>
      </c>
      <c r="N9" s="977">
        <v>1492</v>
      </c>
      <c r="O9" s="977">
        <v>3076794.52</v>
      </c>
      <c r="P9" s="977">
        <v>1103</v>
      </c>
      <c r="Q9" s="977">
        <v>235448.52</v>
      </c>
      <c r="R9" s="977">
        <v>82</v>
      </c>
      <c r="S9" s="977">
        <v>612473.74</v>
      </c>
      <c r="T9" s="569">
        <v>759</v>
      </c>
      <c r="U9" s="976">
        <v>2791711.12</v>
      </c>
      <c r="V9" s="1002">
        <v>102</v>
      </c>
      <c r="W9" s="976">
        <v>739971.72</v>
      </c>
      <c r="X9" s="569">
        <v>23</v>
      </c>
      <c r="Y9" s="977">
        <v>42449.31</v>
      </c>
      <c r="Z9" s="977">
        <v>45730</v>
      </c>
      <c r="AA9" s="976">
        <v>1541931.56</v>
      </c>
      <c r="AB9" s="977">
        <v>64704</v>
      </c>
      <c r="AC9" s="1003">
        <v>16737606.300000003</v>
      </c>
    </row>
    <row r="10" spans="1:31" s="285" customFormat="1" ht="18" customHeight="1">
      <c r="A10" s="95" t="s">
        <v>301</v>
      </c>
      <c r="B10" s="977">
        <v>10953</v>
      </c>
      <c r="C10" s="1004">
        <v>5209180.22</v>
      </c>
      <c r="D10" s="569">
        <v>10</v>
      </c>
      <c r="E10" s="976">
        <v>484686.53</v>
      </c>
      <c r="F10" s="977">
        <v>2887</v>
      </c>
      <c r="G10" s="977">
        <v>2353220.6</v>
      </c>
      <c r="H10" s="977">
        <v>218</v>
      </c>
      <c r="I10" s="977">
        <v>44587.26</v>
      </c>
      <c r="J10" s="977">
        <v>23</v>
      </c>
      <c r="K10" s="977">
        <v>1292.76</v>
      </c>
      <c r="L10" s="977">
        <v>1445</v>
      </c>
      <c r="M10" s="977">
        <v>3290.47</v>
      </c>
      <c r="N10" s="977">
        <v>1441</v>
      </c>
      <c r="O10" s="977">
        <v>3204521.89</v>
      </c>
      <c r="P10" s="977">
        <v>1123</v>
      </c>
      <c r="Q10" s="977">
        <v>241037.65</v>
      </c>
      <c r="R10" s="977">
        <v>84</v>
      </c>
      <c r="S10" s="977">
        <v>623967.46</v>
      </c>
      <c r="T10" s="569">
        <v>762</v>
      </c>
      <c r="U10" s="976">
        <v>2881667.23</v>
      </c>
      <c r="V10" s="1002">
        <v>110</v>
      </c>
      <c r="W10" s="976">
        <v>758484.92</v>
      </c>
      <c r="X10" s="569">
        <v>23</v>
      </c>
      <c r="Y10" s="977">
        <v>44324.38</v>
      </c>
      <c r="Z10" s="977">
        <v>46360</v>
      </c>
      <c r="AA10" s="976">
        <v>1579404.29</v>
      </c>
      <c r="AB10" s="977">
        <v>65439</v>
      </c>
      <c r="AC10" s="1003">
        <v>17429665.66</v>
      </c>
    </row>
    <row r="11" spans="1:31" s="285" customFormat="1" ht="18" customHeight="1">
      <c r="A11" s="95" t="s">
        <v>298</v>
      </c>
      <c r="B11" s="977">
        <v>11034</v>
      </c>
      <c r="C11" s="977">
        <v>5029637.9800000004</v>
      </c>
      <c r="D11" s="977">
        <v>10</v>
      </c>
      <c r="E11" s="977">
        <v>461862.7</v>
      </c>
      <c r="F11" s="977">
        <v>2914</v>
      </c>
      <c r="G11" s="977">
        <v>2302257.38</v>
      </c>
      <c r="H11" s="977">
        <v>218</v>
      </c>
      <c r="I11" s="977">
        <v>44811.34</v>
      </c>
      <c r="J11" s="977">
        <v>23</v>
      </c>
      <c r="K11" s="977">
        <v>778.95</v>
      </c>
      <c r="L11" s="977">
        <v>1499</v>
      </c>
      <c r="M11" s="977">
        <v>3175.62</v>
      </c>
      <c r="N11" s="977">
        <v>1445</v>
      </c>
      <c r="O11" s="977">
        <v>3147609.83</v>
      </c>
      <c r="P11" s="977">
        <v>1160</v>
      </c>
      <c r="Q11" s="977">
        <v>235680.5</v>
      </c>
      <c r="R11" s="977">
        <v>84</v>
      </c>
      <c r="S11" s="977">
        <v>617523.6</v>
      </c>
      <c r="T11" s="977">
        <v>758</v>
      </c>
      <c r="U11" s="977">
        <v>2844626.2</v>
      </c>
      <c r="V11" s="977">
        <v>126</v>
      </c>
      <c r="W11" s="977">
        <v>771117.59</v>
      </c>
      <c r="X11" s="977">
        <v>23</v>
      </c>
      <c r="Y11" s="977">
        <v>45600.82</v>
      </c>
      <c r="Z11" s="977">
        <v>47171</v>
      </c>
      <c r="AA11" s="977">
        <v>1599549.52</v>
      </c>
      <c r="AB11" s="977">
        <v>66465</v>
      </c>
      <c r="AC11" s="977">
        <v>17104232.029999997</v>
      </c>
    </row>
    <row r="12" spans="1:31" s="285" customFormat="1" ht="18" customHeight="1">
      <c r="A12" s="95" t="s">
        <v>299</v>
      </c>
      <c r="B12" s="977">
        <v>11040</v>
      </c>
      <c r="C12" s="977">
        <v>5212333</v>
      </c>
      <c r="D12" s="977">
        <v>10</v>
      </c>
      <c r="E12" s="977">
        <v>486995</v>
      </c>
      <c r="F12" s="977">
        <v>2940</v>
      </c>
      <c r="G12" s="977">
        <v>2332172</v>
      </c>
      <c r="H12" s="977">
        <v>220</v>
      </c>
      <c r="I12" s="977">
        <v>44109</v>
      </c>
      <c r="J12" s="977">
        <v>23</v>
      </c>
      <c r="K12" s="977">
        <v>1056</v>
      </c>
      <c r="L12" s="977">
        <v>1545</v>
      </c>
      <c r="M12" s="977">
        <v>3242</v>
      </c>
      <c r="N12" s="977">
        <v>1470</v>
      </c>
      <c r="O12" s="977">
        <v>3237411</v>
      </c>
      <c r="P12" s="977">
        <v>1162</v>
      </c>
      <c r="Q12" s="977">
        <v>238747</v>
      </c>
      <c r="R12" s="977">
        <v>84</v>
      </c>
      <c r="S12" s="977">
        <v>606673</v>
      </c>
      <c r="T12" s="977">
        <v>764</v>
      </c>
      <c r="U12" s="977">
        <v>2927186</v>
      </c>
      <c r="V12" s="977">
        <v>126</v>
      </c>
      <c r="W12" s="977">
        <v>792287</v>
      </c>
      <c r="X12" s="977">
        <v>24</v>
      </c>
      <c r="Y12" s="977">
        <v>47420</v>
      </c>
      <c r="Z12" s="977">
        <v>47582</v>
      </c>
      <c r="AA12" s="977">
        <v>1631687</v>
      </c>
      <c r="AB12" s="977">
        <v>66990</v>
      </c>
      <c r="AC12" s="977">
        <v>17561318</v>
      </c>
      <c r="AD12" s="290"/>
      <c r="AE12" s="290"/>
    </row>
    <row r="13" spans="1:31" s="285" customFormat="1" ht="18" customHeight="1">
      <c r="A13" s="95" t="s">
        <v>300</v>
      </c>
      <c r="B13" s="977">
        <v>11084</v>
      </c>
      <c r="C13" s="977">
        <v>5398302.8200000003</v>
      </c>
      <c r="D13" s="977">
        <v>10</v>
      </c>
      <c r="E13" s="977">
        <v>522379.9</v>
      </c>
      <c r="F13" s="977">
        <v>2981</v>
      </c>
      <c r="G13" s="977">
        <v>2352157</v>
      </c>
      <c r="H13" s="977">
        <v>220</v>
      </c>
      <c r="I13" s="977">
        <v>45066.64</v>
      </c>
      <c r="J13" s="977">
        <v>23</v>
      </c>
      <c r="K13" s="977">
        <v>642.54999999999995</v>
      </c>
      <c r="L13" s="977">
        <v>1622</v>
      </c>
      <c r="M13" s="977">
        <v>3694.05</v>
      </c>
      <c r="N13" s="977">
        <v>1515</v>
      </c>
      <c r="O13" s="977">
        <v>3331290.79</v>
      </c>
      <c r="P13" s="977">
        <v>1187</v>
      </c>
      <c r="Q13" s="977">
        <v>240011.54</v>
      </c>
      <c r="R13" s="977">
        <v>85</v>
      </c>
      <c r="S13" s="977">
        <v>602870.4</v>
      </c>
      <c r="T13" s="977">
        <v>764</v>
      </c>
      <c r="U13" s="977">
        <v>3006966.64</v>
      </c>
      <c r="V13" s="977">
        <v>126</v>
      </c>
      <c r="W13" s="977">
        <v>809768.95999999996</v>
      </c>
      <c r="X13" s="977">
        <v>24</v>
      </c>
      <c r="Y13" s="977">
        <v>42770.33</v>
      </c>
      <c r="Z13" s="977">
        <v>48045</v>
      </c>
      <c r="AA13" s="977">
        <v>1669285.96</v>
      </c>
      <c r="AB13" s="977">
        <v>67686</v>
      </c>
      <c r="AC13" s="977">
        <v>18025207.580000002</v>
      </c>
      <c r="AD13" s="290"/>
      <c r="AE13" s="290"/>
    </row>
    <row r="14" spans="1:31" s="285" customFormat="1" ht="18" customHeight="1">
      <c r="A14" s="958" t="s">
        <v>1358</v>
      </c>
      <c r="B14" s="977">
        <v>11112</v>
      </c>
      <c r="C14" s="977">
        <v>5245010.1100000003</v>
      </c>
      <c r="D14" s="977">
        <v>10</v>
      </c>
      <c r="E14" s="977">
        <v>506144.84</v>
      </c>
      <c r="F14" s="977">
        <v>3011</v>
      </c>
      <c r="G14" s="977">
        <v>2313773.85</v>
      </c>
      <c r="H14" s="977">
        <v>219</v>
      </c>
      <c r="I14" s="977">
        <v>44651.02</v>
      </c>
      <c r="J14" s="977">
        <v>23</v>
      </c>
      <c r="K14" s="977">
        <v>606.78</v>
      </c>
      <c r="L14" s="977">
        <v>1678</v>
      </c>
      <c r="M14" s="977">
        <v>3660.37</v>
      </c>
      <c r="N14" s="977">
        <v>1539</v>
      </c>
      <c r="O14" s="977">
        <v>3316105.83</v>
      </c>
      <c r="P14" s="977">
        <v>1211</v>
      </c>
      <c r="Q14" s="977">
        <v>242121.75</v>
      </c>
      <c r="R14" s="977">
        <v>85</v>
      </c>
      <c r="S14" s="977">
        <v>603855.57999999996</v>
      </c>
      <c r="T14" s="977">
        <v>765</v>
      </c>
      <c r="U14" s="977">
        <v>2987854.64</v>
      </c>
      <c r="V14" s="977">
        <v>126</v>
      </c>
      <c r="W14" s="977">
        <v>823008.68</v>
      </c>
      <c r="X14" s="977">
        <v>24</v>
      </c>
      <c r="Y14" s="977">
        <v>41761.43</v>
      </c>
      <c r="Z14" s="977">
        <v>48235</v>
      </c>
      <c r="AA14" s="977">
        <v>1680473.36</v>
      </c>
      <c r="AB14" s="977">
        <v>68038</v>
      </c>
      <c r="AC14" s="977">
        <v>17809028.239999998</v>
      </c>
      <c r="AD14" s="290"/>
      <c r="AE14" s="290"/>
    </row>
    <row r="15" spans="1:31" s="285" customFormat="1" ht="14.25" customHeight="1">
      <c r="A15" s="1421" t="s">
        <v>1216</v>
      </c>
      <c r="B15" s="1421"/>
      <c r="C15" s="1421"/>
      <c r="D15" s="1421"/>
      <c r="E15" s="1421"/>
      <c r="F15" s="1421"/>
      <c r="G15" s="1421"/>
      <c r="H15" s="1421"/>
      <c r="I15" s="1421"/>
      <c r="J15" s="1421"/>
      <c r="K15" s="1421"/>
      <c r="L15" s="1421"/>
      <c r="M15" s="1421"/>
      <c r="N15" s="1421"/>
      <c r="O15" s="1421"/>
      <c r="P15" s="1421"/>
      <c r="Q15" s="1421"/>
      <c r="R15" s="1421"/>
      <c r="S15" s="1421"/>
      <c r="T15" s="1421"/>
      <c r="U15" s="1421"/>
      <c r="V15" s="1421"/>
      <c r="W15" s="1421"/>
      <c r="X15" s="1421"/>
      <c r="Y15" s="1421"/>
      <c r="Z15" s="1421"/>
    </row>
    <row r="16" spans="1:31" s="285" customFormat="1" ht="33" customHeight="1">
      <c r="A16" s="1421" t="s">
        <v>1089</v>
      </c>
      <c r="B16" s="1421"/>
      <c r="C16" s="1421"/>
      <c r="D16" s="1421"/>
      <c r="E16" s="1421"/>
      <c r="F16" s="1421"/>
      <c r="G16" s="1421"/>
      <c r="H16" s="1421"/>
      <c r="I16" s="1421"/>
      <c r="J16" s="1421"/>
      <c r="K16" s="1421"/>
      <c r="L16" s="1421"/>
      <c r="M16" s="1421"/>
      <c r="N16" s="1421"/>
      <c r="O16" s="1421"/>
      <c r="P16" s="1421"/>
      <c r="Q16" s="1421"/>
      <c r="R16" s="1421"/>
      <c r="S16" s="1421"/>
      <c r="T16" s="1421"/>
      <c r="U16" s="1421"/>
      <c r="V16" s="1421"/>
      <c r="W16" s="1421"/>
      <c r="X16" s="1421"/>
      <c r="Y16" s="1421"/>
      <c r="Z16" s="1421"/>
    </row>
    <row r="17" spans="1:31" s="285" customFormat="1" ht="32.25" customHeight="1">
      <c r="A17" s="1421" t="s">
        <v>1360</v>
      </c>
      <c r="B17" s="1421"/>
      <c r="C17" s="1421"/>
      <c r="D17" s="1421"/>
      <c r="E17" s="1421"/>
      <c r="F17" s="1421"/>
      <c r="G17" s="1421"/>
      <c r="H17" s="1421"/>
      <c r="I17" s="1421"/>
      <c r="J17" s="1421"/>
      <c r="K17" s="1421"/>
      <c r="L17" s="1421"/>
      <c r="M17" s="1421"/>
      <c r="N17" s="1421"/>
      <c r="O17" s="1421"/>
      <c r="P17" s="1421"/>
      <c r="Q17" s="1421"/>
      <c r="R17" s="1421"/>
      <c r="S17" s="1421"/>
      <c r="T17" s="1421"/>
      <c r="U17" s="1421"/>
      <c r="V17" s="1421"/>
      <c r="W17" s="1421"/>
      <c r="X17" s="1421"/>
      <c r="Y17" s="1421"/>
      <c r="Z17" s="1421"/>
    </row>
    <row r="18" spans="1:31" s="285" customFormat="1" ht="29.25" customHeight="1">
      <c r="A18" s="1432" t="s">
        <v>279</v>
      </c>
      <c r="B18" s="1432"/>
      <c r="C18" s="1432"/>
      <c r="D18" s="1432"/>
      <c r="E18" s="1432"/>
      <c r="F18" s="1432"/>
      <c r="G18" s="1432"/>
      <c r="H18" s="1432"/>
      <c r="I18" s="1432"/>
      <c r="J18" s="1432"/>
      <c r="K18" s="1432"/>
      <c r="L18" s="1432"/>
      <c r="M18" s="1432"/>
      <c r="N18" s="1432"/>
      <c r="O18" s="1432"/>
      <c r="P18" s="1432"/>
      <c r="Q18" s="1432"/>
      <c r="R18" s="1432"/>
      <c r="S18" s="1432"/>
      <c r="T18" s="1432"/>
      <c r="U18" s="1432"/>
      <c r="V18" s="1432"/>
      <c r="W18" s="1432"/>
      <c r="X18" s="1432"/>
      <c r="Y18" s="1432"/>
      <c r="Z18" s="1432"/>
      <c r="AE18" s="294"/>
    </row>
    <row r="19" spans="1:31" s="285" customFormat="1">
      <c r="AE19" s="294"/>
    </row>
    <row r="20" spans="1:31">
      <c r="C20" s="295"/>
      <c r="I20" s="296"/>
      <c r="J20" s="296"/>
    </row>
  </sheetData>
  <mergeCells count="20">
    <mergeCell ref="A15:Z15"/>
    <mergeCell ref="A16:Z16"/>
    <mergeCell ref="A17:Z17"/>
    <mergeCell ref="A18:Z18"/>
    <mergeCell ref="R2:S2"/>
    <mergeCell ref="T2:U2"/>
    <mergeCell ref="V2:W2"/>
    <mergeCell ref="X2:Y2"/>
    <mergeCell ref="Z2:AA2"/>
    <mergeCell ref="AB2:AC2"/>
    <mergeCell ref="A1:Z1"/>
    <mergeCell ref="A2:A3"/>
    <mergeCell ref="B2:C2"/>
    <mergeCell ref="D2:E2"/>
    <mergeCell ref="F2:G2"/>
    <mergeCell ref="H2:I2"/>
    <mergeCell ref="J2:K2"/>
    <mergeCell ref="L2:M2"/>
    <mergeCell ref="N2:O2"/>
    <mergeCell ref="P2:Q2"/>
  </mergeCells>
  <pageMargins left="0.7" right="0.7" top="0.75" bottom="0.75" header="0.3" footer="0.3"/>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A13" sqref="A13"/>
    </sheetView>
  </sheetViews>
  <sheetFormatPr defaultRowHeight="15"/>
  <cols>
    <col min="1" max="1" width="22.85546875" customWidth="1"/>
    <col min="2" max="2" width="18.28515625" customWidth="1"/>
    <col min="3" max="3" width="11.5703125" customWidth="1"/>
    <col min="9" max="9" width="10.28515625" customWidth="1"/>
  </cols>
  <sheetData>
    <row r="1" spans="1:9" s="297" customFormat="1" ht="44.25" customHeight="1">
      <c r="A1" s="1434" t="s">
        <v>1217</v>
      </c>
      <c r="B1" s="1435"/>
      <c r="C1" s="1436"/>
      <c r="D1" s="1436"/>
      <c r="E1" s="1436"/>
      <c r="F1" s="1436"/>
      <c r="G1" s="1436"/>
      <c r="H1" s="1436"/>
      <c r="I1" s="1436"/>
    </row>
    <row r="2" spans="1:9">
      <c r="A2" s="1199" t="s">
        <v>280</v>
      </c>
      <c r="B2" s="1438" t="s">
        <v>1090</v>
      </c>
      <c r="C2" s="1438"/>
      <c r="D2" s="1438"/>
      <c r="E2" s="1438"/>
      <c r="F2" s="1438"/>
      <c r="G2" s="1438"/>
      <c r="H2" s="1438"/>
      <c r="I2" s="1014"/>
    </row>
    <row r="3" spans="1:9" ht="60">
      <c r="A3" s="1437"/>
      <c r="B3" s="1005" t="s">
        <v>1369</v>
      </c>
      <c r="C3" s="632" t="s">
        <v>1218</v>
      </c>
      <c r="D3" s="632" t="s">
        <v>1219</v>
      </c>
      <c r="E3" s="632" t="s">
        <v>1220</v>
      </c>
      <c r="F3" s="632" t="s">
        <v>1221</v>
      </c>
      <c r="G3" s="632" t="s">
        <v>1222</v>
      </c>
      <c r="H3" s="1015" t="s">
        <v>1223</v>
      </c>
      <c r="I3" s="1010"/>
    </row>
    <row r="4" spans="1:9" ht="30">
      <c r="A4" s="535" t="s">
        <v>281</v>
      </c>
      <c r="B4" s="1006">
        <v>3176</v>
      </c>
      <c r="C4" s="1006">
        <v>3176</v>
      </c>
      <c r="D4" s="1006">
        <v>3110</v>
      </c>
      <c r="E4" s="1007">
        <v>3261</v>
      </c>
      <c r="F4" s="1007">
        <v>3280</v>
      </c>
      <c r="G4" s="1007">
        <v>3296</v>
      </c>
      <c r="H4" s="1007">
        <v>3072</v>
      </c>
      <c r="I4" s="1011"/>
    </row>
    <row r="5" spans="1:9" ht="25.5" customHeight="1">
      <c r="A5" s="535" t="s">
        <v>282</v>
      </c>
      <c r="B5" s="1006">
        <v>57</v>
      </c>
      <c r="C5" s="1006">
        <v>166</v>
      </c>
      <c r="D5" s="1006">
        <v>133</v>
      </c>
      <c r="E5" s="1007">
        <v>166</v>
      </c>
      <c r="F5" s="1007">
        <v>174</v>
      </c>
      <c r="G5" s="1007">
        <v>1353</v>
      </c>
      <c r="H5" s="1007">
        <v>1295</v>
      </c>
      <c r="I5" s="1011"/>
    </row>
    <row r="6" spans="1:9" ht="30">
      <c r="A6" s="535" t="s">
        <v>283</v>
      </c>
      <c r="B6" s="1006">
        <v>656</v>
      </c>
      <c r="C6" s="1006">
        <v>687</v>
      </c>
      <c r="D6" s="1006">
        <v>687</v>
      </c>
      <c r="E6" s="1007">
        <v>824</v>
      </c>
      <c r="F6" s="1007">
        <v>269</v>
      </c>
      <c r="G6" s="1007">
        <v>269</v>
      </c>
      <c r="H6" s="1007">
        <v>177</v>
      </c>
      <c r="I6" s="1011"/>
    </row>
    <row r="7" spans="1:9" ht="30">
      <c r="A7" s="535" t="s">
        <v>284</v>
      </c>
      <c r="B7" s="1006">
        <v>0</v>
      </c>
      <c r="C7" s="1006" t="s">
        <v>1370</v>
      </c>
      <c r="D7" s="1006">
        <v>0</v>
      </c>
      <c r="E7" s="1007">
        <v>0</v>
      </c>
      <c r="F7" s="1007">
        <v>0</v>
      </c>
      <c r="G7" s="1007">
        <v>0</v>
      </c>
      <c r="H7" s="1007">
        <v>0</v>
      </c>
      <c r="I7" s="1011"/>
    </row>
    <row r="8" spans="1:9" ht="30">
      <c r="A8" s="535" t="s">
        <v>285</v>
      </c>
      <c r="B8" s="1006">
        <v>213</v>
      </c>
      <c r="C8" s="1006">
        <v>581</v>
      </c>
      <c r="D8" s="1006">
        <v>547</v>
      </c>
      <c r="E8" s="1007">
        <v>594</v>
      </c>
      <c r="F8" s="1007">
        <v>120</v>
      </c>
      <c r="G8" s="1007">
        <v>669</v>
      </c>
      <c r="H8" s="1007">
        <v>630</v>
      </c>
      <c r="I8" s="1011"/>
    </row>
    <row r="9" spans="1:9" ht="30">
      <c r="A9" s="535" t="s">
        <v>286</v>
      </c>
      <c r="B9" s="1006">
        <v>197</v>
      </c>
      <c r="C9" s="1006">
        <v>206</v>
      </c>
      <c r="D9" s="1006">
        <v>213</v>
      </c>
      <c r="E9" s="1007">
        <v>1505</v>
      </c>
      <c r="F9" s="1007">
        <v>1495</v>
      </c>
      <c r="G9" s="1007">
        <v>1505</v>
      </c>
      <c r="H9" s="1007">
        <v>1511</v>
      </c>
      <c r="I9" s="1011"/>
    </row>
    <row r="10" spans="1:9" ht="30.75" customHeight="1">
      <c r="A10" s="535" t="s">
        <v>287</v>
      </c>
      <c r="B10" s="1006">
        <v>12</v>
      </c>
      <c r="C10" s="1006">
        <v>42</v>
      </c>
      <c r="D10" s="1006">
        <v>12</v>
      </c>
      <c r="E10" s="1007">
        <v>42</v>
      </c>
      <c r="F10" s="1007">
        <v>42</v>
      </c>
      <c r="G10" s="1007">
        <v>42</v>
      </c>
      <c r="H10" s="1007">
        <v>73</v>
      </c>
      <c r="I10" s="1011"/>
    </row>
    <row r="11" spans="1:9" ht="30">
      <c r="A11" s="535" t="s">
        <v>155</v>
      </c>
      <c r="B11" s="1006">
        <v>37132</v>
      </c>
      <c r="C11" s="1006">
        <v>39239</v>
      </c>
      <c r="D11" s="1006">
        <v>35000</v>
      </c>
      <c r="E11" s="1008">
        <v>39570</v>
      </c>
      <c r="F11" s="1008">
        <v>34051</v>
      </c>
      <c r="G11" s="1008">
        <v>39160</v>
      </c>
      <c r="H11" s="1008">
        <v>39934</v>
      </c>
      <c r="I11" s="1012"/>
    </row>
    <row r="12" spans="1:9" ht="30">
      <c r="A12" s="536" t="s">
        <v>114</v>
      </c>
      <c r="B12" s="1009">
        <v>41443</v>
      </c>
      <c r="C12" s="1009" t="s">
        <v>1371</v>
      </c>
      <c r="D12" s="1009">
        <v>39702</v>
      </c>
      <c r="E12" s="1009">
        <v>45962</v>
      </c>
      <c r="F12" s="1009">
        <v>39431</v>
      </c>
      <c r="G12" s="1009">
        <v>46293</v>
      </c>
      <c r="H12" s="1009">
        <v>46693</v>
      </c>
      <c r="I12" s="1013"/>
    </row>
    <row r="13" spans="1:9" ht="30">
      <c r="A13" s="537" t="s">
        <v>288</v>
      </c>
      <c r="B13" s="537"/>
      <c r="C13" s="298"/>
      <c r="D13" s="298"/>
      <c r="E13" s="298"/>
      <c r="F13" s="298"/>
      <c r="G13" s="298"/>
      <c r="H13" s="298"/>
      <c r="I13" s="298"/>
    </row>
  </sheetData>
  <mergeCells count="3">
    <mergeCell ref="A1:I1"/>
    <mergeCell ref="A2:A3"/>
    <mergeCell ref="B2:H2"/>
  </mergeCells>
  <pageMargins left="0.7" right="0.7" top="0.75" bottom="0.75" header="0.3" footer="0.3"/>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workbookViewId="0">
      <selection activeCell="A14" sqref="A14"/>
    </sheetView>
  </sheetViews>
  <sheetFormatPr defaultColWidth="9.140625" defaultRowHeight="15"/>
  <cols>
    <col min="1" max="10" width="14.5703125" style="294" bestFit="1" customWidth="1"/>
    <col min="11" max="11" width="17.85546875" style="294" customWidth="1"/>
    <col min="12" max="12" width="10" style="294" bestFit="1" customWidth="1"/>
    <col min="13" max="16384" width="9.140625" style="294"/>
  </cols>
  <sheetData>
    <row r="1" spans="1:14" ht="30.75" customHeight="1">
      <c r="A1" s="1421" t="s">
        <v>1224</v>
      </c>
      <c r="B1" s="1442"/>
      <c r="C1" s="1442"/>
      <c r="D1" s="1442"/>
      <c r="E1" s="1442"/>
    </row>
    <row r="2" spans="1:14" s="285" customFormat="1" ht="30.75" customHeight="1">
      <c r="A2" s="1219" t="s">
        <v>122</v>
      </c>
      <c r="B2" s="1294" t="s">
        <v>936</v>
      </c>
      <c r="C2" s="1439"/>
      <c r="D2" s="1295"/>
      <c r="E2" s="1289" t="s">
        <v>1225</v>
      </c>
      <c r="F2" s="1293"/>
      <c r="G2" s="1290"/>
      <c r="H2" s="1294" t="s">
        <v>937</v>
      </c>
      <c r="I2" s="1439"/>
      <c r="J2" s="1295"/>
      <c r="K2" s="1440" t="s">
        <v>938</v>
      </c>
    </row>
    <row r="3" spans="1:14" s="285" customFormat="1" ht="68.25" customHeight="1">
      <c r="A3" s="1221"/>
      <c r="B3" s="282" t="s">
        <v>289</v>
      </c>
      <c r="C3" s="282" t="s">
        <v>290</v>
      </c>
      <c r="D3" s="282" t="s">
        <v>114</v>
      </c>
      <c r="E3" s="282" t="s">
        <v>289</v>
      </c>
      <c r="F3" s="282" t="s">
        <v>290</v>
      </c>
      <c r="G3" s="282" t="s">
        <v>114</v>
      </c>
      <c r="H3" s="282" t="s">
        <v>289</v>
      </c>
      <c r="I3" s="282" t="s">
        <v>290</v>
      </c>
      <c r="J3" s="282" t="s">
        <v>114</v>
      </c>
      <c r="K3" s="1441"/>
    </row>
    <row r="4" spans="1:14" s="289" customFormat="1" ht="42.75" customHeight="1">
      <c r="A4" s="308" t="s">
        <v>1</v>
      </c>
      <c r="B4" s="974">
        <v>7202277.7400000002</v>
      </c>
      <c r="C4" s="974">
        <v>2115226.81</v>
      </c>
      <c r="D4" s="974">
        <v>9317504.5500000007</v>
      </c>
      <c r="E4" s="974">
        <v>7053990.8700000001</v>
      </c>
      <c r="F4" s="974">
        <v>2016784.11</v>
      </c>
      <c r="G4" s="974">
        <v>9070774.9800000004</v>
      </c>
      <c r="H4" s="974">
        <v>148286.85999999999</v>
      </c>
      <c r="I4" s="992">
        <v>98442.7</v>
      </c>
      <c r="J4" s="974">
        <v>246729.55</v>
      </c>
      <c r="K4" s="974">
        <v>3756682.59</v>
      </c>
    </row>
    <row r="5" spans="1:14" s="289" customFormat="1" ht="42.75" customHeight="1">
      <c r="A5" s="308" t="s">
        <v>2</v>
      </c>
      <c r="B5" s="974">
        <v>5668001.740566168</v>
      </c>
      <c r="C5" s="974">
        <v>2158936.271470726</v>
      </c>
      <c r="D5" s="974">
        <v>7826938.0120368935</v>
      </c>
      <c r="E5" s="974">
        <v>5646434.1666194499</v>
      </c>
      <c r="F5" s="974">
        <v>2105962.4332783045</v>
      </c>
      <c r="G5" s="974">
        <v>7752396.5998977544</v>
      </c>
      <c r="H5" s="992">
        <v>21567.423886339049</v>
      </c>
      <c r="I5" s="992">
        <v>52973.838192422249</v>
      </c>
      <c r="J5" s="992">
        <v>74541.262078761298</v>
      </c>
      <c r="K5" s="974">
        <v>3988735.3836416434</v>
      </c>
    </row>
    <row r="6" spans="1:14" s="285" customFormat="1" ht="42.75" customHeight="1">
      <c r="A6" s="95" t="s">
        <v>64</v>
      </c>
      <c r="B6" s="976">
        <v>597908.8323930169</v>
      </c>
      <c r="C6" s="976">
        <v>219135.4004297645</v>
      </c>
      <c r="D6" s="976">
        <v>817044.23282278143</v>
      </c>
      <c r="E6" s="976">
        <v>540189.31387030578</v>
      </c>
      <c r="F6" s="976">
        <v>204008.31443148505</v>
      </c>
      <c r="G6" s="976">
        <v>744197.6283017908</v>
      </c>
      <c r="H6" s="977">
        <v>57719.518522711136</v>
      </c>
      <c r="I6" s="977">
        <v>15127.085998279481</v>
      </c>
      <c r="J6" s="977">
        <v>72846.604520990615</v>
      </c>
      <c r="K6" s="976">
        <v>3803683.1910882546</v>
      </c>
    </row>
    <row r="7" spans="1:14" s="285" customFormat="1" ht="42.75" customHeight="1">
      <c r="A7" s="95" t="s">
        <v>65</v>
      </c>
      <c r="B7" s="976">
        <v>587970.01718509174</v>
      </c>
      <c r="C7" s="976">
        <v>253805.56940329642</v>
      </c>
      <c r="D7" s="976">
        <v>841775.58658838808</v>
      </c>
      <c r="E7" s="976">
        <v>593496.01447718253</v>
      </c>
      <c r="F7" s="976">
        <v>255811.95236492544</v>
      </c>
      <c r="G7" s="976">
        <v>849307.96684210806</v>
      </c>
      <c r="H7" s="977">
        <v>-5525.9772920908144</v>
      </c>
      <c r="I7" s="977">
        <v>-2006.3829616289568</v>
      </c>
      <c r="J7" s="977">
        <v>-7532.360253719773</v>
      </c>
      <c r="K7" s="976">
        <v>3722010.0557645294</v>
      </c>
    </row>
    <row r="8" spans="1:14" s="285" customFormat="1" ht="42.75" customHeight="1">
      <c r="A8" s="95" t="s">
        <v>295</v>
      </c>
      <c r="B8" s="976">
        <v>640780.22733244603</v>
      </c>
      <c r="C8" s="976">
        <v>284902.53018909501</v>
      </c>
      <c r="D8" s="976">
        <v>925682.75752154109</v>
      </c>
      <c r="E8" s="976">
        <v>706549.04927113838</v>
      </c>
      <c r="F8" s="976">
        <v>288985.79440839513</v>
      </c>
      <c r="G8" s="976">
        <v>995534.84367953334</v>
      </c>
      <c r="H8" s="977">
        <v>-65768.871938692129</v>
      </c>
      <c r="I8" s="977">
        <v>-4083.2642193000029</v>
      </c>
      <c r="J8" s="977">
        <v>-69852.136157992136</v>
      </c>
      <c r="K8" s="976">
        <v>3564090.017172338</v>
      </c>
    </row>
    <row r="9" spans="1:14" s="285" customFormat="1" ht="42.75" customHeight="1">
      <c r="A9" s="95" t="s">
        <v>296</v>
      </c>
      <c r="B9" s="976">
        <v>565154.92308944534</v>
      </c>
      <c r="C9" s="976">
        <v>265411.49997784401</v>
      </c>
      <c r="D9" s="976">
        <v>830566.4230672894</v>
      </c>
      <c r="E9" s="976">
        <v>548829.62238137331</v>
      </c>
      <c r="F9" s="976">
        <v>258131.93879519444</v>
      </c>
      <c r="G9" s="976">
        <v>806962.5611765678</v>
      </c>
      <c r="H9" s="977">
        <v>16325.330708071808</v>
      </c>
      <c r="I9" s="977">
        <v>7278.5611826494787</v>
      </c>
      <c r="J9" s="977">
        <v>23603.891890721294</v>
      </c>
      <c r="K9" s="976">
        <v>3774803</v>
      </c>
    </row>
    <row r="10" spans="1:14" s="285" customFormat="1" ht="42.75" customHeight="1">
      <c r="A10" s="95" t="s">
        <v>301</v>
      </c>
      <c r="B10" s="976">
        <v>629556.07183886738</v>
      </c>
      <c r="C10" s="976">
        <v>266162.0295134543</v>
      </c>
      <c r="D10" s="976">
        <v>895718.10135232192</v>
      </c>
      <c r="E10" s="976">
        <v>583314.21196204238</v>
      </c>
      <c r="F10" s="976">
        <v>247327.11546030617</v>
      </c>
      <c r="G10" s="976">
        <v>830640.32742234878</v>
      </c>
      <c r="H10" s="977">
        <v>46241.859876825496</v>
      </c>
      <c r="I10" s="977">
        <v>18835.914053147571</v>
      </c>
      <c r="J10" s="977">
        <v>65077.773929973075</v>
      </c>
      <c r="K10" s="976">
        <v>3933877.6550030843</v>
      </c>
    </row>
    <row r="11" spans="1:14" s="285" customFormat="1" ht="42.75" customHeight="1">
      <c r="A11" s="95" t="s">
        <v>298</v>
      </c>
      <c r="B11" s="976">
        <v>712776.92816113262</v>
      </c>
      <c r="C11" s="976">
        <v>265200.9704865457</v>
      </c>
      <c r="D11" s="976">
        <v>977978.09864767827</v>
      </c>
      <c r="E11" s="976">
        <v>756975.78803795762</v>
      </c>
      <c r="F11" s="976">
        <v>262406.88453969383</v>
      </c>
      <c r="G11" s="977">
        <v>1019382.472577651</v>
      </c>
      <c r="H11" s="977">
        <v>-44198.859876825496</v>
      </c>
      <c r="I11" s="977">
        <v>2794.0859468524286</v>
      </c>
      <c r="J11" s="977">
        <v>-41404.373929973073</v>
      </c>
      <c r="K11" s="976">
        <v>3842350.7</v>
      </c>
    </row>
    <row r="12" spans="1:14" s="285" customFormat="1" ht="42.75" customHeight="1">
      <c r="A12" s="95" t="s">
        <v>299</v>
      </c>
      <c r="B12" s="976">
        <v>586681.72251112666</v>
      </c>
      <c r="C12" s="976">
        <v>194593.65513457148</v>
      </c>
      <c r="D12" s="976">
        <v>781275.17764569819</v>
      </c>
      <c r="E12" s="976">
        <v>570992.43114757072</v>
      </c>
      <c r="F12" s="976">
        <v>196235.53366802656</v>
      </c>
      <c r="G12" s="977">
        <v>767228.16481559724</v>
      </c>
      <c r="H12" s="977">
        <v>15689.331363556405</v>
      </c>
      <c r="I12" s="977">
        <v>-1641.8785334553177</v>
      </c>
      <c r="J12" s="977">
        <v>14047.052830101085</v>
      </c>
      <c r="K12" s="976">
        <v>3950323.123124491</v>
      </c>
    </row>
    <row r="13" spans="1:14" s="285" customFormat="1" ht="42.75" customHeight="1">
      <c r="A13" s="95" t="s">
        <v>300</v>
      </c>
      <c r="B13" s="977">
        <v>642859.11626411323</v>
      </c>
      <c r="C13" s="977">
        <v>198407.20010549994</v>
      </c>
      <c r="D13" s="977">
        <v>841266.31636961177</v>
      </c>
      <c r="E13" s="977">
        <v>628387.10124828201</v>
      </c>
      <c r="F13" s="977">
        <v>199615.60740072234</v>
      </c>
      <c r="G13" s="977">
        <v>828002.70864900481</v>
      </c>
      <c r="H13" s="977">
        <v>14471.975015828531</v>
      </c>
      <c r="I13" s="977">
        <v>-1208.407295221994</v>
      </c>
      <c r="J13" s="977">
        <v>13263.56772060653</v>
      </c>
      <c r="K13" s="976">
        <v>4037560.8078877442</v>
      </c>
    </row>
    <row r="14" spans="1:14" s="285" customFormat="1" ht="42.75" customHeight="1">
      <c r="A14" s="958" t="s">
        <v>1358</v>
      </c>
      <c r="B14" s="977">
        <v>704313.9017909281</v>
      </c>
      <c r="C14" s="977">
        <v>211317.41623065458</v>
      </c>
      <c r="D14" s="977">
        <v>915631.31802158337</v>
      </c>
      <c r="E14" s="977">
        <v>717700.63422359712</v>
      </c>
      <c r="F14" s="977">
        <v>193439.29220955563</v>
      </c>
      <c r="G14" s="977">
        <v>911139.92643315252</v>
      </c>
      <c r="H14" s="977">
        <v>-13386.882493045887</v>
      </c>
      <c r="I14" s="977">
        <v>17878.12402109956</v>
      </c>
      <c r="J14" s="977">
        <v>4491.2415280536807</v>
      </c>
      <c r="K14" s="976">
        <v>3988735.3836416434</v>
      </c>
    </row>
    <row r="15" spans="1:14" s="285" customFormat="1" ht="40.5" customHeight="1">
      <c r="A15" s="1443" t="s">
        <v>1360</v>
      </c>
      <c r="B15" s="1443"/>
      <c r="C15" s="474"/>
      <c r="D15" s="474"/>
      <c r="E15" s="474"/>
    </row>
    <row r="16" spans="1:14" ht="28.5" customHeight="1">
      <c r="A16" s="1444" t="s">
        <v>1091</v>
      </c>
      <c r="B16" s="1444"/>
      <c r="C16" s="1444"/>
      <c r="D16" s="1444"/>
      <c r="E16" s="1444"/>
      <c r="F16" s="1444"/>
      <c r="G16" s="1444"/>
      <c r="H16" s="285"/>
      <c r="I16" s="285"/>
      <c r="J16" s="285"/>
      <c r="K16" s="475"/>
      <c r="L16" s="476"/>
      <c r="M16" s="476"/>
      <c r="N16" s="476"/>
    </row>
    <row r="17" spans="1:11" ht="30" customHeight="1">
      <c r="A17" s="1421" t="s">
        <v>291</v>
      </c>
      <c r="B17" s="1442"/>
      <c r="C17" s="1442"/>
      <c r="D17" s="1442"/>
      <c r="E17" s="1442"/>
      <c r="F17" s="476"/>
      <c r="G17" s="476"/>
      <c r="H17" s="476"/>
      <c r="I17" s="476"/>
      <c r="J17" s="476"/>
      <c r="K17" s="476"/>
    </row>
    <row r="18" spans="1:11">
      <c r="E18" s="477"/>
      <c r="F18" s="477"/>
      <c r="G18" s="477"/>
      <c r="H18" s="477"/>
      <c r="I18" s="477"/>
      <c r="J18" s="478"/>
      <c r="K18" s="477"/>
    </row>
    <row r="19" spans="1:11">
      <c r="B19" s="476"/>
      <c r="C19" s="476"/>
      <c r="D19" s="476"/>
      <c r="E19" s="476"/>
      <c r="F19" s="476"/>
      <c r="G19" s="476"/>
      <c r="H19" s="476"/>
      <c r="I19" s="476"/>
      <c r="J19" s="476"/>
      <c r="K19" s="476"/>
    </row>
    <row r="20" spans="1:11">
      <c r="E20" s="477"/>
      <c r="F20" s="477"/>
      <c r="G20" s="477"/>
      <c r="H20" s="477"/>
      <c r="I20" s="477"/>
      <c r="J20" s="477"/>
    </row>
    <row r="22" spans="1:11">
      <c r="E22" s="477"/>
      <c r="F22" s="477"/>
      <c r="G22" s="477"/>
      <c r="H22" s="479"/>
      <c r="I22" s="479"/>
      <c r="J22" s="479"/>
    </row>
  </sheetData>
  <mergeCells count="9">
    <mergeCell ref="H2:J2"/>
    <mergeCell ref="K2:K3"/>
    <mergeCell ref="A17:E17"/>
    <mergeCell ref="A1:E1"/>
    <mergeCell ref="A2:A3"/>
    <mergeCell ref="B2:D2"/>
    <mergeCell ref="E2:G2"/>
    <mergeCell ref="A15:B15"/>
    <mergeCell ref="A16:G16"/>
  </mergeCells>
  <pageMargins left="0.7" right="0.7" top="0.75" bottom="0.75" header="0.3" footer="0.3"/>
  <pageSetup paperSize="9" scale="68"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opLeftCell="A82" zoomScale="98" zoomScaleNormal="98" workbookViewId="0">
      <selection activeCell="I94" sqref="I94"/>
    </sheetView>
  </sheetViews>
  <sheetFormatPr defaultColWidth="8.85546875" defaultRowHeight="15"/>
  <cols>
    <col min="1" max="1" width="8.85546875" style="495"/>
    <col min="2" max="2" width="37.7109375" style="495" customWidth="1"/>
    <col min="3" max="3" width="11" style="495" bestFit="1" customWidth="1"/>
    <col min="4" max="4" width="12.85546875" style="495" bestFit="1" customWidth="1"/>
    <col min="5" max="5" width="16.5703125" style="495" customWidth="1"/>
    <col min="6" max="6" width="13.5703125" style="495" bestFit="1" customWidth="1"/>
    <col min="7" max="7" width="12.42578125" style="495" bestFit="1" customWidth="1"/>
    <col min="8" max="8" width="17.5703125" style="495" customWidth="1"/>
    <col min="9" max="9" width="17" style="503" customWidth="1"/>
    <col min="10" max="10" width="15.85546875" style="503" bestFit="1" customWidth="1"/>
    <col min="11" max="11" width="16.42578125" style="495" customWidth="1"/>
    <col min="12" max="13" width="13.7109375" style="495" bestFit="1" customWidth="1"/>
    <col min="14" max="14" width="18" style="495" bestFit="1" customWidth="1"/>
    <col min="15" max="16384" width="8.85546875" style="495"/>
  </cols>
  <sheetData>
    <row r="1" spans="1:14" s="480" customFormat="1" ht="36" customHeight="1">
      <c r="A1" s="1449" t="s">
        <v>1226</v>
      </c>
      <c r="B1" s="1449"/>
      <c r="C1" s="1449"/>
      <c r="D1" s="1449"/>
      <c r="I1" s="481"/>
      <c r="J1" s="481"/>
    </row>
    <row r="2" spans="1:14" s="480" customFormat="1">
      <c r="A2" s="1450" t="s">
        <v>1092</v>
      </c>
      <c r="B2" s="1450" t="s">
        <v>292</v>
      </c>
      <c r="C2" s="1453" t="s">
        <v>1</v>
      </c>
      <c r="D2" s="1453"/>
      <c r="E2" s="1453"/>
      <c r="F2" s="1453"/>
      <c r="G2" s="1453"/>
      <c r="H2" s="1453"/>
      <c r="I2" s="1445" t="s">
        <v>2</v>
      </c>
      <c r="J2" s="1446"/>
      <c r="K2" s="1446"/>
      <c r="L2" s="1446"/>
      <c r="M2" s="1446"/>
      <c r="N2" s="1446"/>
    </row>
    <row r="3" spans="1:14" s="480" customFormat="1" ht="245.25" customHeight="1">
      <c r="A3" s="1451"/>
      <c r="B3" s="1452"/>
      <c r="C3" s="482" t="s">
        <v>293</v>
      </c>
      <c r="D3" s="482" t="s">
        <v>294</v>
      </c>
      <c r="E3" s="482" t="s">
        <v>939</v>
      </c>
      <c r="F3" s="482" t="s">
        <v>941</v>
      </c>
      <c r="G3" s="482" t="s">
        <v>940</v>
      </c>
      <c r="H3" s="482" t="s">
        <v>1093</v>
      </c>
      <c r="I3" s="482" t="s">
        <v>1389</v>
      </c>
      <c r="J3" s="482" t="s">
        <v>1390</v>
      </c>
      <c r="K3" s="482" t="s">
        <v>1391</v>
      </c>
      <c r="L3" s="482" t="s">
        <v>1392</v>
      </c>
      <c r="M3" s="482" t="s">
        <v>1393</v>
      </c>
      <c r="N3" s="482" t="s">
        <v>1394</v>
      </c>
    </row>
    <row r="4" spans="1:14" s="480" customFormat="1" ht="30">
      <c r="A4" s="483" t="s">
        <v>392</v>
      </c>
      <c r="B4" s="491" t="s">
        <v>393</v>
      </c>
      <c r="C4" s="485"/>
      <c r="D4" s="485"/>
      <c r="E4" s="484"/>
      <c r="F4" s="484"/>
      <c r="G4" s="484"/>
      <c r="H4" s="486"/>
      <c r="I4" s="487"/>
      <c r="J4" s="488"/>
      <c r="K4" s="489"/>
      <c r="L4" s="490"/>
      <c r="M4" s="490"/>
      <c r="N4" s="490"/>
    </row>
    <row r="5" spans="1:14" ht="30">
      <c r="A5" s="482" t="s">
        <v>40</v>
      </c>
      <c r="B5" s="491" t="s">
        <v>394</v>
      </c>
      <c r="C5" s="492"/>
      <c r="D5" s="492"/>
      <c r="E5" s="492"/>
      <c r="F5" s="492"/>
      <c r="G5" s="492"/>
      <c r="H5" s="493"/>
      <c r="I5" s="487"/>
      <c r="J5" s="488"/>
      <c r="K5" s="489"/>
      <c r="L5" s="494"/>
      <c r="M5" s="494"/>
      <c r="N5" s="494"/>
    </row>
    <row r="6" spans="1:14" ht="30">
      <c r="A6" s="496">
        <v>1</v>
      </c>
      <c r="B6" s="626" t="s">
        <v>395</v>
      </c>
      <c r="C6" s="1122">
        <v>30</v>
      </c>
      <c r="D6" s="1122">
        <v>560319</v>
      </c>
      <c r="E6" s="1122">
        <v>4201907.4246813348</v>
      </c>
      <c r="F6" s="1122">
        <v>4173345.0834554369</v>
      </c>
      <c r="G6" s="1122">
        <v>28562.341225897551</v>
      </c>
      <c r="H6" s="1123">
        <v>103071.31598150404</v>
      </c>
      <c r="I6" s="1122">
        <v>32</v>
      </c>
      <c r="J6" s="1122">
        <v>620274</v>
      </c>
      <c r="K6" s="1122">
        <v>4072547.2054529306</v>
      </c>
      <c r="L6" s="1123">
        <v>4078062.075386629</v>
      </c>
      <c r="M6" s="1122">
        <v>-5514.8699336969385</v>
      </c>
      <c r="N6" s="1122">
        <v>102637.18719312556</v>
      </c>
    </row>
    <row r="7" spans="1:14" ht="30">
      <c r="A7" s="496">
        <v>2</v>
      </c>
      <c r="B7" s="626" t="s">
        <v>396</v>
      </c>
      <c r="C7" s="1122">
        <v>37</v>
      </c>
      <c r="D7" s="1122">
        <v>1753074</v>
      </c>
      <c r="E7" s="1122">
        <v>3072449.7830646699</v>
      </c>
      <c r="F7" s="1122">
        <v>3076026.2378710653</v>
      </c>
      <c r="G7" s="1122">
        <v>-3576.4648063941363</v>
      </c>
      <c r="H7" s="1123">
        <v>345903.46240886441</v>
      </c>
      <c r="I7" s="1122">
        <v>36</v>
      </c>
      <c r="J7" s="1122">
        <v>1781537</v>
      </c>
      <c r="K7" s="1122">
        <v>2630807.1939231665</v>
      </c>
      <c r="L7" s="1123">
        <v>2594140.0644163727</v>
      </c>
      <c r="M7" s="1122">
        <v>36666.979446412239</v>
      </c>
      <c r="N7" s="1122">
        <v>398344.67996556411</v>
      </c>
    </row>
    <row r="8" spans="1:14" ht="30">
      <c r="A8" s="496">
        <v>3</v>
      </c>
      <c r="B8" s="626" t="s">
        <v>397</v>
      </c>
      <c r="C8" s="1122">
        <v>27</v>
      </c>
      <c r="D8" s="1122">
        <v>618499</v>
      </c>
      <c r="E8" s="1122">
        <v>227791.56208275299</v>
      </c>
      <c r="F8" s="1122">
        <v>230311.59659730483</v>
      </c>
      <c r="G8" s="1122">
        <v>-2520.0445145517451</v>
      </c>
      <c r="H8" s="1123">
        <v>87948.449604039211</v>
      </c>
      <c r="I8" s="1122">
        <v>25</v>
      </c>
      <c r="J8" s="1122">
        <v>642187</v>
      </c>
      <c r="K8" s="1122">
        <v>150199.6165416021</v>
      </c>
      <c r="L8" s="1123">
        <v>152916.76235464608</v>
      </c>
      <c r="M8" s="1122">
        <v>-2717.1458130439619</v>
      </c>
      <c r="N8" s="1122">
        <v>88563.454280586695</v>
      </c>
    </row>
    <row r="9" spans="1:14" ht="30">
      <c r="A9" s="496">
        <v>4</v>
      </c>
      <c r="B9" s="626" t="s">
        <v>398</v>
      </c>
      <c r="C9" s="1122">
        <v>22</v>
      </c>
      <c r="D9" s="1122">
        <v>1054564</v>
      </c>
      <c r="E9" s="1122">
        <v>230949.95436529556</v>
      </c>
      <c r="F9" s="1122">
        <v>252797.16232514166</v>
      </c>
      <c r="G9" s="1122">
        <v>-21847.207959856121</v>
      </c>
      <c r="H9" s="1123">
        <v>112744.66239969572</v>
      </c>
      <c r="I9" s="1122">
        <v>21</v>
      </c>
      <c r="J9" s="1122">
        <v>973985</v>
      </c>
      <c r="K9" s="1122">
        <v>79713.154450602553</v>
      </c>
      <c r="L9" s="1123">
        <v>101958.72452218366</v>
      </c>
      <c r="M9" s="1122">
        <v>-22245.570071581147</v>
      </c>
      <c r="N9" s="1122">
        <v>93993.264591518033</v>
      </c>
    </row>
    <row r="10" spans="1:14" ht="30">
      <c r="A10" s="496">
        <v>5</v>
      </c>
      <c r="B10" s="626" t="s">
        <v>942</v>
      </c>
      <c r="C10" s="1122">
        <v>20</v>
      </c>
      <c r="D10" s="1122">
        <v>416283</v>
      </c>
      <c r="E10" s="1122">
        <v>354414.07968220394</v>
      </c>
      <c r="F10" s="1122">
        <v>334432.72010430496</v>
      </c>
      <c r="G10" s="1122">
        <v>19981.359577899027</v>
      </c>
      <c r="H10" s="1123">
        <v>114219.14901750568</v>
      </c>
      <c r="I10" s="1122">
        <v>22</v>
      </c>
      <c r="J10" s="1122">
        <v>427888</v>
      </c>
      <c r="K10" s="1122">
        <v>207984.8348397431</v>
      </c>
      <c r="L10" s="1123">
        <v>215150.38487780475</v>
      </c>
      <c r="M10" s="1122">
        <v>-7165.5500380616932</v>
      </c>
      <c r="N10" s="1122">
        <v>111182.20492196069</v>
      </c>
    </row>
    <row r="11" spans="1:14" ht="30">
      <c r="A11" s="496">
        <v>6</v>
      </c>
      <c r="B11" s="626" t="s">
        <v>943</v>
      </c>
      <c r="C11" s="1122">
        <v>25</v>
      </c>
      <c r="D11" s="1122">
        <v>576126</v>
      </c>
      <c r="E11" s="1122">
        <v>70188.346711677645</v>
      </c>
      <c r="F11" s="1122">
        <v>100230.31417427406</v>
      </c>
      <c r="G11" s="1122">
        <v>-30041.967462596403</v>
      </c>
      <c r="H11" s="1123">
        <v>115856.34309135833</v>
      </c>
      <c r="I11" s="1122">
        <v>25</v>
      </c>
      <c r="J11" s="1122">
        <v>517483</v>
      </c>
      <c r="K11" s="1122">
        <v>25746.785153127079</v>
      </c>
      <c r="L11" s="1123">
        <v>50926.851330949168</v>
      </c>
      <c r="M11" s="1122">
        <v>-25180.066177822078</v>
      </c>
      <c r="N11" s="1122">
        <v>93742.77028670648</v>
      </c>
    </row>
    <row r="12" spans="1:14" ht="30">
      <c r="A12" s="496">
        <v>7</v>
      </c>
      <c r="B12" s="626" t="s">
        <v>944</v>
      </c>
      <c r="C12" s="1122">
        <v>16</v>
      </c>
      <c r="D12" s="1122">
        <v>282861</v>
      </c>
      <c r="E12" s="1122">
        <v>14398.885574286516</v>
      </c>
      <c r="F12" s="1122">
        <v>12948.349754866334</v>
      </c>
      <c r="G12" s="1122">
        <v>1450.5358194201813</v>
      </c>
      <c r="H12" s="1123">
        <v>32983.462196013301</v>
      </c>
      <c r="I12" s="1122">
        <v>15</v>
      </c>
      <c r="J12" s="1122">
        <v>253843</v>
      </c>
      <c r="K12" s="1122">
        <v>2543.7415821039476</v>
      </c>
      <c r="L12" s="1123">
        <v>10292.485777256332</v>
      </c>
      <c r="M12" s="1122">
        <v>-7748.7441951523851</v>
      </c>
      <c r="N12" s="1122">
        <v>26075.664742702895</v>
      </c>
    </row>
    <row r="13" spans="1:14" ht="30">
      <c r="A13" s="496">
        <v>8</v>
      </c>
      <c r="B13" s="626" t="s">
        <v>399</v>
      </c>
      <c r="C13" s="1122">
        <v>13</v>
      </c>
      <c r="D13" s="1122">
        <v>115666</v>
      </c>
      <c r="E13" s="1122">
        <v>7792.9038721176912</v>
      </c>
      <c r="F13" s="1122">
        <v>8580.8537209260012</v>
      </c>
      <c r="G13" s="1122">
        <v>-787.94984880830737</v>
      </c>
      <c r="H13" s="1123">
        <v>10054.516997055549</v>
      </c>
      <c r="I13" s="1122">
        <v>12</v>
      </c>
      <c r="J13" s="1122">
        <v>106888</v>
      </c>
      <c r="K13" s="1122">
        <v>576.71016646247858</v>
      </c>
      <c r="L13" s="1123">
        <v>1971.784281961</v>
      </c>
      <c r="M13" s="1122">
        <v>-1395.0741154985215</v>
      </c>
      <c r="N13" s="1122">
        <v>8822.10983990764</v>
      </c>
    </row>
    <row r="14" spans="1:14" ht="30">
      <c r="A14" s="496">
        <v>9</v>
      </c>
      <c r="B14" s="626" t="s">
        <v>1227</v>
      </c>
      <c r="C14" s="1122">
        <v>2</v>
      </c>
      <c r="D14" s="1122">
        <v>24559</v>
      </c>
      <c r="E14" s="1122">
        <v>298.41337168699988</v>
      </c>
      <c r="F14" s="1122">
        <v>412.40712025577812</v>
      </c>
      <c r="G14" s="1122">
        <v>-113.99374856877824</v>
      </c>
      <c r="H14" s="1123">
        <v>2523.489722334883</v>
      </c>
      <c r="I14" s="1122">
        <v>5</v>
      </c>
      <c r="J14" s="1122">
        <v>31675</v>
      </c>
      <c r="K14" s="1122">
        <v>1102.2420873839994</v>
      </c>
      <c r="L14" s="1123">
        <v>241.51903959699999</v>
      </c>
      <c r="M14" s="1122">
        <v>860.72304778699947</v>
      </c>
      <c r="N14" s="1122">
        <v>3458.4351286751166</v>
      </c>
    </row>
    <row r="15" spans="1:14" ht="30">
      <c r="A15" s="496">
        <v>10</v>
      </c>
      <c r="B15" s="626" t="s">
        <v>1228</v>
      </c>
      <c r="C15" s="1122">
        <v>25</v>
      </c>
      <c r="D15" s="1122">
        <v>233672</v>
      </c>
      <c r="E15" s="1122">
        <v>13439.990881683874</v>
      </c>
      <c r="F15" s="1122">
        <v>15278.786411699244</v>
      </c>
      <c r="G15" s="1122">
        <v>-1838.7955300153717</v>
      </c>
      <c r="H15" s="1123">
        <v>25312.029601986666</v>
      </c>
      <c r="I15" s="1122">
        <v>22</v>
      </c>
      <c r="J15" s="1122">
        <v>217883</v>
      </c>
      <c r="K15" s="1122">
        <v>4439.2547273415603</v>
      </c>
      <c r="L15" s="1123">
        <v>7742.9959654272343</v>
      </c>
      <c r="M15" s="1122">
        <v>-3303.7412380856736</v>
      </c>
      <c r="N15" s="1122">
        <v>22689.024187963147</v>
      </c>
    </row>
    <row r="16" spans="1:14" ht="36.75" customHeight="1">
      <c r="A16" s="496">
        <v>11</v>
      </c>
      <c r="B16" s="626" t="s">
        <v>443</v>
      </c>
      <c r="C16" s="1122">
        <v>21</v>
      </c>
      <c r="D16" s="1122">
        <v>661554</v>
      </c>
      <c r="E16" s="1122">
        <v>62033.573030129861</v>
      </c>
      <c r="F16" s="1122">
        <v>99184.760399646562</v>
      </c>
      <c r="G16" s="1122">
        <v>-37151.18736951668</v>
      </c>
      <c r="H16" s="1123">
        <v>130073.36077217842</v>
      </c>
      <c r="I16" s="1122">
        <v>20</v>
      </c>
      <c r="J16" s="1122">
        <v>616661</v>
      </c>
      <c r="K16" s="1122">
        <v>21411.057363052852</v>
      </c>
      <c r="L16" s="1123">
        <v>38811.962064582716</v>
      </c>
      <c r="M16" s="1122">
        <v>-17400.90470152986</v>
      </c>
      <c r="N16" s="1122">
        <v>115652.11045260468</v>
      </c>
    </row>
    <row r="17" spans="1:14" ht="30">
      <c r="A17" s="496">
        <v>12</v>
      </c>
      <c r="B17" s="626" t="s">
        <v>400</v>
      </c>
      <c r="C17" s="1122">
        <v>15</v>
      </c>
      <c r="D17" s="1122">
        <v>271688</v>
      </c>
      <c r="E17" s="1122">
        <v>6476.1527500377806</v>
      </c>
      <c r="F17" s="1122">
        <v>5908.9684199269004</v>
      </c>
      <c r="G17" s="1122">
        <v>567.18433011088086</v>
      </c>
      <c r="H17" s="1123">
        <v>27772.365001717026</v>
      </c>
      <c r="I17" s="1122">
        <v>15</v>
      </c>
      <c r="J17" s="1122">
        <v>251057</v>
      </c>
      <c r="K17" s="1122">
        <v>1957.608758558157</v>
      </c>
      <c r="L17" s="1123">
        <v>5133.6849878200001</v>
      </c>
      <c r="M17" s="1122">
        <v>-3176.0762292618429</v>
      </c>
      <c r="N17" s="1122">
        <v>25352.039682439885</v>
      </c>
    </row>
    <row r="18" spans="1:14" ht="30">
      <c r="A18" s="496">
        <v>13</v>
      </c>
      <c r="B18" s="626" t="s">
        <v>401</v>
      </c>
      <c r="C18" s="1122">
        <v>22</v>
      </c>
      <c r="D18" s="1122">
        <v>331836</v>
      </c>
      <c r="E18" s="1122">
        <v>36998.113408362966</v>
      </c>
      <c r="F18" s="1122">
        <v>67480.335266352005</v>
      </c>
      <c r="G18" s="1122">
        <v>-30482.221857989021</v>
      </c>
      <c r="H18" s="1123">
        <v>93383.346848393194</v>
      </c>
      <c r="I18" s="1122">
        <v>23</v>
      </c>
      <c r="J18" s="1122">
        <v>303474</v>
      </c>
      <c r="K18" s="1122">
        <v>9144.5793565115491</v>
      </c>
      <c r="L18" s="1123">
        <v>30413.194940450328</v>
      </c>
      <c r="M18" s="1122">
        <v>-21268.61558393879</v>
      </c>
      <c r="N18" s="1122">
        <v>74252.241142004714</v>
      </c>
    </row>
    <row r="19" spans="1:14" ht="30">
      <c r="A19" s="496">
        <v>14</v>
      </c>
      <c r="B19" s="626" t="s">
        <v>402</v>
      </c>
      <c r="C19" s="1122">
        <v>21</v>
      </c>
      <c r="D19" s="1122">
        <v>178641</v>
      </c>
      <c r="E19" s="1122">
        <v>9992.7467763317309</v>
      </c>
      <c r="F19" s="1122">
        <v>11691.764096145602</v>
      </c>
      <c r="G19" s="1122">
        <v>-1699.0173198138693</v>
      </c>
      <c r="H19" s="1123">
        <v>15222.246259394407</v>
      </c>
      <c r="I19" s="1122">
        <v>22</v>
      </c>
      <c r="J19" s="1122">
        <v>169867</v>
      </c>
      <c r="K19" s="1122">
        <v>3438.7386373787563</v>
      </c>
      <c r="L19" s="1123">
        <v>2791.2007211799996</v>
      </c>
      <c r="M19" s="1122">
        <v>647.53791619875642</v>
      </c>
      <c r="N19" s="1122">
        <v>16318.621988366032</v>
      </c>
    </row>
    <row r="20" spans="1:14" ht="30">
      <c r="A20" s="496">
        <v>15</v>
      </c>
      <c r="B20" s="626" t="s">
        <v>945</v>
      </c>
      <c r="C20" s="1122">
        <v>4</v>
      </c>
      <c r="D20" s="1122">
        <v>44766</v>
      </c>
      <c r="E20" s="1122">
        <v>551.15718260699998</v>
      </c>
      <c r="F20" s="1122">
        <v>841.78870813699996</v>
      </c>
      <c r="G20" s="1122">
        <v>-290.63152552999998</v>
      </c>
      <c r="H20" s="1123">
        <v>1261.0202131107726</v>
      </c>
      <c r="I20" s="1122">
        <v>5</v>
      </c>
      <c r="J20" s="1122">
        <v>42357</v>
      </c>
      <c r="K20" s="1122">
        <v>1315.4652145489999</v>
      </c>
      <c r="L20" s="1123">
        <v>1027.2034727400001</v>
      </c>
      <c r="M20" s="1122">
        <v>288.261741809</v>
      </c>
      <c r="N20" s="1122">
        <v>1591.9602849780363</v>
      </c>
    </row>
    <row r="21" spans="1:14" ht="30">
      <c r="A21" s="496">
        <v>16</v>
      </c>
      <c r="B21" s="626" t="s">
        <v>403</v>
      </c>
      <c r="C21" s="1122">
        <v>12</v>
      </c>
      <c r="D21" s="1122">
        <v>262624</v>
      </c>
      <c r="E21" s="1122">
        <v>114951.39380688425</v>
      </c>
      <c r="F21" s="1122">
        <v>103517.67929646061</v>
      </c>
      <c r="G21" s="1122">
        <v>11433.714510423659</v>
      </c>
      <c r="H21" s="1123">
        <v>80631.805820900627</v>
      </c>
      <c r="I21" s="1122">
        <v>12</v>
      </c>
      <c r="J21" s="1122">
        <v>245907</v>
      </c>
      <c r="K21" s="1122">
        <v>25471.747098519783</v>
      </c>
      <c r="L21" s="1123">
        <v>49406.340240894009</v>
      </c>
      <c r="M21" s="1122">
        <v>-23934.593142374219</v>
      </c>
      <c r="N21" s="1122">
        <v>58866.946551185763</v>
      </c>
    </row>
    <row r="22" spans="1:14">
      <c r="A22" s="496"/>
      <c r="B22" s="491" t="s">
        <v>404</v>
      </c>
      <c r="C22" s="1124">
        <v>312</v>
      </c>
      <c r="D22" s="1124">
        <v>7386732</v>
      </c>
      <c r="E22" s="1124">
        <v>8424634.4812420644</v>
      </c>
      <c r="F22" s="1124">
        <v>8492988.8077219427</v>
      </c>
      <c r="G22" s="1124">
        <v>-68354.346479889136</v>
      </c>
      <c r="H22" s="1125">
        <v>1298961.0259360522</v>
      </c>
      <c r="I22" s="1124">
        <v>312</v>
      </c>
      <c r="J22" s="1124">
        <v>7202966</v>
      </c>
      <c r="K22" s="1124">
        <v>7238399.9353530332</v>
      </c>
      <c r="L22" s="1125">
        <v>7340987.2343804929</v>
      </c>
      <c r="M22" s="1124">
        <v>-102587.44908784014</v>
      </c>
      <c r="N22" s="1124">
        <v>1241542.7152402897</v>
      </c>
    </row>
    <row r="23" spans="1:14">
      <c r="A23" s="496"/>
      <c r="B23" s="497"/>
      <c r="C23" s="1122"/>
      <c r="D23" s="1122"/>
      <c r="E23" s="1122"/>
      <c r="F23" s="1122"/>
      <c r="G23" s="1122"/>
      <c r="H23" s="1123"/>
      <c r="I23" s="1122"/>
      <c r="J23" s="1122"/>
      <c r="K23" s="1122"/>
      <c r="L23" s="1123"/>
      <c r="M23" s="1122"/>
      <c r="N23" s="1122"/>
    </row>
    <row r="24" spans="1:14" ht="30">
      <c r="A24" s="482" t="s">
        <v>41</v>
      </c>
      <c r="B24" s="491" t="s">
        <v>946</v>
      </c>
      <c r="C24" s="1122"/>
      <c r="D24" s="1122"/>
      <c r="E24" s="1122"/>
      <c r="F24" s="1122"/>
      <c r="G24" s="1122"/>
      <c r="H24" s="1123"/>
      <c r="I24" s="1122"/>
      <c r="J24" s="1122"/>
      <c r="K24" s="1122"/>
      <c r="L24" s="1123"/>
      <c r="M24" s="1122"/>
      <c r="N24" s="1122"/>
    </row>
    <row r="25" spans="1:14" ht="30">
      <c r="A25" s="496">
        <v>17</v>
      </c>
      <c r="B25" s="498" t="s">
        <v>405</v>
      </c>
      <c r="C25" s="1122">
        <v>14</v>
      </c>
      <c r="D25" s="1122">
        <v>3082531</v>
      </c>
      <c r="E25" s="1122">
        <v>34234.150921548069</v>
      </c>
      <c r="F25" s="1122">
        <v>6077.7933488830895</v>
      </c>
      <c r="G25" s="1122">
        <v>28156.357572664976</v>
      </c>
      <c r="H25" s="1123">
        <v>54932.244775610241</v>
      </c>
      <c r="I25" s="1122">
        <v>16</v>
      </c>
      <c r="J25" s="1122">
        <v>3812088</v>
      </c>
      <c r="K25" s="1122">
        <v>13921.086786844058</v>
      </c>
      <c r="L25" s="1123">
        <v>6968.2181129012988</v>
      </c>
      <c r="M25" s="1122">
        <v>6952.8686739427594</v>
      </c>
      <c r="N25" s="1122">
        <v>65730.95847180266</v>
      </c>
    </row>
    <row r="26" spans="1:14" ht="30">
      <c r="A26" s="496">
        <v>18</v>
      </c>
      <c r="B26" s="498" t="s">
        <v>406</v>
      </c>
      <c r="C26" s="1122">
        <v>31</v>
      </c>
      <c r="D26" s="1122">
        <v>12444858</v>
      </c>
      <c r="E26" s="1122">
        <v>49719.837749833459</v>
      </c>
      <c r="F26" s="1122">
        <v>36201.414036532311</v>
      </c>
      <c r="G26" s="1122">
        <v>13518.423713301143</v>
      </c>
      <c r="H26" s="1123">
        <v>226190.65882378205</v>
      </c>
      <c r="I26" s="1122">
        <v>31</v>
      </c>
      <c r="J26" s="1122">
        <v>12895270</v>
      </c>
      <c r="K26" s="1122">
        <v>32123.590807748362</v>
      </c>
      <c r="L26" s="1123">
        <v>25731.829853982737</v>
      </c>
      <c r="M26" s="1122">
        <v>6391.7609537656263</v>
      </c>
      <c r="N26" s="1122">
        <v>242847.44069418011</v>
      </c>
    </row>
    <row r="27" spans="1:14" ht="30">
      <c r="A27" s="496">
        <v>19</v>
      </c>
      <c r="B27" s="498" t="s">
        <v>407</v>
      </c>
      <c r="C27" s="1122">
        <v>27</v>
      </c>
      <c r="D27" s="1122">
        <v>6729990</v>
      </c>
      <c r="E27" s="1122">
        <v>30934.796973458284</v>
      </c>
      <c r="F27" s="1122">
        <v>16200.486759823089</v>
      </c>
      <c r="G27" s="1122">
        <v>14734.310213635197</v>
      </c>
      <c r="H27" s="1123">
        <v>110143.11748357932</v>
      </c>
      <c r="I27" s="1122">
        <v>26</v>
      </c>
      <c r="J27" s="1122">
        <v>7567749</v>
      </c>
      <c r="K27" s="1122">
        <v>24913.060583817045</v>
      </c>
      <c r="L27" s="1123">
        <v>11863.419424723166</v>
      </c>
      <c r="M27" s="1122">
        <v>13049.641159093871</v>
      </c>
      <c r="N27" s="1122">
        <v>127753.25382370282</v>
      </c>
    </row>
    <row r="28" spans="1:14" ht="30">
      <c r="A28" s="496">
        <v>20</v>
      </c>
      <c r="B28" s="498" t="s">
        <v>408</v>
      </c>
      <c r="C28" s="1122">
        <v>26</v>
      </c>
      <c r="D28" s="1122">
        <v>8705192</v>
      </c>
      <c r="E28" s="1122">
        <v>41520.378876213668</v>
      </c>
      <c r="F28" s="1122">
        <v>25211.56149834703</v>
      </c>
      <c r="G28" s="1122">
        <v>16308.817377866631</v>
      </c>
      <c r="H28" s="1123">
        <v>159928.03118272263</v>
      </c>
      <c r="I28" s="1122">
        <v>29</v>
      </c>
      <c r="J28" s="1122">
        <v>10178944</v>
      </c>
      <c r="K28" s="1122">
        <v>31323.672181841255</v>
      </c>
      <c r="L28" s="1123">
        <v>16691.623842350455</v>
      </c>
      <c r="M28" s="1122">
        <v>14632.048339490797</v>
      </c>
      <c r="N28" s="1122">
        <v>184723.16476170276</v>
      </c>
    </row>
    <row r="29" spans="1:14" ht="30">
      <c r="A29" s="496">
        <v>21</v>
      </c>
      <c r="B29" s="498" t="s">
        <v>409</v>
      </c>
      <c r="C29" s="1122">
        <v>24</v>
      </c>
      <c r="D29" s="1122">
        <v>7870459</v>
      </c>
      <c r="E29" s="1122">
        <v>32427.131644519468</v>
      </c>
      <c r="F29" s="1122">
        <v>22311.344772825243</v>
      </c>
      <c r="G29" s="1122">
        <v>10115.776871694225</v>
      </c>
      <c r="H29" s="1123">
        <v>106857.28950986583</v>
      </c>
      <c r="I29" s="1122">
        <v>24</v>
      </c>
      <c r="J29" s="1122">
        <v>10099288</v>
      </c>
      <c r="K29" s="1122">
        <v>28043.403838985942</v>
      </c>
      <c r="L29" s="1123">
        <v>12871.873840456252</v>
      </c>
      <c r="M29" s="1122">
        <v>15171.529998529686</v>
      </c>
      <c r="N29" s="1122">
        <v>130335.97182112005</v>
      </c>
    </row>
    <row r="30" spans="1:14" ht="30">
      <c r="A30" s="496">
        <v>22</v>
      </c>
      <c r="B30" s="498" t="s">
        <v>410</v>
      </c>
      <c r="C30" s="1122">
        <v>8</v>
      </c>
      <c r="D30" s="1122">
        <v>567533</v>
      </c>
      <c r="E30" s="1122">
        <v>2425.8058784820996</v>
      </c>
      <c r="F30" s="1122">
        <v>1282.0876154619768</v>
      </c>
      <c r="G30" s="1122">
        <v>1143.7182630201225</v>
      </c>
      <c r="H30" s="1123">
        <v>9818.9431666311702</v>
      </c>
      <c r="I30" s="1122">
        <v>8</v>
      </c>
      <c r="J30" s="1122">
        <v>591575</v>
      </c>
      <c r="K30" s="1122">
        <v>1195.788329902</v>
      </c>
      <c r="L30" s="1123">
        <v>1069.5535425014</v>
      </c>
      <c r="M30" s="1122">
        <v>126.23478740059998</v>
      </c>
      <c r="N30" s="1122">
        <v>10231.451255685881</v>
      </c>
    </row>
    <row r="31" spans="1:14" ht="30">
      <c r="A31" s="496">
        <v>23</v>
      </c>
      <c r="B31" s="498" t="s">
        <v>411</v>
      </c>
      <c r="C31" s="1122">
        <v>22</v>
      </c>
      <c r="D31" s="1122">
        <v>4022810</v>
      </c>
      <c r="E31" s="1122">
        <v>14699.177836843039</v>
      </c>
      <c r="F31" s="1122">
        <v>14726.708934778015</v>
      </c>
      <c r="G31" s="1122">
        <v>-27.53109793497724</v>
      </c>
      <c r="H31" s="1123">
        <v>78773.525217624163</v>
      </c>
      <c r="I31" s="1122">
        <v>22</v>
      </c>
      <c r="J31" s="1122">
        <v>4453986</v>
      </c>
      <c r="K31" s="1122">
        <v>12261.64549606396</v>
      </c>
      <c r="L31" s="1123">
        <v>7038.3133962274287</v>
      </c>
      <c r="M31" s="1122">
        <v>5223.3320998365316</v>
      </c>
      <c r="N31" s="1122">
        <v>90703.135941886474</v>
      </c>
    </row>
    <row r="32" spans="1:14" ht="30">
      <c r="A32" s="496">
        <v>24</v>
      </c>
      <c r="B32" s="498" t="s">
        <v>412</v>
      </c>
      <c r="C32" s="1122">
        <v>26</v>
      </c>
      <c r="D32" s="1122">
        <v>5067076</v>
      </c>
      <c r="E32" s="1122">
        <v>32718.979333683419</v>
      </c>
      <c r="F32" s="1122">
        <v>16720.993325544572</v>
      </c>
      <c r="G32" s="1122">
        <v>15997.986008138845</v>
      </c>
      <c r="H32" s="1123">
        <v>96710.251465738533</v>
      </c>
      <c r="I32" s="1122">
        <v>26</v>
      </c>
      <c r="J32" s="1122">
        <v>5312917</v>
      </c>
      <c r="K32" s="1122">
        <v>17603.487054639496</v>
      </c>
      <c r="L32" s="1123">
        <v>11917.072764995348</v>
      </c>
      <c r="M32" s="1122">
        <v>5686.4142896441499</v>
      </c>
      <c r="N32" s="1122">
        <v>103431.93275337563</v>
      </c>
    </row>
    <row r="33" spans="1:14" ht="30">
      <c r="A33" s="496">
        <v>25</v>
      </c>
      <c r="B33" s="498" t="s">
        <v>413</v>
      </c>
      <c r="C33" s="1122">
        <v>117</v>
      </c>
      <c r="D33" s="1122">
        <v>11894913</v>
      </c>
      <c r="E33" s="1122">
        <v>68251.8484984893</v>
      </c>
      <c r="F33" s="1122">
        <v>41123.357494312324</v>
      </c>
      <c r="G33" s="1122">
        <v>27128.491004176976</v>
      </c>
      <c r="H33" s="1123">
        <v>148830.47316170359</v>
      </c>
      <c r="I33" s="1122">
        <v>123</v>
      </c>
      <c r="J33" s="1122">
        <v>12903923</v>
      </c>
      <c r="K33" s="1122">
        <v>45673.63015067199</v>
      </c>
      <c r="L33" s="1123">
        <v>30630.672016916131</v>
      </c>
      <c r="M33" s="1122">
        <v>15042.958133755863</v>
      </c>
      <c r="N33" s="1122">
        <v>168659.80741114198</v>
      </c>
    </row>
    <row r="34" spans="1:14" ht="30">
      <c r="A34" s="496">
        <v>26</v>
      </c>
      <c r="B34" s="498" t="s">
        <v>414</v>
      </c>
      <c r="C34" s="1122">
        <v>39</v>
      </c>
      <c r="D34" s="1122">
        <v>13896408</v>
      </c>
      <c r="E34" s="1122">
        <v>21134.928034322893</v>
      </c>
      <c r="F34" s="1122">
        <v>19683.303263182817</v>
      </c>
      <c r="G34" s="1122">
        <v>1451.6147711400743</v>
      </c>
      <c r="H34" s="1123">
        <v>147840.96646965598</v>
      </c>
      <c r="I34" s="1122">
        <v>42</v>
      </c>
      <c r="J34" s="1122">
        <v>14603730</v>
      </c>
      <c r="K34" s="1122">
        <v>14632.319695182065</v>
      </c>
      <c r="L34" s="1123">
        <v>11969.115254555099</v>
      </c>
      <c r="M34" s="1122">
        <v>2663.2044406269624</v>
      </c>
      <c r="N34" s="1122">
        <v>154558.09225235553</v>
      </c>
    </row>
    <row r="35" spans="1:14" ht="30">
      <c r="A35" s="496">
        <v>27</v>
      </c>
      <c r="B35" s="498" t="s">
        <v>415</v>
      </c>
      <c r="C35" s="1122">
        <v>31</v>
      </c>
      <c r="D35" s="1122">
        <v>11648458</v>
      </c>
      <c r="E35" s="1122">
        <v>72967.711090566401</v>
      </c>
      <c r="F35" s="1122">
        <v>37090.827973694999</v>
      </c>
      <c r="G35" s="1122">
        <v>35876.883116871395</v>
      </c>
      <c r="H35" s="1123">
        <v>225430.26889062874</v>
      </c>
      <c r="I35" s="1122">
        <v>33</v>
      </c>
      <c r="J35" s="1122">
        <v>12519930</v>
      </c>
      <c r="K35" s="1122">
        <v>39761.816256685648</v>
      </c>
      <c r="L35" s="1123">
        <v>26714.565287938782</v>
      </c>
      <c r="M35" s="1122">
        <v>13047.250968746872</v>
      </c>
      <c r="N35" s="1122">
        <v>246037.83934618576</v>
      </c>
    </row>
    <row r="36" spans="1:14">
      <c r="A36" s="496"/>
      <c r="B36" s="491" t="s">
        <v>416</v>
      </c>
      <c r="C36" s="1122">
        <v>365</v>
      </c>
      <c r="D36" s="1122">
        <v>85930228</v>
      </c>
      <c r="E36" s="1122">
        <v>401034.74683796015</v>
      </c>
      <c r="F36" s="1124">
        <v>236629.87902338547</v>
      </c>
      <c r="G36" s="1124">
        <v>164404.8478145746</v>
      </c>
      <c r="H36" s="1125">
        <v>1365455.7701475422</v>
      </c>
      <c r="I36" s="1122">
        <v>380</v>
      </c>
      <c r="J36" s="1124">
        <v>94939400</v>
      </c>
      <c r="K36" s="1124">
        <v>261453.50118238179</v>
      </c>
      <c r="L36" s="1125">
        <v>163466.25733754807</v>
      </c>
      <c r="M36" s="1122">
        <v>97987.243844833705</v>
      </c>
      <c r="N36" s="1124">
        <v>1525013.0485331395</v>
      </c>
    </row>
    <row r="37" spans="1:14">
      <c r="A37" s="496"/>
      <c r="B37" s="497"/>
      <c r="C37" s="1122"/>
      <c r="D37" s="1122"/>
      <c r="E37" s="1122"/>
      <c r="F37" s="1122"/>
      <c r="G37" s="1122"/>
      <c r="H37" s="1123"/>
      <c r="I37" s="1122"/>
      <c r="J37" s="1122"/>
      <c r="K37" s="1122"/>
      <c r="L37" s="1123"/>
      <c r="M37" s="1122"/>
      <c r="N37" s="1122"/>
    </row>
    <row r="38" spans="1:14" ht="30">
      <c r="A38" s="482" t="s">
        <v>42</v>
      </c>
      <c r="B38" s="491" t="s">
        <v>417</v>
      </c>
      <c r="C38" s="1122"/>
      <c r="D38" s="1122"/>
      <c r="E38" s="1122"/>
      <c r="F38" s="1122"/>
      <c r="G38" s="1122"/>
      <c r="H38" s="1123"/>
      <c r="I38" s="1122"/>
      <c r="J38" s="1122"/>
      <c r="K38" s="1122"/>
      <c r="L38" s="1123"/>
      <c r="M38" s="1122"/>
      <c r="N38" s="1122"/>
    </row>
    <row r="39" spans="1:14" ht="30">
      <c r="A39" s="496">
        <v>28</v>
      </c>
      <c r="B39" s="498" t="s">
        <v>418</v>
      </c>
      <c r="C39" s="1122">
        <v>21</v>
      </c>
      <c r="D39" s="1122">
        <v>504505</v>
      </c>
      <c r="E39" s="1122">
        <v>9589.8836142312175</v>
      </c>
      <c r="F39" s="1122">
        <v>4959.6870710892872</v>
      </c>
      <c r="G39" s="1122">
        <v>4630.1965431419312</v>
      </c>
      <c r="H39" s="1123">
        <v>21073.643160429823</v>
      </c>
      <c r="I39" s="1122">
        <v>20</v>
      </c>
      <c r="J39" s="1122">
        <v>517176</v>
      </c>
      <c r="K39" s="1122">
        <v>4220.0783124533309</v>
      </c>
      <c r="L39" s="1123">
        <v>3309.8048760191687</v>
      </c>
      <c r="M39" s="1122">
        <v>910.27343643416339</v>
      </c>
      <c r="N39" s="1122">
        <v>22820.492111738658</v>
      </c>
    </row>
    <row r="40" spans="1:14" ht="60">
      <c r="A40" s="496">
        <v>29</v>
      </c>
      <c r="B40" s="498" t="s">
        <v>947</v>
      </c>
      <c r="C40" s="1122">
        <v>32</v>
      </c>
      <c r="D40" s="1122">
        <v>5050651</v>
      </c>
      <c r="E40" s="1122">
        <v>31896.637188260123</v>
      </c>
      <c r="F40" s="1122">
        <v>28474.407153770164</v>
      </c>
      <c r="G40" s="1122">
        <v>3422.2300344899604</v>
      </c>
      <c r="H40" s="1123">
        <v>148518.68826714245</v>
      </c>
      <c r="I40" s="1122">
        <v>31</v>
      </c>
      <c r="J40" s="1122">
        <v>5284156</v>
      </c>
      <c r="K40" s="1122">
        <v>21779.286364516953</v>
      </c>
      <c r="L40" s="1123">
        <v>16604.635964952824</v>
      </c>
      <c r="M40" s="1122">
        <v>5174.6503995641324</v>
      </c>
      <c r="N40" s="1122">
        <v>158349.99211207737</v>
      </c>
    </row>
    <row r="41" spans="1:14" ht="60">
      <c r="A41" s="496">
        <v>30</v>
      </c>
      <c r="B41" s="498" t="s">
        <v>948</v>
      </c>
      <c r="C41" s="1122">
        <v>25</v>
      </c>
      <c r="D41" s="1122">
        <v>4245466</v>
      </c>
      <c r="E41" s="1122">
        <v>83995.978104833819</v>
      </c>
      <c r="F41" s="1122">
        <v>26998.661940039332</v>
      </c>
      <c r="G41" s="1122">
        <v>56997.316164804455</v>
      </c>
      <c r="H41" s="1123">
        <v>178862.66073650969</v>
      </c>
      <c r="I41" s="1122">
        <v>27</v>
      </c>
      <c r="J41" s="1122">
        <v>4422908</v>
      </c>
      <c r="K41" s="1122">
        <v>31485.890082512775</v>
      </c>
      <c r="L41" s="1123">
        <v>26427.571556284529</v>
      </c>
      <c r="M41" s="1122">
        <v>5058.3185262282459</v>
      </c>
      <c r="N41" s="1122">
        <v>194452.62830997031</v>
      </c>
    </row>
    <row r="42" spans="1:14" ht="36.75" customHeight="1">
      <c r="A42" s="496">
        <v>31</v>
      </c>
      <c r="B42" s="498" t="s">
        <v>1229</v>
      </c>
      <c r="C42" s="1122">
        <v>10</v>
      </c>
      <c r="D42" s="1122">
        <v>795488</v>
      </c>
      <c r="E42" s="1122">
        <v>5798.7655610184038</v>
      </c>
      <c r="F42" s="1122">
        <v>4300.5207990082235</v>
      </c>
      <c r="G42" s="1122">
        <v>1498.24476201018</v>
      </c>
      <c r="H42" s="1123">
        <v>19582.47600212496</v>
      </c>
      <c r="I42" s="1122">
        <v>10</v>
      </c>
      <c r="J42" s="1122">
        <v>906953</v>
      </c>
      <c r="K42" s="1122">
        <v>5633.8060087600006</v>
      </c>
      <c r="L42" s="1123">
        <v>2728.8836402613415</v>
      </c>
      <c r="M42" s="1122">
        <v>2904.9223684986587</v>
      </c>
      <c r="N42" s="1122">
        <v>23904.352769775389</v>
      </c>
    </row>
    <row r="43" spans="1:14" ht="30">
      <c r="A43" s="496">
        <v>32</v>
      </c>
      <c r="B43" s="498" t="s">
        <v>419</v>
      </c>
      <c r="C43" s="1122">
        <v>25</v>
      </c>
      <c r="D43" s="1122">
        <v>499685</v>
      </c>
      <c r="E43" s="1122">
        <v>122159.11909202491</v>
      </c>
      <c r="F43" s="1122">
        <v>99403.090747462425</v>
      </c>
      <c r="G43" s="1122">
        <v>22756.038344562501</v>
      </c>
      <c r="H43" s="1123">
        <v>95216.570856424194</v>
      </c>
      <c r="I43" s="1122">
        <v>26</v>
      </c>
      <c r="J43" s="1122">
        <v>468208</v>
      </c>
      <c r="K43" s="1122">
        <v>50203.456282940409</v>
      </c>
      <c r="L43" s="1123">
        <v>75336.456962670083</v>
      </c>
      <c r="M43" s="1122">
        <v>-25133.00067972967</v>
      </c>
      <c r="N43" s="1122">
        <v>74722.270422873233</v>
      </c>
    </row>
    <row r="44" spans="1:14" ht="30">
      <c r="A44" s="496">
        <v>33</v>
      </c>
      <c r="B44" s="498" t="s">
        <v>949</v>
      </c>
      <c r="C44" s="1122">
        <v>22</v>
      </c>
      <c r="D44" s="1122">
        <v>354715</v>
      </c>
      <c r="E44" s="1122">
        <v>13126.478304623159</v>
      </c>
      <c r="F44" s="1122">
        <v>7210.2249563141413</v>
      </c>
      <c r="G44" s="1122">
        <v>5916.2533483090247</v>
      </c>
      <c r="H44" s="1123">
        <v>16664.064130478466</v>
      </c>
      <c r="I44" s="1122">
        <v>22</v>
      </c>
      <c r="J44" s="1122">
        <v>362710</v>
      </c>
      <c r="K44" s="1122">
        <v>5100.4553094102566</v>
      </c>
      <c r="L44" s="1123">
        <v>5408.9262038279849</v>
      </c>
      <c r="M44" s="1122">
        <v>-308.47089441772954</v>
      </c>
      <c r="N44" s="1122">
        <v>16825.934095742261</v>
      </c>
    </row>
    <row r="45" spans="1:14">
      <c r="A45" s="496"/>
      <c r="B45" s="491" t="s">
        <v>420</v>
      </c>
      <c r="C45" s="1124">
        <v>135</v>
      </c>
      <c r="D45" s="1124">
        <v>11450510</v>
      </c>
      <c r="E45" s="1124">
        <v>266566.86186499166</v>
      </c>
      <c r="F45" s="1124">
        <v>171346.59266768355</v>
      </c>
      <c r="G45" s="1124">
        <v>95220.279197318057</v>
      </c>
      <c r="H45" s="1125">
        <v>479918.10315310961</v>
      </c>
      <c r="I45" s="1124">
        <v>136</v>
      </c>
      <c r="J45" s="1124">
        <v>11962111</v>
      </c>
      <c r="K45" s="1124">
        <v>118422.97236059373</v>
      </c>
      <c r="L45" s="1125">
        <v>129816.27920401593</v>
      </c>
      <c r="M45" s="1124">
        <v>-11393.306843422199</v>
      </c>
      <c r="N45" s="1124">
        <v>491075.66982217721</v>
      </c>
    </row>
    <row r="46" spans="1:14">
      <c r="A46" s="496"/>
      <c r="B46" s="497"/>
      <c r="C46" s="1122"/>
      <c r="D46" s="1122"/>
      <c r="E46" s="1122"/>
      <c r="F46" s="1122"/>
      <c r="G46" s="1122"/>
      <c r="H46" s="1123"/>
      <c r="I46" s="1122"/>
      <c r="J46" s="1122"/>
      <c r="K46" s="1122"/>
      <c r="L46" s="1123"/>
      <c r="M46" s="1122"/>
      <c r="N46" s="1122"/>
    </row>
    <row r="47" spans="1:14" ht="30">
      <c r="A47" s="482" t="s">
        <v>43</v>
      </c>
      <c r="B47" s="491" t="s">
        <v>421</v>
      </c>
      <c r="C47" s="1122"/>
      <c r="D47" s="1122"/>
      <c r="E47" s="1122"/>
      <c r="F47" s="1122"/>
      <c r="G47" s="1122"/>
      <c r="H47" s="1123"/>
      <c r="I47" s="1122"/>
      <c r="J47" s="1122"/>
      <c r="K47" s="1122"/>
      <c r="L47" s="1123"/>
      <c r="M47" s="1122"/>
      <c r="N47" s="1122"/>
    </row>
    <row r="48" spans="1:14" ht="30">
      <c r="A48" s="496">
        <v>34</v>
      </c>
      <c r="B48" s="498" t="s">
        <v>422</v>
      </c>
      <c r="C48" s="1122">
        <v>25</v>
      </c>
      <c r="D48" s="1122">
        <v>2684311</v>
      </c>
      <c r="E48" s="1122">
        <v>2338.6553341359968</v>
      </c>
      <c r="F48" s="1122">
        <v>1581.2515796068587</v>
      </c>
      <c r="G48" s="1122">
        <v>757.40375452913838</v>
      </c>
      <c r="H48" s="1123">
        <v>16405.532726651512</v>
      </c>
      <c r="I48" s="1122">
        <v>26</v>
      </c>
      <c r="J48" s="1122">
        <v>2738857</v>
      </c>
      <c r="K48" s="1122">
        <v>1765.8642522269981</v>
      </c>
      <c r="L48" s="1123">
        <v>1018.0676629219325</v>
      </c>
      <c r="M48" s="1122">
        <v>747.79658930506548</v>
      </c>
      <c r="N48" s="1122">
        <v>17984.257946321457</v>
      </c>
    </row>
    <row r="49" spans="1:14" ht="30">
      <c r="A49" s="496">
        <v>35</v>
      </c>
      <c r="B49" s="498" t="s">
        <v>423</v>
      </c>
      <c r="C49" s="1122">
        <v>10</v>
      </c>
      <c r="D49" s="1122">
        <v>2894434</v>
      </c>
      <c r="E49" s="1122">
        <v>1061.2741119560001</v>
      </c>
      <c r="F49" s="1122">
        <v>554.14229801200008</v>
      </c>
      <c r="G49" s="1122">
        <v>507.13181394399993</v>
      </c>
      <c r="H49" s="1123">
        <v>13131.235289600159</v>
      </c>
      <c r="I49" s="1122">
        <v>10</v>
      </c>
      <c r="J49" s="1122">
        <v>2916524</v>
      </c>
      <c r="K49" s="1122">
        <v>888.34240391299988</v>
      </c>
      <c r="L49" s="1123">
        <v>382.86100445600005</v>
      </c>
      <c r="M49" s="1122">
        <v>505.48139945700007</v>
      </c>
      <c r="N49" s="1122">
        <v>14258.985241514398</v>
      </c>
    </row>
    <row r="50" spans="1:14">
      <c r="A50" s="496"/>
      <c r="B50" s="491" t="s">
        <v>424</v>
      </c>
      <c r="C50" s="1124">
        <v>35</v>
      </c>
      <c r="D50" s="1124">
        <v>5578745</v>
      </c>
      <c r="E50" s="1124">
        <v>3399.9294460919969</v>
      </c>
      <c r="F50" s="1124">
        <v>2135.3938776188588</v>
      </c>
      <c r="G50" s="1124">
        <v>1264.5355684731383</v>
      </c>
      <c r="H50" s="1125">
        <v>29536.76801625167</v>
      </c>
      <c r="I50" s="1124">
        <v>36</v>
      </c>
      <c r="J50" s="1124">
        <v>5655381</v>
      </c>
      <c r="K50" s="1124">
        <v>2654.2066561399979</v>
      </c>
      <c r="L50" s="1125">
        <v>1400.9286673779325</v>
      </c>
      <c r="M50" s="1124">
        <v>1253.2779887620654</v>
      </c>
      <c r="N50" s="1124">
        <v>32243.243187835855</v>
      </c>
    </row>
    <row r="51" spans="1:14">
      <c r="A51" s="496"/>
      <c r="B51" s="497"/>
      <c r="C51" s="1122"/>
      <c r="D51" s="1122"/>
      <c r="E51" s="1122"/>
      <c r="F51" s="1122"/>
      <c r="G51" s="1122"/>
      <c r="H51" s="1123"/>
      <c r="I51" s="1122"/>
      <c r="J51" s="1122"/>
      <c r="K51" s="1122"/>
      <c r="L51" s="1123"/>
      <c r="M51" s="1122"/>
      <c r="N51" s="1122"/>
    </row>
    <row r="52" spans="1:14">
      <c r="A52" s="482" t="s">
        <v>44</v>
      </c>
      <c r="B52" s="491" t="s">
        <v>425</v>
      </c>
      <c r="C52" s="1122"/>
      <c r="D52" s="1122"/>
      <c r="E52" s="1122"/>
      <c r="F52" s="1122"/>
      <c r="G52" s="1122"/>
      <c r="H52" s="1123"/>
      <c r="I52" s="1122"/>
      <c r="J52" s="1122"/>
      <c r="K52" s="1122"/>
      <c r="L52" s="1123"/>
      <c r="M52" s="1122"/>
      <c r="N52" s="1122"/>
    </row>
    <row r="53" spans="1:14" ht="30">
      <c r="A53" s="496">
        <v>36</v>
      </c>
      <c r="B53" s="626" t="s">
        <v>426</v>
      </c>
      <c r="C53" s="1122">
        <v>93</v>
      </c>
      <c r="D53" s="1122">
        <v>2469089</v>
      </c>
      <c r="E53" s="1122">
        <v>55917.401733357532</v>
      </c>
      <c r="F53" s="1122">
        <v>11147.099271620327</v>
      </c>
      <c r="G53" s="1122">
        <v>44770.312461737201</v>
      </c>
      <c r="H53" s="1123">
        <v>68675.73366935263</v>
      </c>
      <c r="I53" s="1122">
        <v>146</v>
      </c>
      <c r="J53" s="1122">
        <v>3210377</v>
      </c>
      <c r="K53" s="1122">
        <v>75975.098602980463</v>
      </c>
      <c r="L53" s="1123">
        <v>19590.219196128775</v>
      </c>
      <c r="M53" s="1122">
        <v>56384.879406851702</v>
      </c>
      <c r="N53" s="1122">
        <v>128984.41731132983</v>
      </c>
    </row>
    <row r="54" spans="1:14" ht="30">
      <c r="A54" s="496">
        <v>37</v>
      </c>
      <c r="B54" s="626" t="s">
        <v>427</v>
      </c>
      <c r="C54" s="1122">
        <v>11</v>
      </c>
      <c r="D54" s="1122">
        <v>4241840</v>
      </c>
      <c r="E54" s="1122">
        <v>4975.8459720599994</v>
      </c>
      <c r="F54" s="1122">
        <v>2435.230779175452</v>
      </c>
      <c r="G54" s="1122">
        <v>2540.6151928845475</v>
      </c>
      <c r="H54" s="1123">
        <v>19280.88890840497</v>
      </c>
      <c r="I54" s="1122">
        <v>11</v>
      </c>
      <c r="J54" s="1122">
        <v>4638319</v>
      </c>
      <c r="K54" s="1122">
        <v>2849.4993011400002</v>
      </c>
      <c r="L54" s="1123">
        <v>1896.106951341204</v>
      </c>
      <c r="M54" s="1122">
        <v>953.39234979879598</v>
      </c>
      <c r="N54" s="1122">
        <v>21455.349516093935</v>
      </c>
    </row>
    <row r="55" spans="1:14" ht="30">
      <c r="A55" s="496">
        <v>38</v>
      </c>
      <c r="B55" s="626" t="s">
        <v>428</v>
      </c>
      <c r="C55" s="1122">
        <v>124</v>
      </c>
      <c r="D55" s="1122">
        <v>10541730</v>
      </c>
      <c r="E55" s="1122">
        <v>139616.10560208157</v>
      </c>
      <c r="F55" s="1122">
        <v>58766.734531716036</v>
      </c>
      <c r="G55" s="1122">
        <v>80849.371070365567</v>
      </c>
      <c r="H55" s="1123">
        <v>411362.40884253057</v>
      </c>
      <c r="I55" s="1122">
        <v>150</v>
      </c>
      <c r="J55" s="1122">
        <v>11750774</v>
      </c>
      <c r="K55" s="1122">
        <v>110254.53828950599</v>
      </c>
      <c r="L55" s="1123">
        <v>48717.534239755012</v>
      </c>
      <c r="M55" s="1122">
        <v>61537.004049750984</v>
      </c>
      <c r="N55" s="1122">
        <v>497473.35330959928</v>
      </c>
    </row>
    <row r="56" spans="1:14" ht="45">
      <c r="A56" s="496">
        <v>39</v>
      </c>
      <c r="B56" s="626" t="s">
        <v>429</v>
      </c>
      <c r="C56" s="1122">
        <v>45</v>
      </c>
      <c r="D56" s="1122">
        <v>1254895</v>
      </c>
      <c r="E56" s="1122">
        <v>15035.833834453095</v>
      </c>
      <c r="F56" s="1122">
        <v>4361.9372485021986</v>
      </c>
      <c r="G56" s="1122">
        <v>10673.896585950893</v>
      </c>
      <c r="H56" s="1123">
        <v>22609.185769324682</v>
      </c>
      <c r="I56" s="1122">
        <v>49</v>
      </c>
      <c r="J56" s="1122">
        <v>1251851</v>
      </c>
      <c r="K56" s="1122">
        <v>4825.1540324739517</v>
      </c>
      <c r="L56" s="1123">
        <v>3458.7278469825983</v>
      </c>
      <c r="M56" s="1122">
        <v>1366.4261854913543</v>
      </c>
      <c r="N56" s="1122">
        <v>20482.427884839533</v>
      </c>
    </row>
    <row r="57" spans="1:14">
      <c r="A57" s="496"/>
      <c r="B57" s="491" t="s">
        <v>430</v>
      </c>
      <c r="C57" s="1124">
        <v>273</v>
      </c>
      <c r="D57" s="1124">
        <v>18507554</v>
      </c>
      <c r="E57" s="1124">
        <v>215545.18714195222</v>
      </c>
      <c r="F57" s="1124">
        <v>76711.001831014015</v>
      </c>
      <c r="G57" s="1124">
        <v>138834.1953109382</v>
      </c>
      <c r="H57" s="1125">
        <v>521928.2171896128</v>
      </c>
      <c r="I57" s="1124">
        <v>356</v>
      </c>
      <c r="J57" s="1124">
        <v>20851321</v>
      </c>
      <c r="K57" s="1124">
        <v>193904.29022610039</v>
      </c>
      <c r="L57" s="1125">
        <v>73662.588234207593</v>
      </c>
      <c r="M57" s="1124">
        <v>120241.70199189283</v>
      </c>
      <c r="N57" s="1124">
        <v>668395.54802186252</v>
      </c>
    </row>
    <row r="58" spans="1:14">
      <c r="A58" s="496"/>
      <c r="B58" s="497"/>
      <c r="C58" s="1122"/>
      <c r="D58" s="1122"/>
      <c r="E58" s="1122"/>
      <c r="F58" s="1122"/>
      <c r="G58" s="1122"/>
      <c r="H58" s="1123"/>
      <c r="I58" s="1122"/>
      <c r="J58" s="1122"/>
      <c r="K58" s="1122"/>
      <c r="L58" s="1123"/>
      <c r="M58" s="1122"/>
      <c r="N58" s="1122"/>
    </row>
    <row r="59" spans="1:14" ht="30">
      <c r="A59" s="496"/>
      <c r="B59" s="491" t="s">
        <v>431</v>
      </c>
      <c r="C59" s="1124">
        <v>1120</v>
      </c>
      <c r="D59" s="1124">
        <v>128853769</v>
      </c>
      <c r="E59" s="1124">
        <v>9311181.2065330613</v>
      </c>
      <c r="F59" s="1124">
        <v>8979811.6751216445</v>
      </c>
      <c r="G59" s="1124">
        <v>331369.51141141483</v>
      </c>
      <c r="H59" s="1125">
        <v>3695799.8844425688</v>
      </c>
      <c r="I59" s="1124">
        <v>1220</v>
      </c>
      <c r="J59" s="1124">
        <v>140611179</v>
      </c>
      <c r="K59" s="1124">
        <v>7814834.9057782488</v>
      </c>
      <c r="L59" s="1125">
        <v>7709333.2878236417</v>
      </c>
      <c r="M59" s="1124">
        <v>105501.46789422625</v>
      </c>
      <c r="N59" s="1124">
        <v>3958270.2248053048</v>
      </c>
    </row>
    <row r="60" spans="1:14">
      <c r="A60" s="496"/>
      <c r="B60" s="497"/>
      <c r="C60" s="1122"/>
      <c r="D60" s="1122"/>
      <c r="E60" s="1122"/>
      <c r="F60" s="1122"/>
      <c r="G60" s="1122"/>
      <c r="H60" s="1123"/>
      <c r="I60" s="1122"/>
      <c r="J60" s="1122"/>
      <c r="K60" s="1122"/>
      <c r="L60" s="1123"/>
      <c r="M60" s="1122"/>
      <c r="N60" s="1122"/>
    </row>
    <row r="61" spans="1:14" s="480" customFormat="1" ht="30">
      <c r="A61" s="483" t="s">
        <v>432</v>
      </c>
      <c r="B61" s="491" t="s">
        <v>433</v>
      </c>
      <c r="C61" s="1122"/>
      <c r="D61" s="1122"/>
      <c r="E61" s="1122"/>
      <c r="F61" s="1122"/>
      <c r="G61" s="1122"/>
      <c r="H61" s="1123"/>
      <c r="I61" s="1122"/>
      <c r="J61" s="1122"/>
      <c r="K61" s="1122"/>
      <c r="L61" s="1123"/>
      <c r="M61" s="1122"/>
      <c r="N61" s="1122"/>
    </row>
    <row r="62" spans="1:14" ht="30">
      <c r="A62" s="496" t="s">
        <v>40</v>
      </c>
      <c r="B62" s="627" t="s">
        <v>1094</v>
      </c>
      <c r="C62" s="1122"/>
      <c r="D62" s="1122"/>
      <c r="E62" s="1122"/>
      <c r="F62" s="1122"/>
      <c r="G62" s="1122"/>
      <c r="H62" s="1123"/>
      <c r="I62" s="1122"/>
      <c r="J62" s="1122"/>
      <c r="K62" s="1122"/>
      <c r="L62" s="1123"/>
      <c r="M62" s="1122"/>
      <c r="N62" s="1122"/>
    </row>
    <row r="63" spans="1:14" ht="30">
      <c r="A63" s="496" t="s">
        <v>45</v>
      </c>
      <c r="B63" s="627" t="s">
        <v>434</v>
      </c>
      <c r="C63" s="1122">
        <v>296</v>
      </c>
      <c r="D63" s="1122">
        <v>190581</v>
      </c>
      <c r="E63" s="1122">
        <v>5765.9153788780004</v>
      </c>
      <c r="F63" s="1122">
        <v>78410.630944673991</v>
      </c>
      <c r="G63" s="1122">
        <v>-72644.715565795996</v>
      </c>
      <c r="H63" s="1123">
        <v>48381.267040985796</v>
      </c>
      <c r="I63" s="1122">
        <v>97</v>
      </c>
      <c r="J63" s="1122">
        <v>122976</v>
      </c>
      <c r="K63" s="1122">
        <v>10672.605363657001</v>
      </c>
      <c r="L63" s="1123">
        <v>39324.920365532998</v>
      </c>
      <c r="M63" s="1122">
        <v>-28652.315001876002</v>
      </c>
      <c r="N63" s="1122">
        <v>19994.374915432385</v>
      </c>
    </row>
    <row r="64" spans="1:14" ht="30">
      <c r="A64" s="496" t="s">
        <v>46</v>
      </c>
      <c r="B64" s="627" t="s">
        <v>435</v>
      </c>
      <c r="C64" s="1122">
        <v>13</v>
      </c>
      <c r="D64" s="1122">
        <v>30736</v>
      </c>
      <c r="E64" s="1122">
        <v>0</v>
      </c>
      <c r="F64" s="1122">
        <v>1070.6066423470008</v>
      </c>
      <c r="G64" s="1122">
        <v>-1070.6066423470008</v>
      </c>
      <c r="H64" s="1123">
        <v>1619.3185228184675</v>
      </c>
      <c r="I64" s="1122">
        <v>7</v>
      </c>
      <c r="J64" s="1122">
        <v>12654</v>
      </c>
      <c r="K64" s="1122">
        <v>0</v>
      </c>
      <c r="L64" s="1123">
        <v>996.48226731</v>
      </c>
      <c r="M64" s="1122">
        <v>-996.48226731</v>
      </c>
      <c r="N64" s="1122">
        <v>639.5891129676603</v>
      </c>
    </row>
    <row r="65" spans="1:14" ht="30">
      <c r="A65" s="496" t="s">
        <v>47</v>
      </c>
      <c r="B65" s="627" t="s">
        <v>436</v>
      </c>
      <c r="C65" s="1122">
        <v>8</v>
      </c>
      <c r="D65" s="1122">
        <v>80</v>
      </c>
      <c r="E65" s="1122">
        <v>0</v>
      </c>
      <c r="F65" s="1122">
        <v>319.00415644900005</v>
      </c>
      <c r="G65" s="1122">
        <v>-319.00415644899999</v>
      </c>
      <c r="H65" s="1123">
        <v>2002.7042547329415</v>
      </c>
      <c r="I65" s="1122">
        <v>8</v>
      </c>
      <c r="J65" s="1122">
        <v>80</v>
      </c>
      <c r="K65" s="1122">
        <v>0</v>
      </c>
      <c r="L65" s="1123">
        <v>0</v>
      </c>
      <c r="M65" s="1122">
        <v>0</v>
      </c>
      <c r="N65" s="1122">
        <v>2114.5465927383339</v>
      </c>
    </row>
    <row r="66" spans="1:14" ht="30">
      <c r="A66" s="496" t="s">
        <v>48</v>
      </c>
      <c r="B66" s="627" t="s">
        <v>1230</v>
      </c>
      <c r="C66" s="1122">
        <v>1</v>
      </c>
      <c r="D66" s="1122">
        <v>717</v>
      </c>
      <c r="E66" s="1122">
        <v>0</v>
      </c>
      <c r="F66" s="1122">
        <v>681.48556368900017</v>
      </c>
      <c r="G66" s="1122">
        <v>-681.48556368900017</v>
      </c>
      <c r="H66" s="1123">
        <v>60.144167316599997</v>
      </c>
      <c r="I66" s="1122">
        <v>0</v>
      </c>
      <c r="J66" s="1122">
        <v>0</v>
      </c>
      <c r="K66" s="1122">
        <v>0</v>
      </c>
      <c r="L66" s="1123">
        <v>60.595893031000003</v>
      </c>
      <c r="M66" s="1122">
        <v>-60.595893031000003</v>
      </c>
      <c r="N66" s="1122">
        <v>0</v>
      </c>
    </row>
    <row r="67" spans="1:14" ht="30">
      <c r="A67" s="496"/>
      <c r="B67" s="491" t="s">
        <v>437</v>
      </c>
      <c r="C67" s="1124">
        <v>318</v>
      </c>
      <c r="D67" s="1124">
        <v>222114</v>
      </c>
      <c r="E67" s="1124">
        <v>5765.9153788780004</v>
      </c>
      <c r="F67" s="1124">
        <v>80481.727307158988</v>
      </c>
      <c r="G67" s="1124">
        <v>-74715.811928280993</v>
      </c>
      <c r="H67" s="1125">
        <v>52063.433985853801</v>
      </c>
      <c r="I67" s="1124">
        <v>112</v>
      </c>
      <c r="J67" s="1124">
        <v>135710</v>
      </c>
      <c r="K67" s="1124">
        <v>10672.605363657001</v>
      </c>
      <c r="L67" s="1125">
        <v>40381.998525873998</v>
      </c>
      <c r="M67" s="1124">
        <v>-29709.393162217002</v>
      </c>
      <c r="N67" s="1124">
        <v>22748.510621138379</v>
      </c>
    </row>
    <row r="68" spans="1:14">
      <c r="A68" s="496"/>
      <c r="B68" s="497"/>
      <c r="C68" s="1122"/>
      <c r="D68" s="1122"/>
      <c r="E68" s="1122"/>
      <c r="F68" s="1122"/>
      <c r="G68" s="1122"/>
      <c r="H68" s="1123"/>
      <c r="I68" s="1122"/>
      <c r="J68" s="1122"/>
      <c r="K68" s="1122"/>
      <c r="L68" s="1123"/>
      <c r="M68" s="1122"/>
      <c r="N68" s="1122"/>
    </row>
    <row r="69" spans="1:14" ht="30">
      <c r="A69" s="496" t="s">
        <v>41</v>
      </c>
      <c r="B69" s="627" t="s">
        <v>946</v>
      </c>
      <c r="C69" s="1122"/>
      <c r="D69" s="1122"/>
      <c r="E69" s="1122"/>
      <c r="F69" s="1122"/>
      <c r="G69" s="1122"/>
      <c r="H69" s="1123"/>
      <c r="I69" s="1122"/>
      <c r="J69" s="1122"/>
      <c r="K69" s="1122"/>
      <c r="L69" s="1123"/>
      <c r="M69" s="1122"/>
      <c r="N69" s="1122"/>
    </row>
    <row r="70" spans="1:14" ht="30">
      <c r="A70" s="496" t="s">
        <v>45</v>
      </c>
      <c r="B70" s="627" t="s">
        <v>438</v>
      </c>
      <c r="C70" s="1122">
        <v>19</v>
      </c>
      <c r="D70" s="1122">
        <v>313073</v>
      </c>
      <c r="E70" s="1122">
        <v>0</v>
      </c>
      <c r="F70" s="1122">
        <v>1091.6316456019999</v>
      </c>
      <c r="G70" s="1122">
        <v>-1091.6316456019999</v>
      </c>
      <c r="H70" s="1123">
        <v>3752.6828580150691</v>
      </c>
      <c r="I70" s="1122">
        <v>19</v>
      </c>
      <c r="J70" s="1122">
        <v>301577</v>
      </c>
      <c r="K70" s="1122">
        <v>0</v>
      </c>
      <c r="L70" s="1123">
        <v>218.830413558</v>
      </c>
      <c r="M70" s="1122">
        <v>-218.830413558</v>
      </c>
      <c r="N70" s="1122">
        <v>3628.2125415465985</v>
      </c>
    </row>
    <row r="71" spans="1:14" ht="30">
      <c r="A71" s="496" t="s">
        <v>46</v>
      </c>
      <c r="B71" s="627" t="s">
        <v>155</v>
      </c>
      <c r="C71" s="1122">
        <v>17</v>
      </c>
      <c r="D71" s="1122">
        <v>112646</v>
      </c>
      <c r="E71" s="1122">
        <v>0</v>
      </c>
      <c r="F71" s="1122">
        <v>9218.9669312039987</v>
      </c>
      <c r="G71" s="1122">
        <v>-9218.9669312039987</v>
      </c>
      <c r="H71" s="1123">
        <v>4520.0516546157169</v>
      </c>
      <c r="I71" s="1122">
        <v>12</v>
      </c>
      <c r="J71" s="1122">
        <v>68228</v>
      </c>
      <c r="K71" s="1122">
        <v>0</v>
      </c>
      <c r="L71" s="1123">
        <v>1311.66660781</v>
      </c>
      <c r="M71" s="1122">
        <v>-1311.66660781</v>
      </c>
      <c r="N71" s="1122">
        <v>3252.281957607981</v>
      </c>
    </row>
    <row r="72" spans="1:14" ht="30">
      <c r="A72" s="496"/>
      <c r="B72" s="491" t="s">
        <v>437</v>
      </c>
      <c r="C72" s="1124">
        <v>36</v>
      </c>
      <c r="D72" s="1124">
        <v>425719</v>
      </c>
      <c r="E72" s="1124">
        <v>0</v>
      </c>
      <c r="F72" s="1124">
        <v>10310.598576805998</v>
      </c>
      <c r="G72" s="1124">
        <v>-10310.598576805998</v>
      </c>
      <c r="H72" s="1125">
        <v>8272.7345126307864</v>
      </c>
      <c r="I72" s="1124">
        <v>31</v>
      </c>
      <c r="J72" s="1124">
        <v>369805</v>
      </c>
      <c r="K72" s="1124">
        <v>0</v>
      </c>
      <c r="L72" s="1125">
        <v>1530.4970213679999</v>
      </c>
      <c r="M72" s="1124">
        <v>-1530.4970213679999</v>
      </c>
      <c r="N72" s="1124">
        <v>6880.4944991545799</v>
      </c>
    </row>
    <row r="73" spans="1:14">
      <c r="A73" s="496"/>
      <c r="B73" s="497"/>
      <c r="C73" s="1122"/>
      <c r="D73" s="1122"/>
      <c r="E73" s="1122"/>
      <c r="F73" s="1122"/>
      <c r="G73" s="1122"/>
      <c r="H73" s="1123"/>
      <c r="I73" s="1122"/>
      <c r="J73" s="1122"/>
      <c r="K73" s="1122"/>
      <c r="L73" s="1123"/>
      <c r="M73" s="1122"/>
      <c r="N73" s="1122"/>
    </row>
    <row r="74" spans="1:14" ht="30">
      <c r="A74" s="496" t="s">
        <v>42</v>
      </c>
      <c r="B74" s="627" t="s">
        <v>439</v>
      </c>
      <c r="C74" s="1124">
        <v>0</v>
      </c>
      <c r="D74" s="1124">
        <v>0</v>
      </c>
      <c r="E74" s="1124">
        <v>0</v>
      </c>
      <c r="F74" s="1124">
        <v>0</v>
      </c>
      <c r="G74" s="1124">
        <v>0</v>
      </c>
      <c r="H74" s="1124">
        <v>0</v>
      </c>
      <c r="I74" s="1124">
        <v>0</v>
      </c>
      <c r="J74" s="1124">
        <v>0</v>
      </c>
      <c r="K74" s="1124">
        <v>0</v>
      </c>
      <c r="L74" s="1124">
        <v>0</v>
      </c>
      <c r="M74" s="1124">
        <v>0</v>
      </c>
      <c r="N74" s="1124">
        <v>0</v>
      </c>
    </row>
    <row r="75" spans="1:14">
      <c r="A75" s="496"/>
      <c r="B75" s="497"/>
      <c r="C75" s="1122"/>
      <c r="D75" s="1122"/>
      <c r="E75" s="1122"/>
      <c r="F75" s="1122"/>
      <c r="G75" s="1122"/>
      <c r="H75" s="1123"/>
      <c r="I75" s="1122"/>
      <c r="J75" s="1122"/>
      <c r="K75" s="1122"/>
      <c r="L75" s="1123"/>
      <c r="M75" s="1122"/>
      <c r="N75" s="1122"/>
    </row>
    <row r="76" spans="1:14" ht="30">
      <c r="A76" s="496"/>
      <c r="B76" s="491" t="s">
        <v>440</v>
      </c>
      <c r="C76" s="1124">
        <v>354</v>
      </c>
      <c r="D76" s="1124">
        <v>647833</v>
      </c>
      <c r="E76" s="1124">
        <v>5765.9153788780004</v>
      </c>
      <c r="F76" s="1124">
        <v>90792.325883964979</v>
      </c>
      <c r="G76" s="1124">
        <v>-85026.410505086998</v>
      </c>
      <c r="H76" s="1125">
        <v>60336.168498484585</v>
      </c>
      <c r="I76" s="1124">
        <v>143</v>
      </c>
      <c r="J76" s="1124">
        <v>505515</v>
      </c>
      <c r="K76" s="1124">
        <v>10672.605363657001</v>
      </c>
      <c r="L76" s="1125">
        <v>41912.495547241997</v>
      </c>
      <c r="M76" s="1124">
        <v>-31239.890183585001</v>
      </c>
      <c r="N76" s="1124">
        <v>29629.005120292961</v>
      </c>
    </row>
    <row r="77" spans="1:14">
      <c r="A77" s="496"/>
      <c r="B77" s="497"/>
      <c r="C77" s="1122"/>
      <c r="D77" s="1122"/>
      <c r="E77" s="1122"/>
      <c r="F77" s="1122"/>
      <c r="G77" s="1122"/>
      <c r="H77" s="1123"/>
      <c r="I77" s="1122"/>
      <c r="J77" s="1122"/>
      <c r="K77" s="1122"/>
      <c r="L77" s="1123"/>
      <c r="M77" s="1122"/>
      <c r="N77" s="1122"/>
    </row>
    <row r="78" spans="1:14" s="480" customFormat="1" ht="31.5" customHeight="1">
      <c r="A78" s="483" t="s">
        <v>1354</v>
      </c>
      <c r="B78" s="491" t="s">
        <v>1231</v>
      </c>
      <c r="C78" s="1122"/>
      <c r="D78" s="1122"/>
      <c r="E78" s="1122"/>
      <c r="F78" s="1122"/>
      <c r="G78" s="1122"/>
      <c r="H78" s="1123"/>
      <c r="I78" s="1122"/>
      <c r="J78" s="1122"/>
      <c r="K78" s="1122"/>
      <c r="L78" s="1123"/>
      <c r="M78" s="1122"/>
      <c r="N78" s="1122"/>
    </row>
    <row r="79" spans="1:14" ht="30">
      <c r="A79" s="496"/>
      <c r="B79" s="627" t="s">
        <v>1355</v>
      </c>
      <c r="C79" s="1122">
        <v>21</v>
      </c>
      <c r="D79" s="1122">
        <v>3050</v>
      </c>
      <c r="E79" s="1122">
        <v>557.42785747599987</v>
      </c>
      <c r="F79" s="1122">
        <v>170.97632586</v>
      </c>
      <c r="G79" s="1122">
        <v>386.45153161599995</v>
      </c>
      <c r="H79" s="1123">
        <v>546.54031349898298</v>
      </c>
      <c r="I79" s="1122">
        <v>12</v>
      </c>
      <c r="J79" s="1122">
        <v>2896</v>
      </c>
      <c r="K79" s="1122">
        <v>1430.500894986</v>
      </c>
      <c r="L79" s="1123">
        <v>1150.8165268659998</v>
      </c>
      <c r="M79" s="1122">
        <v>279.6843681200001</v>
      </c>
      <c r="N79" s="1122">
        <v>836.15371604564496</v>
      </c>
    </row>
    <row r="80" spans="1:14">
      <c r="A80" s="496"/>
      <c r="B80" s="497"/>
      <c r="C80" s="1122"/>
      <c r="D80" s="1122"/>
      <c r="E80" s="1122"/>
      <c r="F80" s="1122"/>
      <c r="G80" s="1122"/>
      <c r="H80" s="1123"/>
      <c r="I80" s="1122"/>
      <c r="J80" s="1122"/>
      <c r="K80" s="1122"/>
      <c r="L80" s="1123"/>
      <c r="M80" s="1122"/>
      <c r="N80" s="1122"/>
    </row>
    <row r="81" spans="1:14" ht="30">
      <c r="A81" s="496" t="s">
        <v>41</v>
      </c>
      <c r="B81" s="627" t="s">
        <v>946</v>
      </c>
      <c r="C81" s="1122">
        <v>0</v>
      </c>
      <c r="D81" s="1122">
        <v>0</v>
      </c>
      <c r="E81" s="1122">
        <v>0</v>
      </c>
      <c r="F81" s="1122">
        <v>0</v>
      </c>
      <c r="G81" s="1122">
        <v>0</v>
      </c>
      <c r="H81" s="1123">
        <v>0</v>
      </c>
      <c r="I81" s="1122">
        <v>0</v>
      </c>
      <c r="J81" s="1122">
        <v>0</v>
      </c>
      <c r="K81" s="1122">
        <v>0</v>
      </c>
      <c r="L81" s="1123">
        <v>0</v>
      </c>
      <c r="M81" s="1122">
        <v>0</v>
      </c>
      <c r="N81" s="1122">
        <v>0</v>
      </c>
    </row>
    <row r="82" spans="1:14">
      <c r="A82" s="496"/>
      <c r="B82" s="497"/>
      <c r="C82" s="1122"/>
      <c r="D82" s="1122"/>
      <c r="E82" s="1122"/>
      <c r="F82" s="1122"/>
      <c r="G82" s="1122"/>
      <c r="H82" s="1123"/>
      <c r="I82" s="1122"/>
      <c r="J82" s="1122"/>
      <c r="K82" s="1122"/>
      <c r="L82" s="1123"/>
      <c r="M82" s="1122"/>
      <c r="N82" s="1122"/>
    </row>
    <row r="83" spans="1:14" ht="30">
      <c r="A83" s="496" t="s">
        <v>42</v>
      </c>
      <c r="B83" s="627" t="s">
        <v>441</v>
      </c>
      <c r="C83" s="1122">
        <v>0</v>
      </c>
      <c r="D83" s="1122">
        <v>0</v>
      </c>
      <c r="E83" s="1122">
        <v>0</v>
      </c>
      <c r="F83" s="1122">
        <v>0</v>
      </c>
      <c r="G83" s="1122">
        <v>0</v>
      </c>
      <c r="H83" s="1123">
        <v>0</v>
      </c>
      <c r="I83" s="1122">
        <v>0</v>
      </c>
      <c r="J83" s="1122">
        <v>0</v>
      </c>
      <c r="K83" s="1122">
        <v>0</v>
      </c>
      <c r="L83" s="1123">
        <v>0</v>
      </c>
      <c r="M83" s="1122">
        <v>0</v>
      </c>
      <c r="N83" s="1122">
        <v>0</v>
      </c>
    </row>
    <row r="84" spans="1:14">
      <c r="A84" s="496"/>
      <c r="B84" s="497"/>
      <c r="C84" s="1122"/>
      <c r="D84" s="1122"/>
      <c r="E84" s="1122"/>
      <c r="F84" s="1122"/>
      <c r="G84" s="1122"/>
      <c r="H84" s="1123"/>
      <c r="I84" s="1122"/>
      <c r="J84" s="1122"/>
      <c r="K84" s="1122"/>
      <c r="L84" s="1123"/>
      <c r="M84" s="1122"/>
      <c r="N84" s="1122"/>
    </row>
    <row r="85" spans="1:14" ht="13.5" customHeight="1">
      <c r="A85" s="496"/>
      <c r="B85" s="491" t="s">
        <v>1232</v>
      </c>
      <c r="C85" s="1124">
        <v>21</v>
      </c>
      <c r="D85" s="1124">
        <v>3050</v>
      </c>
      <c r="E85" s="1124">
        <v>557.42785747599987</v>
      </c>
      <c r="F85" s="1124">
        <v>170.97632586</v>
      </c>
      <c r="G85" s="1124">
        <v>386.45153161599995</v>
      </c>
      <c r="H85" s="1125">
        <v>546.54031349898298</v>
      </c>
      <c r="I85" s="1124">
        <v>12</v>
      </c>
      <c r="J85" s="1124">
        <v>2896</v>
      </c>
      <c r="K85" s="1124">
        <v>1430.500894986</v>
      </c>
      <c r="L85" s="1125">
        <v>1150.8165268659998</v>
      </c>
      <c r="M85" s="1124">
        <v>279.6843681200001</v>
      </c>
      <c r="N85" s="1124">
        <v>836.15371604564496</v>
      </c>
    </row>
    <row r="86" spans="1:14">
      <c r="A86" s="496"/>
      <c r="B86" s="497"/>
      <c r="C86" s="1122"/>
      <c r="D86" s="1122"/>
      <c r="E86" s="1122"/>
      <c r="F86" s="1122"/>
      <c r="G86" s="1122"/>
      <c r="H86" s="1123"/>
      <c r="I86" s="1122"/>
      <c r="J86" s="1122"/>
      <c r="K86" s="1122"/>
      <c r="L86" s="1123"/>
      <c r="M86" s="1122"/>
      <c r="N86" s="1122"/>
    </row>
    <row r="87" spans="1:14" s="480" customFormat="1" ht="44.25" customHeight="1">
      <c r="A87" s="499"/>
      <c r="B87" s="499" t="s">
        <v>442</v>
      </c>
      <c r="C87" s="1124">
        <v>1495</v>
      </c>
      <c r="D87" s="1124">
        <v>129504652</v>
      </c>
      <c r="E87" s="1124">
        <v>9317504.5497694146</v>
      </c>
      <c r="F87" s="1124">
        <v>9070774.9773314688</v>
      </c>
      <c r="G87" s="1124">
        <v>246729.55243794381</v>
      </c>
      <c r="H87" s="1125">
        <v>3756682.5932545522</v>
      </c>
      <c r="I87" s="1124">
        <v>1375</v>
      </c>
      <c r="J87" s="1124">
        <v>141119590</v>
      </c>
      <c r="K87" s="1124">
        <v>7826938.0120368917</v>
      </c>
      <c r="L87" s="1125">
        <v>7752396.5998977497</v>
      </c>
      <c r="M87" s="1124">
        <v>74541.262078761254</v>
      </c>
      <c r="N87" s="1124">
        <v>3988735.3836416434</v>
      </c>
    </row>
    <row r="88" spans="1:14">
      <c r="A88" s="496"/>
      <c r="B88" s="497"/>
      <c r="C88" s="1122"/>
      <c r="D88" s="1122"/>
      <c r="E88" s="1122"/>
      <c r="F88" s="1122"/>
      <c r="G88" s="1122"/>
      <c r="H88" s="1123"/>
      <c r="I88" s="1122"/>
      <c r="J88" s="1122"/>
      <c r="K88" s="1122"/>
      <c r="L88" s="1123"/>
      <c r="M88" s="1122"/>
      <c r="N88" s="1122"/>
    </row>
    <row r="89" spans="1:14" ht="45">
      <c r="A89" s="496"/>
      <c r="B89" s="627" t="s">
        <v>1396</v>
      </c>
      <c r="C89" s="1122">
        <v>70</v>
      </c>
      <c r="D89" s="1122">
        <v>1728324</v>
      </c>
      <c r="E89" s="1122">
        <v>24667.283520271565</v>
      </c>
      <c r="F89" s="1122">
        <v>7679.4980029634962</v>
      </c>
      <c r="G89" s="1122">
        <v>16987.785517308072</v>
      </c>
      <c r="H89" s="1123">
        <v>48361.512732723459</v>
      </c>
      <c r="I89" s="1122">
        <v>75</v>
      </c>
      <c r="J89" s="1122">
        <v>1800914</v>
      </c>
      <c r="K89" s="1122">
        <v>18071.851032269326</v>
      </c>
      <c r="L89" s="1123">
        <v>8052.6359787249539</v>
      </c>
      <c r="M89" s="1122">
        <v>10019.215053544371</v>
      </c>
      <c r="N89" s="1122">
        <v>59822.114015429106</v>
      </c>
    </row>
    <row r="90" spans="1:14">
      <c r="A90" s="500" t="s">
        <v>1095</v>
      </c>
      <c r="B90" s="501"/>
      <c r="C90" s="502"/>
      <c r="D90" s="502"/>
      <c r="E90" s="502"/>
      <c r="F90" s="502"/>
      <c r="G90" s="502"/>
      <c r="H90" s="502"/>
    </row>
    <row r="91" spans="1:14" ht="37.5" customHeight="1">
      <c r="A91" s="1454" t="s">
        <v>1397</v>
      </c>
      <c r="B91" s="1454"/>
      <c r="C91" s="1454"/>
      <c r="D91" s="1454"/>
      <c r="E91" s="502"/>
      <c r="F91" s="502"/>
      <c r="G91" s="502"/>
      <c r="H91" s="502"/>
    </row>
    <row r="92" spans="1:14" ht="35.25" customHeight="1">
      <c r="A92" s="1447" t="s">
        <v>1360</v>
      </c>
      <c r="B92" s="1447"/>
    </row>
    <row r="93" spans="1:14" ht="51" customHeight="1">
      <c r="A93" s="1447" t="s">
        <v>950</v>
      </c>
      <c r="B93" s="1448"/>
      <c r="C93" s="1448"/>
      <c r="D93" s="1448"/>
      <c r="E93" s="1448"/>
      <c r="F93" s="1448"/>
      <c r="G93" s="1448"/>
      <c r="I93" s="495"/>
      <c r="J93" s="495"/>
    </row>
    <row r="94" spans="1:14" ht="33.75" customHeight="1">
      <c r="A94" s="1447" t="s">
        <v>72</v>
      </c>
      <c r="B94" s="1447"/>
    </row>
    <row r="98" spans="3:10">
      <c r="C98" s="503"/>
    </row>
    <row r="99" spans="3:10">
      <c r="C99" s="503"/>
    </row>
    <row r="100" spans="3:10">
      <c r="C100" s="503"/>
      <c r="I100" s="495"/>
      <c r="J100" s="495"/>
    </row>
  </sheetData>
  <mergeCells count="9">
    <mergeCell ref="I2:N2"/>
    <mergeCell ref="A92:B92"/>
    <mergeCell ref="A93:G93"/>
    <mergeCell ref="A94:B94"/>
    <mergeCell ref="A1:D1"/>
    <mergeCell ref="A2:A3"/>
    <mergeCell ref="B2:B3"/>
    <mergeCell ref="C2:H2"/>
    <mergeCell ref="A91:D9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4"/>
  <sheetViews>
    <sheetView topLeftCell="A76" zoomScale="80" zoomScaleNormal="80" workbookViewId="0">
      <selection activeCell="A63" sqref="A63:H63"/>
    </sheetView>
  </sheetViews>
  <sheetFormatPr defaultRowHeight="15"/>
  <cols>
    <col min="1" max="1" width="49.5703125" style="668" customWidth="1"/>
    <col min="2" max="2" width="13.28515625" style="668" customWidth="1"/>
    <col min="3" max="3" width="20.140625" style="668" bestFit="1" customWidth="1"/>
    <col min="4" max="4" width="12.85546875" style="668" bestFit="1" customWidth="1"/>
    <col min="5" max="5" width="20.140625" style="668" bestFit="1" customWidth="1"/>
    <col min="6" max="6" width="12.85546875" style="668" bestFit="1" customWidth="1"/>
    <col min="7" max="7" width="20.140625" style="668" bestFit="1" customWidth="1"/>
    <col min="8" max="8" width="12.85546875" style="668" bestFit="1" customWidth="1"/>
    <col min="9" max="9" width="19.5703125" style="668" customWidth="1"/>
    <col min="10" max="10" width="12.85546875" style="668" bestFit="1" customWidth="1"/>
    <col min="11" max="11" width="20.140625" style="668" bestFit="1" customWidth="1"/>
    <col min="12" max="12" width="12.85546875" style="668" bestFit="1" customWidth="1"/>
    <col min="13" max="13" width="20.140625" style="668" bestFit="1" customWidth="1"/>
    <col min="14" max="14" width="12.85546875" style="668" bestFit="1" customWidth="1"/>
    <col min="15" max="15" width="20.140625" style="668" bestFit="1" customWidth="1"/>
    <col min="16" max="16" width="12.85546875" style="668" bestFit="1" customWidth="1"/>
    <col min="17" max="17" width="20.140625" style="668" bestFit="1" customWidth="1"/>
    <col min="18" max="16384" width="9.140625" style="668"/>
  </cols>
  <sheetData>
    <row r="1" spans="1:17" ht="18.75">
      <c r="A1" s="1254" t="s">
        <v>1021</v>
      </c>
      <c r="B1" s="1254"/>
      <c r="C1" s="1254"/>
      <c r="D1" s="1254"/>
      <c r="E1" s="1254"/>
      <c r="F1" s="667"/>
      <c r="G1" s="667"/>
      <c r="H1" s="667"/>
      <c r="I1" s="667"/>
      <c r="J1" s="667"/>
      <c r="K1" s="667"/>
      <c r="L1" s="667"/>
      <c r="M1" s="667"/>
      <c r="N1" s="667"/>
      <c r="O1" s="667"/>
      <c r="P1" s="667"/>
      <c r="Q1" s="667"/>
    </row>
    <row r="2" spans="1:17" ht="18.75">
      <c r="A2" s="1236" t="s">
        <v>817</v>
      </c>
      <c r="B2" s="1238" t="s">
        <v>3</v>
      </c>
      <c r="C2" s="1238"/>
      <c r="D2" s="669"/>
      <c r="E2" s="669"/>
      <c r="F2" s="667"/>
      <c r="G2" s="667"/>
      <c r="H2" s="667"/>
      <c r="I2" s="667"/>
      <c r="J2" s="667"/>
      <c r="K2" s="667"/>
      <c r="L2" s="670"/>
      <c r="M2" s="670"/>
      <c r="N2" s="667"/>
      <c r="O2" s="667"/>
      <c r="P2" s="667"/>
      <c r="Q2" s="670"/>
    </row>
    <row r="3" spans="1:17" ht="75">
      <c r="A3" s="1237"/>
      <c r="B3" s="671" t="s">
        <v>818</v>
      </c>
      <c r="C3" s="671" t="s">
        <v>73</v>
      </c>
      <c r="D3" s="669"/>
      <c r="E3" s="669"/>
      <c r="F3" s="667"/>
      <c r="G3" s="667"/>
      <c r="H3" s="667"/>
      <c r="I3" s="667"/>
      <c r="J3" s="667"/>
      <c r="K3" s="667"/>
      <c r="L3" s="667"/>
      <c r="M3" s="670"/>
      <c r="N3" s="670"/>
      <c r="O3" s="670"/>
      <c r="P3" s="670"/>
      <c r="Q3" s="667"/>
    </row>
    <row r="4" spans="1:17" ht="18.75">
      <c r="A4" s="1239" t="s">
        <v>819</v>
      </c>
      <c r="B4" s="1240"/>
      <c r="C4" s="1241"/>
      <c r="D4" s="669"/>
      <c r="E4" s="669"/>
      <c r="F4" s="667"/>
      <c r="G4" s="667"/>
      <c r="H4" s="667"/>
      <c r="I4" s="667"/>
      <c r="J4" s="667"/>
      <c r="K4" s="667"/>
      <c r="L4" s="667"/>
      <c r="M4" s="667"/>
      <c r="N4" s="667"/>
      <c r="O4" s="667"/>
      <c r="P4" s="667"/>
      <c r="Q4" s="667"/>
    </row>
    <row r="5" spans="1:17" ht="37.5">
      <c r="A5" s="672" t="s">
        <v>820</v>
      </c>
      <c r="B5" s="673">
        <v>35</v>
      </c>
      <c r="C5" s="674">
        <v>51549.7</v>
      </c>
      <c r="D5" s="675"/>
      <c r="E5" s="676"/>
      <c r="F5" s="676"/>
      <c r="G5" s="677"/>
      <c r="H5" s="678"/>
      <c r="I5" s="667"/>
      <c r="J5" s="675"/>
      <c r="K5" s="675"/>
      <c r="L5" s="667"/>
      <c r="M5" s="667"/>
      <c r="N5" s="667"/>
      <c r="O5" s="667"/>
      <c r="P5" s="667"/>
      <c r="Q5" s="667"/>
    </row>
    <row r="6" spans="1:17" ht="37.5">
      <c r="A6" s="679" t="s">
        <v>1029</v>
      </c>
      <c r="B6" s="680">
        <v>29</v>
      </c>
      <c r="C6" s="681">
        <v>37609.410000000003</v>
      </c>
      <c r="D6" s="667"/>
      <c r="E6" s="676"/>
      <c r="F6" s="676"/>
      <c r="G6" s="678"/>
      <c r="H6" s="678"/>
      <c r="I6" s="667"/>
      <c r="J6" s="675"/>
      <c r="K6" s="675"/>
      <c r="L6" s="667"/>
      <c r="M6" s="667"/>
      <c r="N6" s="667"/>
      <c r="O6" s="667"/>
      <c r="P6" s="667"/>
      <c r="Q6" s="667"/>
    </row>
    <row r="7" spans="1:17" ht="37.5">
      <c r="A7" s="679" t="s">
        <v>1026</v>
      </c>
      <c r="B7" s="680">
        <v>25</v>
      </c>
      <c r="C7" s="681">
        <v>13940.76</v>
      </c>
      <c r="D7" s="667"/>
      <c r="E7" s="676"/>
      <c r="F7" s="676"/>
      <c r="G7" s="678"/>
      <c r="H7" s="678"/>
      <c r="I7" s="667"/>
      <c r="J7" s="675"/>
      <c r="K7" s="675"/>
      <c r="L7" s="667"/>
      <c r="M7" s="667"/>
      <c r="N7" s="667"/>
      <c r="O7" s="667"/>
      <c r="P7" s="667"/>
      <c r="Q7" s="667"/>
    </row>
    <row r="8" spans="1:17" ht="37.5">
      <c r="A8" s="682" t="s">
        <v>74</v>
      </c>
      <c r="B8" s="673">
        <v>87</v>
      </c>
      <c r="C8" s="683">
        <v>1664.24</v>
      </c>
      <c r="D8" s="675"/>
      <c r="E8" s="676"/>
      <c r="F8" s="676"/>
      <c r="G8" s="677"/>
      <c r="H8" s="677"/>
      <c r="I8" s="667"/>
      <c r="J8" s="675"/>
      <c r="K8" s="675"/>
      <c r="L8" s="667"/>
      <c r="M8" s="667"/>
      <c r="N8" s="667"/>
      <c r="O8" s="667"/>
      <c r="P8" s="667"/>
      <c r="Q8" s="667"/>
    </row>
    <row r="9" spans="1:17" ht="37.5">
      <c r="A9" s="679" t="s">
        <v>1025</v>
      </c>
      <c r="B9" s="680">
        <v>12</v>
      </c>
      <c r="C9" s="681">
        <v>156.71</v>
      </c>
      <c r="D9" s="667"/>
      <c r="E9" s="676"/>
      <c r="F9" s="676"/>
      <c r="G9" s="678"/>
      <c r="H9" s="678"/>
      <c r="I9" s="667"/>
      <c r="J9" s="675"/>
      <c r="K9" s="675"/>
      <c r="L9" s="667"/>
      <c r="M9" s="667"/>
      <c r="N9" s="667"/>
      <c r="O9" s="667"/>
      <c r="P9" s="667"/>
      <c r="Q9" s="667"/>
    </row>
    <row r="10" spans="1:17" ht="37.5">
      <c r="A10" s="679" t="s">
        <v>1026</v>
      </c>
      <c r="B10" s="618">
        <v>87</v>
      </c>
      <c r="C10" s="681">
        <v>1507.57</v>
      </c>
      <c r="D10" s="667"/>
      <c r="E10" s="676"/>
      <c r="F10" s="676"/>
      <c r="G10" s="678"/>
      <c r="H10" s="678"/>
      <c r="I10" s="667"/>
      <c r="J10" s="675"/>
      <c r="K10" s="675"/>
      <c r="L10" s="667"/>
      <c r="M10" s="667"/>
      <c r="N10" s="667"/>
      <c r="O10" s="667"/>
      <c r="P10" s="667"/>
      <c r="Q10" s="667"/>
    </row>
    <row r="11" spans="1:17" ht="37.5">
      <c r="A11" s="672" t="s">
        <v>75</v>
      </c>
      <c r="B11" s="684">
        <v>122</v>
      </c>
      <c r="C11" s="674">
        <v>53213.939999999995</v>
      </c>
      <c r="D11" s="675"/>
      <c r="E11" s="676"/>
      <c r="F11" s="676"/>
      <c r="G11" s="677"/>
      <c r="H11" s="677"/>
      <c r="I11" s="667"/>
      <c r="J11" s="675"/>
      <c r="K11" s="675"/>
      <c r="L11" s="667"/>
      <c r="M11" s="667"/>
      <c r="N11" s="667"/>
      <c r="O11" s="667"/>
      <c r="P11" s="667"/>
      <c r="Q11" s="667"/>
    </row>
    <row r="12" spans="1:17" ht="37.5">
      <c r="A12" s="679" t="s">
        <v>1027</v>
      </c>
      <c r="B12" s="680">
        <v>41</v>
      </c>
      <c r="C12" s="681">
        <v>37766.120000000003</v>
      </c>
      <c r="D12" s="667"/>
      <c r="E12" s="676"/>
      <c r="F12" s="676"/>
      <c r="G12" s="678"/>
      <c r="H12" s="678"/>
      <c r="I12" s="667"/>
      <c r="J12" s="675"/>
      <c r="K12" s="675"/>
      <c r="L12" s="667"/>
      <c r="M12" s="667"/>
      <c r="N12" s="667"/>
      <c r="O12" s="667"/>
      <c r="P12" s="667"/>
      <c r="Q12" s="667"/>
    </row>
    <row r="13" spans="1:17" ht="37.5">
      <c r="A13" s="679" t="s">
        <v>1028</v>
      </c>
      <c r="B13" s="680">
        <v>112</v>
      </c>
      <c r="C13" s="681">
        <v>15448.33</v>
      </c>
      <c r="D13" s="675"/>
      <c r="E13" s="676"/>
      <c r="F13" s="676"/>
      <c r="G13" s="677"/>
      <c r="H13" s="678"/>
      <c r="I13" s="667"/>
      <c r="J13" s="675"/>
      <c r="K13" s="675"/>
      <c r="L13" s="667"/>
      <c r="M13" s="667"/>
      <c r="N13" s="667"/>
      <c r="O13" s="667"/>
      <c r="P13" s="667"/>
      <c r="Q13" s="667"/>
    </row>
    <row r="14" spans="1:17" ht="37.5">
      <c r="A14" s="672" t="s">
        <v>822</v>
      </c>
      <c r="B14" s="684">
        <v>1</v>
      </c>
      <c r="C14" s="674">
        <v>4300</v>
      </c>
      <c r="D14" s="675"/>
      <c r="E14" s="676"/>
      <c r="F14" s="676"/>
      <c r="G14" s="678"/>
      <c r="H14" s="678"/>
      <c r="I14" s="667"/>
      <c r="J14" s="675"/>
      <c r="K14" s="675"/>
      <c r="L14" s="667"/>
      <c r="M14" s="667"/>
      <c r="N14" s="667"/>
      <c r="O14" s="667"/>
      <c r="P14" s="667"/>
      <c r="Q14" s="667"/>
    </row>
    <row r="15" spans="1:17" ht="37.5">
      <c r="A15" s="679" t="s">
        <v>1029</v>
      </c>
      <c r="B15" s="680">
        <v>0</v>
      </c>
      <c r="C15" s="681">
        <v>0</v>
      </c>
      <c r="D15" s="667"/>
      <c r="E15" s="676"/>
      <c r="F15" s="676"/>
      <c r="G15" s="678"/>
      <c r="H15" s="678"/>
      <c r="I15" s="667"/>
      <c r="J15" s="675"/>
      <c r="K15" s="675"/>
      <c r="L15" s="667"/>
      <c r="M15" s="667"/>
      <c r="N15" s="667"/>
      <c r="O15" s="667"/>
      <c r="P15" s="667"/>
      <c r="Q15" s="667"/>
    </row>
    <row r="16" spans="1:17" ht="37.5">
      <c r="A16" s="679" t="s">
        <v>1026</v>
      </c>
      <c r="B16" s="680">
        <v>1</v>
      </c>
      <c r="C16" s="681">
        <v>4300</v>
      </c>
      <c r="D16" s="667"/>
      <c r="E16" s="676"/>
      <c r="F16" s="676"/>
      <c r="G16" s="678"/>
      <c r="H16" s="678"/>
      <c r="I16" s="685"/>
      <c r="J16" s="676"/>
      <c r="K16" s="676"/>
      <c r="L16" s="685"/>
      <c r="M16" s="685"/>
      <c r="N16" s="667"/>
      <c r="O16" s="667"/>
      <c r="P16" s="667"/>
      <c r="Q16" s="667"/>
    </row>
    <row r="17" spans="1:17" ht="37.5">
      <c r="A17" s="672" t="s">
        <v>823</v>
      </c>
      <c r="B17" s="684">
        <v>0</v>
      </c>
      <c r="C17" s="674">
        <v>0</v>
      </c>
      <c r="D17" s="667"/>
      <c r="E17" s="676"/>
      <c r="F17" s="676"/>
      <c r="G17" s="678"/>
      <c r="H17" s="678"/>
      <c r="I17" s="685"/>
      <c r="J17" s="676"/>
      <c r="K17" s="676"/>
      <c r="L17" s="685"/>
      <c r="M17" s="685"/>
      <c r="N17" s="667"/>
      <c r="O17" s="667"/>
      <c r="P17" s="667"/>
      <c r="Q17" s="667"/>
    </row>
    <row r="18" spans="1:17" ht="37.5">
      <c r="A18" s="679" t="s">
        <v>1029</v>
      </c>
      <c r="B18" s="680">
        <v>0</v>
      </c>
      <c r="C18" s="681">
        <v>0</v>
      </c>
      <c r="D18" s="667"/>
      <c r="E18" s="676"/>
      <c r="F18" s="676"/>
      <c r="G18" s="678"/>
      <c r="H18" s="678"/>
      <c r="I18" s="685"/>
      <c r="J18" s="676"/>
      <c r="K18" s="676"/>
      <c r="L18" s="685"/>
      <c r="M18" s="685"/>
      <c r="N18" s="667"/>
      <c r="O18" s="667"/>
      <c r="P18" s="667"/>
      <c r="Q18" s="667"/>
    </row>
    <row r="19" spans="1:17" ht="37.5">
      <c r="A19" s="679" t="s">
        <v>1030</v>
      </c>
      <c r="B19" s="680">
        <v>0</v>
      </c>
      <c r="C19" s="681">
        <v>0</v>
      </c>
      <c r="D19" s="667"/>
      <c r="E19" s="676"/>
      <c r="F19" s="676"/>
      <c r="G19" s="678"/>
      <c r="H19" s="678"/>
      <c r="I19" s="685"/>
      <c r="J19" s="676"/>
      <c r="K19" s="676"/>
      <c r="L19" s="685"/>
      <c r="M19" s="685"/>
      <c r="N19" s="667"/>
      <c r="O19" s="667"/>
      <c r="P19" s="667"/>
      <c r="Q19" s="667"/>
    </row>
    <row r="20" spans="1:17" ht="37.5">
      <c r="A20" s="672" t="s">
        <v>76</v>
      </c>
      <c r="B20" s="684">
        <v>1</v>
      </c>
      <c r="C20" s="674">
        <v>4300</v>
      </c>
      <c r="D20" s="675"/>
      <c r="E20" s="676"/>
      <c r="F20" s="676"/>
      <c r="G20" s="678"/>
      <c r="H20" s="678"/>
      <c r="I20" s="685"/>
      <c r="J20" s="676"/>
      <c r="K20" s="676"/>
      <c r="L20" s="685"/>
      <c r="M20" s="685"/>
      <c r="N20" s="667"/>
      <c r="O20" s="667"/>
      <c r="P20" s="667"/>
      <c r="Q20" s="667"/>
    </row>
    <row r="21" spans="1:17" ht="37.5">
      <c r="A21" s="679" t="s">
        <v>1029</v>
      </c>
      <c r="B21" s="680">
        <v>0</v>
      </c>
      <c r="C21" s="681">
        <v>0</v>
      </c>
      <c r="D21" s="667"/>
      <c r="E21" s="676"/>
      <c r="F21" s="676"/>
      <c r="G21" s="678"/>
      <c r="H21" s="678"/>
      <c r="I21" s="685"/>
      <c r="J21" s="676"/>
      <c r="K21" s="676"/>
      <c r="L21" s="685"/>
      <c r="M21" s="685"/>
      <c r="N21" s="667"/>
      <c r="O21" s="667"/>
      <c r="P21" s="667"/>
      <c r="Q21" s="667"/>
    </row>
    <row r="22" spans="1:17" ht="37.5">
      <c r="A22" s="679" t="s">
        <v>1030</v>
      </c>
      <c r="B22" s="680">
        <v>1</v>
      </c>
      <c r="C22" s="681">
        <v>4300</v>
      </c>
      <c r="D22" s="667"/>
      <c r="E22" s="676"/>
      <c r="F22" s="676"/>
      <c r="G22" s="678"/>
      <c r="H22" s="678"/>
      <c r="I22" s="685"/>
      <c r="J22" s="676"/>
      <c r="K22" s="676"/>
      <c r="L22" s="685"/>
      <c r="M22" s="685"/>
      <c r="N22" s="667"/>
      <c r="O22" s="667"/>
      <c r="P22" s="667"/>
      <c r="Q22" s="667"/>
    </row>
    <row r="23" spans="1:17" ht="56.25">
      <c r="A23" s="672" t="s">
        <v>846</v>
      </c>
      <c r="B23" s="684">
        <v>123</v>
      </c>
      <c r="C23" s="674">
        <v>57513.939999999995</v>
      </c>
      <c r="D23" s="675"/>
      <c r="E23" s="675"/>
      <c r="F23" s="676"/>
      <c r="G23" s="677"/>
      <c r="H23" s="677"/>
      <c r="I23" s="685"/>
      <c r="J23" s="676"/>
      <c r="K23" s="676"/>
      <c r="L23" s="685"/>
      <c r="M23" s="685"/>
      <c r="N23" s="667"/>
      <c r="O23" s="667"/>
      <c r="P23" s="667"/>
      <c r="Q23" s="667"/>
    </row>
    <row r="24" spans="1:17" ht="37.5">
      <c r="A24" s="679" t="s">
        <v>1031</v>
      </c>
      <c r="B24" s="681">
        <v>41</v>
      </c>
      <c r="C24" s="681">
        <v>37766</v>
      </c>
      <c r="D24" s="667"/>
      <c r="E24" s="676"/>
      <c r="F24" s="676"/>
      <c r="G24" s="677"/>
      <c r="H24" s="677"/>
      <c r="I24" s="685"/>
      <c r="J24" s="676"/>
      <c r="K24" s="676"/>
      <c r="L24" s="685"/>
      <c r="M24" s="685"/>
      <c r="N24" s="667"/>
      <c r="O24" s="667"/>
      <c r="P24" s="667"/>
      <c r="Q24" s="667"/>
    </row>
    <row r="25" spans="1:17" ht="37.5">
      <c r="A25" s="679" t="s">
        <v>1032</v>
      </c>
      <c r="B25" s="681">
        <v>113</v>
      </c>
      <c r="C25" s="681">
        <v>19748</v>
      </c>
      <c r="D25" s="667"/>
      <c r="E25" s="676"/>
      <c r="F25" s="676"/>
      <c r="G25" s="677"/>
      <c r="H25" s="677"/>
      <c r="I25" s="685"/>
      <c r="J25" s="676"/>
      <c r="K25" s="676"/>
      <c r="L25" s="685"/>
      <c r="M25" s="685"/>
      <c r="N25" s="667"/>
      <c r="O25" s="667"/>
      <c r="P25" s="667"/>
      <c r="Q25" s="667"/>
    </row>
    <row r="26" spans="1:17" ht="37.5">
      <c r="A26" s="686" t="s">
        <v>77</v>
      </c>
      <c r="B26" s="674">
        <v>40</v>
      </c>
      <c r="C26" s="674">
        <v>3552</v>
      </c>
      <c r="D26" s="675"/>
      <c r="E26" s="676"/>
      <c r="F26" s="676"/>
      <c r="G26" s="677"/>
      <c r="H26" s="677"/>
      <c r="I26" s="685"/>
      <c r="J26" s="676"/>
      <c r="K26" s="676"/>
      <c r="L26" s="676"/>
      <c r="M26" s="676"/>
      <c r="N26" s="667"/>
      <c r="O26" s="667"/>
      <c r="P26" s="667"/>
      <c r="Q26" s="667"/>
    </row>
    <row r="27" spans="1:17" ht="37.5">
      <c r="A27" s="687" t="s">
        <v>821</v>
      </c>
      <c r="B27" s="681">
        <v>39</v>
      </c>
      <c r="C27" s="681">
        <v>3543.37</v>
      </c>
      <c r="D27" s="667"/>
      <c r="E27" s="676"/>
      <c r="F27" s="676"/>
      <c r="G27" s="678"/>
      <c r="H27" s="678"/>
      <c r="I27" s="685"/>
      <c r="J27" s="676"/>
      <c r="K27" s="676"/>
      <c r="L27" s="676"/>
      <c r="M27" s="676"/>
      <c r="N27" s="667"/>
      <c r="O27" s="667"/>
      <c r="P27" s="667"/>
      <c r="Q27" s="667"/>
    </row>
    <row r="28" spans="1:17" ht="37.5">
      <c r="A28" s="687" t="s">
        <v>531</v>
      </c>
      <c r="B28" s="681">
        <v>1</v>
      </c>
      <c r="C28" s="681">
        <v>9</v>
      </c>
      <c r="D28" s="667"/>
      <c r="E28" s="676"/>
      <c r="F28" s="676"/>
      <c r="G28" s="678"/>
      <c r="H28" s="678"/>
      <c r="I28" s="685"/>
      <c r="J28" s="676"/>
      <c r="K28" s="676"/>
      <c r="L28" s="676"/>
      <c r="M28" s="676"/>
      <c r="N28" s="667"/>
      <c r="O28" s="667"/>
      <c r="P28" s="667"/>
      <c r="Q28" s="667"/>
    </row>
    <row r="29" spans="1:17" ht="37.5">
      <c r="A29" s="686" t="s">
        <v>78</v>
      </c>
      <c r="B29" s="674">
        <v>345</v>
      </c>
      <c r="C29" s="674">
        <v>60922.170000000006</v>
      </c>
      <c r="D29" s="675"/>
      <c r="E29" s="676"/>
      <c r="F29" s="676"/>
      <c r="G29" s="678"/>
      <c r="H29" s="678"/>
      <c r="I29" s="685"/>
      <c r="J29" s="676"/>
      <c r="K29" s="676"/>
      <c r="L29" s="676"/>
      <c r="M29" s="676"/>
      <c r="N29" s="667"/>
      <c r="O29" s="667"/>
      <c r="P29" s="667"/>
      <c r="Q29" s="667"/>
    </row>
    <row r="30" spans="1:17" ht="37.5">
      <c r="A30" s="687" t="s">
        <v>821</v>
      </c>
      <c r="B30" s="681">
        <v>317</v>
      </c>
      <c r="C30" s="681">
        <v>60572.000000000007</v>
      </c>
      <c r="D30" s="675"/>
      <c r="E30" s="676"/>
      <c r="F30" s="676"/>
      <c r="G30" s="677"/>
      <c r="H30" s="677"/>
      <c r="I30" s="685"/>
      <c r="J30" s="676"/>
      <c r="K30" s="676"/>
      <c r="L30" s="676"/>
      <c r="M30" s="676"/>
      <c r="N30" s="667"/>
      <c r="O30" s="667"/>
      <c r="P30" s="667"/>
      <c r="Q30" s="667"/>
    </row>
    <row r="31" spans="1:17" ht="37.5">
      <c r="A31" s="687" t="s">
        <v>531</v>
      </c>
      <c r="B31" s="681">
        <v>28</v>
      </c>
      <c r="C31" s="681">
        <v>350.17</v>
      </c>
      <c r="D31" s="667"/>
      <c r="E31" s="676"/>
      <c r="F31" s="676"/>
      <c r="G31" s="678"/>
      <c r="H31" s="677"/>
      <c r="I31" s="685"/>
      <c r="J31" s="676"/>
      <c r="K31" s="676"/>
      <c r="L31" s="676"/>
      <c r="M31" s="676"/>
      <c r="N31" s="667"/>
      <c r="O31" s="667"/>
      <c r="P31" s="667"/>
      <c r="Q31" s="667"/>
    </row>
    <row r="32" spans="1:17" ht="37.5">
      <c r="A32" s="686" t="s">
        <v>1451</v>
      </c>
      <c r="B32" s="688">
        <v>10</v>
      </c>
      <c r="C32" s="688">
        <v>7711.93</v>
      </c>
      <c r="D32" s="675"/>
      <c r="E32" s="676"/>
      <c r="F32" s="676"/>
      <c r="G32" s="678"/>
      <c r="H32" s="678"/>
      <c r="I32" s="685"/>
      <c r="J32" s="676"/>
      <c r="K32" s="676"/>
      <c r="L32" s="676"/>
      <c r="M32" s="676"/>
      <c r="N32" s="667"/>
      <c r="O32" s="667"/>
      <c r="P32" s="667"/>
      <c r="Q32" s="667"/>
    </row>
    <row r="33" spans="1:17" ht="37.5">
      <c r="A33" s="687" t="s">
        <v>821</v>
      </c>
      <c r="B33" s="619">
        <v>10</v>
      </c>
      <c r="C33" s="619">
        <v>7711.93</v>
      </c>
      <c r="D33" s="667"/>
      <c r="E33" s="676"/>
      <c r="F33" s="676"/>
      <c r="G33" s="678"/>
      <c r="H33" s="678"/>
      <c r="I33" s="685"/>
      <c r="J33" s="676"/>
      <c r="K33" s="676"/>
      <c r="L33" s="676"/>
      <c r="M33" s="676"/>
      <c r="N33" s="667"/>
      <c r="O33" s="667"/>
      <c r="P33" s="667"/>
      <c r="Q33" s="667"/>
    </row>
    <row r="34" spans="1:17" ht="37.5">
      <c r="A34" s="687" t="s">
        <v>1022</v>
      </c>
      <c r="B34" s="681">
        <v>0</v>
      </c>
      <c r="C34" s="681">
        <v>0</v>
      </c>
      <c r="D34" s="667"/>
      <c r="E34" s="676"/>
      <c r="F34" s="676"/>
      <c r="G34" s="678"/>
      <c r="H34" s="678"/>
      <c r="I34" s="685"/>
      <c r="J34" s="676"/>
      <c r="K34" s="676"/>
      <c r="L34" s="676"/>
      <c r="M34" s="676"/>
      <c r="N34" s="667"/>
      <c r="O34" s="667"/>
      <c r="P34" s="667"/>
      <c r="Q34" s="667"/>
    </row>
    <row r="35" spans="1:17" ht="37.5">
      <c r="A35" s="672" t="s">
        <v>824</v>
      </c>
      <c r="B35" s="674">
        <v>14</v>
      </c>
      <c r="C35" s="674">
        <v>8136.9772957799996</v>
      </c>
      <c r="D35" s="675"/>
      <c r="E35" s="676"/>
      <c r="F35" s="676"/>
      <c r="G35" s="678"/>
      <c r="H35" s="678"/>
      <c r="I35" s="685"/>
      <c r="J35" s="676"/>
      <c r="K35" s="676"/>
      <c r="L35" s="676"/>
      <c r="M35" s="676"/>
      <c r="N35" s="667"/>
      <c r="O35" s="667"/>
      <c r="P35" s="667"/>
      <c r="Q35" s="667"/>
    </row>
    <row r="36" spans="1:17" ht="37.5">
      <c r="A36" s="687" t="s">
        <v>821</v>
      </c>
      <c r="B36" s="681">
        <v>14</v>
      </c>
      <c r="C36" s="681">
        <v>8136.9772957799996</v>
      </c>
      <c r="D36" s="667"/>
      <c r="E36" s="676"/>
      <c r="F36" s="676"/>
      <c r="G36" s="678"/>
      <c r="H36" s="678"/>
      <c r="I36" s="685"/>
      <c r="J36" s="676"/>
      <c r="K36" s="676"/>
      <c r="L36" s="676"/>
      <c r="M36" s="676"/>
      <c r="N36" s="667"/>
      <c r="O36" s="667"/>
      <c r="P36" s="667"/>
      <c r="Q36" s="667"/>
    </row>
    <row r="37" spans="1:17" ht="37.5">
      <c r="A37" s="687" t="s">
        <v>1022</v>
      </c>
      <c r="B37" s="681">
        <v>0</v>
      </c>
      <c r="C37" s="681">
        <v>0</v>
      </c>
      <c r="D37" s="667"/>
      <c r="E37" s="676"/>
      <c r="F37" s="676"/>
      <c r="G37" s="678"/>
      <c r="H37" s="678"/>
      <c r="I37" s="685"/>
      <c r="J37" s="676"/>
      <c r="K37" s="676"/>
      <c r="L37" s="676"/>
      <c r="M37" s="676"/>
      <c r="N37" s="667"/>
      <c r="O37" s="667"/>
      <c r="P37" s="667"/>
      <c r="Q37" s="667"/>
    </row>
    <row r="38" spans="1:17" ht="56.25">
      <c r="A38" s="672" t="s">
        <v>1452</v>
      </c>
      <c r="B38" s="674">
        <v>0</v>
      </c>
      <c r="C38" s="674">
        <v>0</v>
      </c>
      <c r="D38" s="667"/>
      <c r="E38" s="676"/>
      <c r="F38" s="676"/>
      <c r="G38" s="678"/>
      <c r="H38" s="678"/>
      <c r="I38" s="685"/>
      <c r="J38" s="676"/>
      <c r="K38" s="676"/>
      <c r="L38" s="676"/>
      <c r="M38" s="676"/>
      <c r="N38" s="667"/>
      <c r="O38" s="667"/>
      <c r="P38" s="667"/>
      <c r="Q38" s="667"/>
    </row>
    <row r="39" spans="1:17" ht="31.5">
      <c r="A39" s="689" t="s">
        <v>1033</v>
      </c>
      <c r="B39" s="681">
        <v>0</v>
      </c>
      <c r="C39" s="681">
        <v>0</v>
      </c>
      <c r="D39" s="667"/>
      <c r="E39" s="676"/>
      <c r="F39" s="676"/>
      <c r="G39" s="678"/>
      <c r="H39" s="678"/>
      <c r="I39" s="685"/>
      <c r="J39" s="676"/>
      <c r="K39" s="676"/>
      <c r="L39" s="676"/>
      <c r="M39" s="676"/>
      <c r="N39" s="667"/>
      <c r="O39" s="667"/>
      <c r="P39" s="667"/>
      <c r="Q39" s="667"/>
    </row>
    <row r="40" spans="1:17" ht="37.5">
      <c r="A40" s="679" t="s">
        <v>1030</v>
      </c>
      <c r="B40" s="681">
        <v>0</v>
      </c>
      <c r="C40" s="681">
        <v>0</v>
      </c>
      <c r="D40" s="667"/>
      <c r="E40" s="676"/>
      <c r="F40" s="676"/>
      <c r="G40" s="678"/>
      <c r="H40" s="678"/>
      <c r="I40" s="685"/>
      <c r="J40" s="676"/>
      <c r="K40" s="676"/>
      <c r="L40" s="676"/>
      <c r="M40" s="676"/>
      <c r="N40" s="667"/>
      <c r="O40" s="667"/>
      <c r="P40" s="667"/>
      <c r="Q40" s="667"/>
    </row>
    <row r="41" spans="1:17" ht="37.5">
      <c r="A41" s="672" t="s">
        <v>1453</v>
      </c>
      <c r="B41" s="674">
        <v>532</v>
      </c>
      <c r="C41" s="674">
        <v>137837.01729578001</v>
      </c>
      <c r="D41" s="690"/>
      <c r="E41" s="690"/>
      <c r="F41" s="676"/>
      <c r="G41" s="678"/>
      <c r="H41" s="678"/>
      <c r="I41" s="685"/>
      <c r="J41" s="676"/>
      <c r="K41" s="676"/>
      <c r="L41" s="676"/>
      <c r="M41" s="676"/>
      <c r="N41" s="667"/>
      <c r="O41" s="667"/>
      <c r="P41" s="667"/>
      <c r="Q41" s="667"/>
    </row>
    <row r="42" spans="1:17" ht="37.5">
      <c r="A42" s="679" t="s">
        <v>1034</v>
      </c>
      <c r="B42" s="681">
        <v>55</v>
      </c>
      <c r="C42" s="681">
        <v>45902.977295780001</v>
      </c>
      <c r="D42" s="691"/>
      <c r="E42" s="691"/>
      <c r="F42" s="675"/>
      <c r="G42" s="678"/>
      <c r="H42" s="678"/>
      <c r="I42" s="685"/>
      <c r="J42" s="676"/>
      <c r="K42" s="676"/>
      <c r="L42" s="676"/>
      <c r="M42" s="676"/>
      <c r="N42" s="667"/>
      <c r="O42" s="667"/>
      <c r="P42" s="667"/>
      <c r="Q42" s="667"/>
    </row>
    <row r="43" spans="1:17" ht="75">
      <c r="A43" s="679" t="s">
        <v>1035</v>
      </c>
      <c r="B43" s="681">
        <v>508</v>
      </c>
      <c r="C43" s="681">
        <v>91934.1</v>
      </c>
      <c r="D43" s="691"/>
      <c r="E43" s="675"/>
      <c r="F43" s="675"/>
      <c r="G43" s="678"/>
      <c r="H43" s="678"/>
      <c r="I43" s="685"/>
      <c r="J43" s="676"/>
      <c r="K43" s="676"/>
      <c r="L43" s="676"/>
      <c r="M43" s="676"/>
      <c r="N43" s="667"/>
      <c r="O43" s="667"/>
      <c r="P43" s="667"/>
      <c r="Q43" s="667"/>
    </row>
    <row r="44" spans="1:17" ht="18.75">
      <c r="A44" s="1242" t="s">
        <v>79</v>
      </c>
      <c r="B44" s="1243"/>
      <c r="C44" s="1243"/>
      <c r="D44" s="669"/>
      <c r="E44" s="675"/>
      <c r="F44" s="675"/>
      <c r="G44" s="685"/>
      <c r="H44" s="685"/>
      <c r="I44" s="685"/>
      <c r="J44" s="676"/>
      <c r="K44" s="676"/>
      <c r="L44" s="676"/>
      <c r="M44" s="676"/>
      <c r="N44" s="667"/>
      <c r="O44" s="667"/>
      <c r="P44" s="667"/>
      <c r="Q44" s="667"/>
    </row>
    <row r="45" spans="1:17" ht="112.5">
      <c r="A45" s="686" t="s">
        <v>1023</v>
      </c>
      <c r="B45" s="619">
        <v>1143</v>
      </c>
      <c r="C45" s="619">
        <v>522089.98600000003</v>
      </c>
      <c r="D45" s="667"/>
      <c r="E45" s="675"/>
      <c r="F45" s="675"/>
      <c r="G45" s="677"/>
      <c r="H45" s="678"/>
      <c r="I45" s="685"/>
      <c r="J45" s="676"/>
      <c r="K45" s="676"/>
      <c r="L45" s="676"/>
      <c r="M45" s="676"/>
      <c r="N45" s="667"/>
      <c r="O45" s="667"/>
      <c r="P45" s="667"/>
      <c r="Q45" s="667"/>
    </row>
    <row r="46" spans="1:17" ht="75">
      <c r="A46" s="692" t="s">
        <v>825</v>
      </c>
      <c r="B46" s="619">
        <v>595</v>
      </c>
      <c r="C46" s="619">
        <v>488528.3</v>
      </c>
      <c r="D46" s="667"/>
      <c r="E46" s="675"/>
      <c r="F46" s="675"/>
      <c r="G46" s="678"/>
      <c r="H46" s="678"/>
      <c r="I46" s="685"/>
      <c r="J46" s="676"/>
      <c r="K46" s="676"/>
      <c r="L46" s="676"/>
      <c r="M46" s="676"/>
      <c r="N46" s="667"/>
      <c r="O46" s="667"/>
      <c r="P46" s="667"/>
      <c r="Q46" s="667"/>
    </row>
    <row r="47" spans="1:17" ht="93.75">
      <c r="A47" s="672" t="s">
        <v>847</v>
      </c>
      <c r="B47" s="619">
        <v>24</v>
      </c>
      <c r="C47" s="619">
        <v>6872.1800000000012</v>
      </c>
      <c r="D47" s="667"/>
      <c r="E47" s="675"/>
      <c r="F47" s="675"/>
      <c r="G47" s="677"/>
      <c r="H47" s="677"/>
      <c r="I47" s="685"/>
      <c r="J47" s="676"/>
      <c r="K47" s="676"/>
      <c r="L47" s="676"/>
      <c r="M47" s="676"/>
      <c r="N47" s="667"/>
      <c r="O47" s="667"/>
      <c r="P47" s="667"/>
      <c r="Q47" s="667"/>
    </row>
    <row r="48" spans="1:17" ht="56.25">
      <c r="A48" s="672" t="s">
        <v>1148</v>
      </c>
      <c r="B48" s="619">
        <v>1167</v>
      </c>
      <c r="C48" s="619">
        <v>528962.16600000008</v>
      </c>
      <c r="D48" s="693"/>
      <c r="E48" s="675"/>
      <c r="F48" s="675"/>
      <c r="G48" s="677"/>
      <c r="H48" s="677"/>
      <c r="I48" s="685"/>
      <c r="J48" s="676"/>
      <c r="K48" s="676"/>
      <c r="L48" s="676"/>
      <c r="M48" s="676"/>
      <c r="N48" s="667"/>
      <c r="O48" s="667"/>
      <c r="P48" s="667"/>
      <c r="Q48" s="667"/>
    </row>
    <row r="49" spans="1:17" ht="18.75">
      <c r="A49" s="1244" t="s">
        <v>826</v>
      </c>
      <c r="B49" s="1245"/>
      <c r="C49" s="1246"/>
      <c r="D49" s="669"/>
      <c r="E49" s="675"/>
      <c r="F49" s="675"/>
      <c r="G49" s="685"/>
      <c r="H49" s="685"/>
      <c r="I49" s="685"/>
      <c r="J49" s="676"/>
      <c r="K49" s="676"/>
      <c r="L49" s="676"/>
      <c r="M49" s="676"/>
      <c r="N49" s="667"/>
      <c r="O49" s="667"/>
      <c r="P49" s="667"/>
      <c r="Q49" s="667"/>
    </row>
    <row r="50" spans="1:17" ht="56.25">
      <c r="A50" s="694" t="s">
        <v>1149</v>
      </c>
      <c r="B50" s="695">
        <v>0</v>
      </c>
      <c r="C50" s="695">
        <v>0</v>
      </c>
      <c r="D50" s="696"/>
      <c r="E50" s="675"/>
      <c r="F50" s="675"/>
      <c r="G50" s="685"/>
      <c r="H50" s="685"/>
      <c r="I50" s="685"/>
      <c r="J50" s="676"/>
      <c r="K50" s="676"/>
      <c r="L50" s="676"/>
      <c r="M50" s="676"/>
      <c r="N50" s="667"/>
      <c r="O50" s="667"/>
      <c r="P50" s="667"/>
      <c r="Q50" s="667"/>
    </row>
    <row r="51" spans="1:17" ht="37.5">
      <c r="A51" s="697" t="s">
        <v>827</v>
      </c>
      <c r="B51" s="695">
        <v>0</v>
      </c>
      <c r="C51" s="695">
        <v>0</v>
      </c>
      <c r="D51" s="696"/>
      <c r="E51" s="675"/>
      <c r="F51" s="675"/>
      <c r="G51" s="685"/>
      <c r="H51" s="685"/>
      <c r="I51" s="685"/>
      <c r="J51" s="676"/>
      <c r="K51" s="676"/>
      <c r="L51" s="676"/>
      <c r="M51" s="676"/>
      <c r="N51" s="667"/>
      <c r="O51" s="667"/>
      <c r="P51" s="667"/>
      <c r="Q51" s="667"/>
    </row>
    <row r="52" spans="1:17" ht="37.5">
      <c r="A52" s="697" t="s">
        <v>828</v>
      </c>
      <c r="B52" s="695">
        <v>0</v>
      </c>
      <c r="C52" s="695">
        <v>0</v>
      </c>
      <c r="D52" s="696"/>
      <c r="E52" s="675"/>
      <c r="F52" s="675"/>
      <c r="G52" s="685"/>
      <c r="H52" s="685"/>
      <c r="I52" s="685"/>
      <c r="J52" s="676"/>
      <c r="K52" s="676"/>
      <c r="L52" s="676"/>
      <c r="M52" s="676"/>
      <c r="N52" s="667"/>
      <c r="O52" s="667"/>
      <c r="P52" s="667"/>
      <c r="Q52" s="667"/>
    </row>
    <row r="53" spans="1:17" ht="56.25">
      <c r="A53" s="694" t="s">
        <v>830</v>
      </c>
      <c r="B53" s="695">
        <v>1</v>
      </c>
      <c r="C53" s="695">
        <v>750</v>
      </c>
      <c r="D53" s="696"/>
      <c r="E53" s="696"/>
      <c r="F53" s="675"/>
      <c r="G53" s="685"/>
      <c r="H53" s="685"/>
      <c r="I53" s="685"/>
      <c r="J53" s="676"/>
      <c r="K53" s="676"/>
      <c r="L53" s="676"/>
      <c r="M53" s="676"/>
      <c r="N53" s="667"/>
      <c r="O53" s="667"/>
      <c r="P53" s="667"/>
      <c r="Q53" s="667"/>
    </row>
    <row r="54" spans="1:17" ht="37.5">
      <c r="A54" s="697" t="s">
        <v>829</v>
      </c>
      <c r="B54" s="695">
        <v>1</v>
      </c>
      <c r="C54" s="695">
        <v>750</v>
      </c>
      <c r="D54" s="696"/>
      <c r="E54" s="675"/>
      <c r="F54" s="675"/>
      <c r="G54" s="685"/>
      <c r="H54" s="685"/>
      <c r="I54" s="685"/>
      <c r="J54" s="676"/>
      <c r="K54" s="676"/>
      <c r="L54" s="676"/>
      <c r="M54" s="676"/>
      <c r="N54" s="667"/>
      <c r="O54" s="667"/>
      <c r="P54" s="667"/>
      <c r="Q54" s="667"/>
    </row>
    <row r="55" spans="1:17" ht="37.5">
      <c r="A55" s="697" t="s">
        <v>831</v>
      </c>
      <c r="B55" s="695">
        <v>0</v>
      </c>
      <c r="C55" s="695">
        <v>0</v>
      </c>
      <c r="D55" s="696"/>
      <c r="E55" s="675"/>
      <c r="F55" s="675"/>
      <c r="G55" s="685"/>
      <c r="H55" s="685"/>
      <c r="I55" s="685"/>
      <c r="J55" s="676"/>
      <c r="K55" s="676"/>
      <c r="L55" s="676"/>
      <c r="M55" s="676"/>
      <c r="N55" s="667"/>
      <c r="O55" s="667"/>
      <c r="P55" s="667"/>
      <c r="Q55" s="667"/>
    </row>
    <row r="56" spans="1:17" ht="93.75">
      <c r="A56" s="694" t="s">
        <v>1150</v>
      </c>
      <c r="B56" s="695">
        <v>1</v>
      </c>
      <c r="C56" s="695">
        <v>750</v>
      </c>
      <c r="D56" s="696"/>
      <c r="E56" s="675"/>
      <c r="F56" s="675"/>
      <c r="G56" s="685"/>
      <c r="H56" s="685"/>
      <c r="I56" s="685"/>
      <c r="J56" s="676"/>
      <c r="K56" s="676"/>
      <c r="L56" s="676"/>
      <c r="M56" s="676"/>
      <c r="N56" s="667"/>
      <c r="O56" s="667"/>
      <c r="P56" s="667"/>
      <c r="Q56" s="667"/>
    </row>
    <row r="57" spans="1:17" ht="37.5">
      <c r="A57" s="698" t="s">
        <v>80</v>
      </c>
      <c r="B57" s="695">
        <v>1</v>
      </c>
      <c r="C57" s="695">
        <v>750</v>
      </c>
      <c r="D57" s="699"/>
      <c r="E57" s="675"/>
      <c r="F57" s="675"/>
      <c r="G57" s="685"/>
      <c r="H57" s="685"/>
      <c r="I57" s="685"/>
      <c r="J57" s="676"/>
      <c r="K57" s="676"/>
      <c r="L57" s="676"/>
      <c r="M57" s="676"/>
      <c r="N57" s="667"/>
      <c r="O57" s="667"/>
      <c r="P57" s="667"/>
      <c r="Q57" s="667"/>
    </row>
    <row r="58" spans="1:17" ht="37.5">
      <c r="A58" s="698" t="s">
        <v>832</v>
      </c>
      <c r="B58" s="695">
        <v>0</v>
      </c>
      <c r="C58" s="695">
        <v>0</v>
      </c>
      <c r="D58" s="699"/>
      <c r="E58" s="675"/>
      <c r="F58" s="675"/>
      <c r="G58" s="685"/>
      <c r="H58" s="685"/>
      <c r="I58" s="685"/>
      <c r="J58" s="676"/>
      <c r="K58" s="676"/>
      <c r="L58" s="676"/>
      <c r="M58" s="676"/>
      <c r="N58" s="667"/>
      <c r="O58" s="667"/>
      <c r="P58" s="667"/>
      <c r="Q58" s="667"/>
    </row>
    <row r="59" spans="1:17" ht="39.75" customHeight="1">
      <c r="A59" s="1247" t="s">
        <v>1360</v>
      </c>
      <c r="B59" s="1248"/>
      <c r="C59" s="1248"/>
      <c r="D59" s="696"/>
      <c r="E59" s="696"/>
      <c r="F59" s="667"/>
      <c r="G59" s="685"/>
      <c r="H59" s="685"/>
      <c r="I59" s="685"/>
      <c r="J59" s="676"/>
      <c r="K59" s="676"/>
      <c r="L59" s="676"/>
      <c r="M59" s="676"/>
      <c r="N59" s="667"/>
      <c r="O59" s="667"/>
      <c r="P59" s="667"/>
      <c r="Q59" s="667"/>
    </row>
    <row r="60" spans="1:17" ht="39.75" customHeight="1">
      <c r="A60" s="1249" t="s">
        <v>1151</v>
      </c>
      <c r="B60" s="1249"/>
      <c r="C60" s="1249"/>
      <c r="D60" s="1249"/>
      <c r="E60" s="669"/>
      <c r="F60" s="667"/>
      <c r="G60" s="685"/>
      <c r="H60" s="685"/>
      <c r="I60" s="685"/>
      <c r="J60" s="676"/>
      <c r="K60" s="676"/>
      <c r="L60" s="676"/>
      <c r="M60" s="676"/>
      <c r="N60" s="667"/>
      <c r="O60" s="667"/>
      <c r="P60" s="667"/>
      <c r="Q60" s="667"/>
    </row>
    <row r="61" spans="1:17" ht="39.75" customHeight="1">
      <c r="A61" s="1249" t="s">
        <v>1036</v>
      </c>
      <c r="B61" s="1249"/>
      <c r="C61" s="1249"/>
      <c r="D61" s="1249"/>
      <c r="E61" s="1249"/>
      <c r="F61" s="1249"/>
      <c r="G61" s="1249"/>
      <c r="H61" s="685"/>
      <c r="I61" s="685"/>
      <c r="J61" s="676"/>
      <c r="K61" s="676"/>
      <c r="L61" s="676"/>
      <c r="M61" s="676"/>
      <c r="N61" s="667"/>
      <c r="O61" s="667"/>
      <c r="P61" s="667"/>
      <c r="Q61" s="667"/>
    </row>
    <row r="62" spans="1:17" ht="39.75" customHeight="1">
      <c r="A62" s="1249" t="s">
        <v>1152</v>
      </c>
      <c r="B62" s="1249"/>
      <c r="C62" s="1249"/>
      <c r="D62" s="1249"/>
      <c r="E62" s="669"/>
      <c r="F62" s="667"/>
      <c r="G62" s="685"/>
      <c r="H62" s="685"/>
      <c r="I62" s="685"/>
      <c r="J62" s="676"/>
      <c r="K62" s="676"/>
      <c r="L62" s="676"/>
      <c r="M62" s="676"/>
      <c r="N62" s="667"/>
      <c r="O62" s="667"/>
      <c r="P62" s="667"/>
      <c r="Q62" s="667"/>
    </row>
    <row r="63" spans="1:17" ht="39.75" customHeight="1">
      <c r="A63" s="1249" t="s">
        <v>1340</v>
      </c>
      <c r="B63" s="1249"/>
      <c r="C63" s="1249"/>
      <c r="D63" s="1249"/>
      <c r="E63" s="1249"/>
      <c r="F63" s="1249"/>
      <c r="G63" s="1249"/>
      <c r="H63" s="1249"/>
      <c r="I63" s="685"/>
      <c r="J63" s="676"/>
      <c r="K63" s="676"/>
      <c r="L63" s="676"/>
      <c r="M63" s="676"/>
      <c r="N63" s="667"/>
      <c r="O63" s="667"/>
      <c r="P63" s="667"/>
      <c r="Q63" s="667"/>
    </row>
    <row r="64" spans="1:17" ht="18.75">
      <c r="A64" s="667"/>
      <c r="B64" s="667"/>
      <c r="C64" s="667"/>
      <c r="D64" s="667"/>
      <c r="E64" s="667"/>
      <c r="F64" s="667"/>
      <c r="G64" s="667"/>
      <c r="H64" s="667"/>
      <c r="I64" s="667"/>
      <c r="J64" s="667"/>
      <c r="K64" s="667"/>
      <c r="L64" s="667"/>
      <c r="M64" s="667"/>
      <c r="N64" s="667"/>
      <c r="O64" s="667"/>
      <c r="P64" s="667"/>
      <c r="Q64" s="667"/>
    </row>
    <row r="65" spans="1:28" ht="18.75">
      <c r="A65" s="1234" t="s">
        <v>1024</v>
      </c>
      <c r="B65" s="1235"/>
      <c r="C65" s="1235"/>
      <c r="D65" s="1235"/>
      <c r="E65" s="1235"/>
      <c r="F65" s="1235"/>
      <c r="G65" s="1235"/>
      <c r="H65" s="1235"/>
      <c r="I65" s="1235"/>
      <c r="J65" s="1235"/>
      <c r="K65" s="1235"/>
      <c r="L65" s="1235"/>
      <c r="M65" s="1235"/>
      <c r="N65" s="1235"/>
      <c r="O65" s="1235"/>
      <c r="P65" s="1235"/>
      <c r="Q65" s="669"/>
    </row>
    <row r="66" spans="1:28" ht="18.75">
      <c r="A66" s="1259" t="s">
        <v>81</v>
      </c>
      <c r="B66" s="1259" t="s">
        <v>83</v>
      </c>
      <c r="C66" s="1262"/>
      <c r="D66" s="1265" t="s">
        <v>82</v>
      </c>
      <c r="E66" s="1266"/>
      <c r="F66" s="1266"/>
      <c r="G66" s="1267"/>
      <c r="H66" s="1265" t="s">
        <v>1155</v>
      </c>
      <c r="I66" s="1266"/>
      <c r="J66" s="1266"/>
      <c r="K66" s="1267"/>
      <c r="L66" s="1265" t="s">
        <v>88</v>
      </c>
      <c r="M66" s="1266"/>
      <c r="N66" s="1266"/>
      <c r="O66" s="1266"/>
      <c r="P66" s="1268"/>
      <c r="Q66" s="1262"/>
    </row>
    <row r="67" spans="1:28" ht="18.75">
      <c r="A67" s="1260"/>
      <c r="B67" s="1260"/>
      <c r="C67" s="1263"/>
      <c r="D67" s="1259" t="s">
        <v>84</v>
      </c>
      <c r="E67" s="1262"/>
      <c r="F67" s="1259" t="s">
        <v>85</v>
      </c>
      <c r="G67" s="1262"/>
      <c r="H67" s="1259" t="s">
        <v>86</v>
      </c>
      <c r="I67" s="1262"/>
      <c r="J67" s="1259" t="s">
        <v>87</v>
      </c>
      <c r="K67" s="1262"/>
      <c r="L67" s="1265" t="s">
        <v>91</v>
      </c>
      <c r="M67" s="1266"/>
      <c r="N67" s="1266"/>
      <c r="O67" s="1266"/>
      <c r="P67" s="1250" t="s">
        <v>90</v>
      </c>
      <c r="Q67" s="1251"/>
    </row>
    <row r="68" spans="1:28" ht="18.75">
      <c r="A68" s="1260"/>
      <c r="B68" s="1261"/>
      <c r="C68" s="1264"/>
      <c r="D68" s="1261"/>
      <c r="E68" s="1264"/>
      <c r="F68" s="1261"/>
      <c r="G68" s="1264"/>
      <c r="H68" s="1261"/>
      <c r="I68" s="1264"/>
      <c r="J68" s="1261"/>
      <c r="K68" s="1264"/>
      <c r="L68" s="1252" t="s">
        <v>1341</v>
      </c>
      <c r="M68" s="1253"/>
      <c r="N68" s="1252" t="s">
        <v>1342</v>
      </c>
      <c r="O68" s="1256"/>
      <c r="P68" s="1251"/>
      <c r="Q68" s="1251"/>
    </row>
    <row r="69" spans="1:28" ht="75">
      <c r="A69" s="1261"/>
      <c r="B69" s="700" t="s">
        <v>833</v>
      </c>
      <c r="C69" s="700" t="s">
        <v>89</v>
      </c>
      <c r="D69" s="700" t="s">
        <v>833</v>
      </c>
      <c r="E69" s="700" t="s">
        <v>89</v>
      </c>
      <c r="F69" s="700" t="s">
        <v>833</v>
      </c>
      <c r="G69" s="700" t="s">
        <v>89</v>
      </c>
      <c r="H69" s="700" t="s">
        <v>833</v>
      </c>
      <c r="I69" s="700" t="s">
        <v>89</v>
      </c>
      <c r="J69" s="700" t="s">
        <v>833</v>
      </c>
      <c r="K69" s="700" t="s">
        <v>89</v>
      </c>
      <c r="L69" s="700" t="s">
        <v>833</v>
      </c>
      <c r="M69" s="700" t="s">
        <v>89</v>
      </c>
      <c r="N69" s="700" t="s">
        <v>833</v>
      </c>
      <c r="O69" s="700" t="s">
        <v>89</v>
      </c>
      <c r="P69" s="700" t="s">
        <v>833</v>
      </c>
      <c r="Q69" s="700" t="s">
        <v>89</v>
      </c>
    </row>
    <row r="70" spans="1:28" ht="18.75">
      <c r="A70" s="701" t="s">
        <v>1</v>
      </c>
      <c r="B70" s="702">
        <v>192</v>
      </c>
      <c r="C70" s="702">
        <v>150483.74456672004</v>
      </c>
      <c r="D70" s="703">
        <v>121</v>
      </c>
      <c r="E70" s="704">
        <v>112567.8304093</v>
      </c>
      <c r="F70" s="703">
        <v>43</v>
      </c>
      <c r="G70" s="704">
        <v>26326.764157419999</v>
      </c>
      <c r="H70" s="703">
        <v>44</v>
      </c>
      <c r="I70" s="704">
        <v>26341.766550315002</v>
      </c>
      <c r="J70" s="703">
        <v>120</v>
      </c>
      <c r="K70" s="704">
        <v>112552.79175450001</v>
      </c>
      <c r="L70" s="703">
        <v>9</v>
      </c>
      <c r="M70" s="704">
        <v>126.64999999999999</v>
      </c>
      <c r="N70" s="703">
        <v>155</v>
      </c>
      <c r="O70" s="705">
        <v>138767.90830481498</v>
      </c>
      <c r="P70" s="702">
        <v>28</v>
      </c>
      <c r="Q70" s="704">
        <v>11589.15</v>
      </c>
      <c r="S70" s="706"/>
      <c r="T70" s="706"/>
      <c r="U70" s="706"/>
      <c r="V70" s="706"/>
      <c r="W70" s="706"/>
      <c r="X70" s="707"/>
      <c r="Z70" s="707"/>
      <c r="AB70" s="707"/>
    </row>
    <row r="71" spans="1:28" ht="18.75">
      <c r="A71" s="701" t="s">
        <v>2</v>
      </c>
      <c r="B71" s="702">
        <v>187</v>
      </c>
      <c r="C71" s="702">
        <v>67939.145425099996</v>
      </c>
      <c r="D71" s="702">
        <v>123</v>
      </c>
      <c r="E71" s="702">
        <v>57514.310000000005</v>
      </c>
      <c r="F71" s="702">
        <v>40</v>
      </c>
      <c r="G71" s="702">
        <v>3552.3754250999996</v>
      </c>
      <c r="H71" s="702">
        <v>41</v>
      </c>
      <c r="I71" s="702">
        <v>7852.3754251</v>
      </c>
      <c r="J71" s="702">
        <v>122</v>
      </c>
      <c r="K71" s="702">
        <v>53214.310000000005</v>
      </c>
      <c r="L71" s="702">
        <v>21</v>
      </c>
      <c r="M71" s="702">
        <v>490.67999999999995</v>
      </c>
      <c r="N71" s="702">
        <v>142</v>
      </c>
      <c r="O71" s="702">
        <v>60575.630840699996</v>
      </c>
      <c r="P71" s="702">
        <v>24</v>
      </c>
      <c r="Q71" s="702">
        <v>6872.45</v>
      </c>
      <c r="R71" s="706"/>
      <c r="S71" s="706"/>
      <c r="T71" s="706"/>
      <c r="U71" s="706"/>
      <c r="V71" s="706"/>
      <c r="W71" s="706"/>
      <c r="X71" s="707"/>
      <c r="Z71" s="707"/>
      <c r="AB71" s="707"/>
    </row>
    <row r="72" spans="1:28" ht="18.75">
      <c r="A72" s="708" t="s">
        <v>305</v>
      </c>
      <c r="B72" s="709">
        <v>21</v>
      </c>
      <c r="C72" s="709">
        <v>6300.42</v>
      </c>
      <c r="D72" s="709">
        <v>10</v>
      </c>
      <c r="E72" s="709">
        <v>4819.24</v>
      </c>
      <c r="F72" s="710">
        <v>5</v>
      </c>
      <c r="G72" s="709">
        <v>138.18</v>
      </c>
      <c r="H72" s="709">
        <v>6</v>
      </c>
      <c r="I72" s="709">
        <v>4438.18</v>
      </c>
      <c r="J72" s="710">
        <v>9</v>
      </c>
      <c r="K72" s="709">
        <v>519.24</v>
      </c>
      <c r="L72" s="710">
        <v>1</v>
      </c>
      <c r="M72" s="709">
        <v>1.71</v>
      </c>
      <c r="N72" s="710">
        <v>14</v>
      </c>
      <c r="O72" s="711">
        <v>4955.71</v>
      </c>
      <c r="P72" s="712">
        <v>6</v>
      </c>
      <c r="Q72" s="713">
        <v>1343</v>
      </c>
      <c r="S72" s="706"/>
      <c r="T72" s="706"/>
      <c r="U72" s="706"/>
      <c r="V72" s="706"/>
      <c r="W72" s="706"/>
      <c r="X72" s="707"/>
      <c r="Z72" s="707"/>
      <c r="AB72" s="707"/>
    </row>
    <row r="73" spans="1:28" ht="18.75">
      <c r="A73" s="80" t="s">
        <v>65</v>
      </c>
      <c r="B73" s="709">
        <v>21</v>
      </c>
      <c r="C73" s="709">
        <v>32658.129999999997</v>
      </c>
      <c r="D73" s="710">
        <v>14</v>
      </c>
      <c r="E73" s="709">
        <v>31387.51</v>
      </c>
      <c r="F73" s="710">
        <v>5</v>
      </c>
      <c r="G73" s="709">
        <v>931.62</v>
      </c>
      <c r="H73" s="710">
        <v>5</v>
      </c>
      <c r="I73" s="709">
        <v>931.62</v>
      </c>
      <c r="J73" s="710">
        <v>14</v>
      </c>
      <c r="K73" s="709">
        <v>31387.51</v>
      </c>
      <c r="L73" s="710">
        <v>0</v>
      </c>
      <c r="M73" s="709">
        <v>0</v>
      </c>
      <c r="N73" s="710">
        <v>19</v>
      </c>
      <c r="O73" s="711">
        <v>32319.127780599993</v>
      </c>
      <c r="P73" s="712">
        <v>2</v>
      </c>
      <c r="Q73" s="713">
        <v>339</v>
      </c>
      <c r="S73" s="706"/>
      <c r="T73" s="706"/>
      <c r="U73" s="706"/>
      <c r="V73" s="706"/>
      <c r="W73" s="706"/>
      <c r="X73" s="707"/>
      <c r="Z73" s="707"/>
      <c r="AB73" s="707"/>
    </row>
    <row r="74" spans="1:28" ht="18.75">
      <c r="A74" s="80" t="s">
        <v>66</v>
      </c>
      <c r="B74" s="709">
        <v>15</v>
      </c>
      <c r="C74" s="709">
        <v>2310.84</v>
      </c>
      <c r="D74" s="710">
        <v>8</v>
      </c>
      <c r="E74" s="709">
        <v>1343.54</v>
      </c>
      <c r="F74" s="710">
        <v>4</v>
      </c>
      <c r="G74" s="709">
        <v>125.3</v>
      </c>
      <c r="H74" s="710">
        <v>4</v>
      </c>
      <c r="I74" s="709">
        <v>125.3</v>
      </c>
      <c r="J74" s="710">
        <v>8</v>
      </c>
      <c r="K74" s="709">
        <v>1343.54</v>
      </c>
      <c r="L74" s="714">
        <v>1</v>
      </c>
      <c r="M74" s="714">
        <v>48.86</v>
      </c>
      <c r="N74" s="710">
        <v>11</v>
      </c>
      <c r="O74" s="715">
        <v>1419.98</v>
      </c>
      <c r="P74" s="712">
        <v>3</v>
      </c>
      <c r="Q74" s="713">
        <v>842</v>
      </c>
      <c r="S74" s="706"/>
      <c r="T74" s="706"/>
      <c r="U74" s="706"/>
      <c r="V74" s="706"/>
      <c r="W74" s="706"/>
      <c r="X74" s="707"/>
      <c r="Z74" s="707"/>
      <c r="AB74" s="707"/>
    </row>
    <row r="75" spans="1:28" ht="18.75">
      <c r="A75" s="80" t="s">
        <v>67</v>
      </c>
      <c r="B75" s="716">
        <v>15</v>
      </c>
      <c r="C75" s="716">
        <v>578.76</v>
      </c>
      <c r="D75" s="717">
        <v>11</v>
      </c>
      <c r="E75" s="716">
        <v>221.65</v>
      </c>
      <c r="F75" s="710">
        <v>3</v>
      </c>
      <c r="G75" s="709">
        <v>59.11</v>
      </c>
      <c r="H75" s="710">
        <v>3</v>
      </c>
      <c r="I75" s="716">
        <v>59.11</v>
      </c>
      <c r="J75" s="717">
        <v>11</v>
      </c>
      <c r="K75" s="716">
        <v>221.65</v>
      </c>
      <c r="L75" s="718">
        <v>12</v>
      </c>
      <c r="M75" s="718">
        <v>269.64</v>
      </c>
      <c r="N75" s="717">
        <v>2</v>
      </c>
      <c r="O75" s="719">
        <v>11.12</v>
      </c>
      <c r="P75" s="720">
        <v>1</v>
      </c>
      <c r="Q75" s="721">
        <v>298</v>
      </c>
      <c r="S75" s="706"/>
      <c r="T75" s="706"/>
      <c r="U75" s="706"/>
      <c r="V75" s="706"/>
      <c r="W75" s="706"/>
      <c r="X75" s="707"/>
      <c r="Z75" s="707"/>
      <c r="AB75" s="707"/>
    </row>
    <row r="76" spans="1:28" ht="18.75">
      <c r="A76" s="522" t="s">
        <v>68</v>
      </c>
      <c r="B76" s="716">
        <v>9</v>
      </c>
      <c r="C76" s="716">
        <v>1225.07</v>
      </c>
      <c r="D76" s="620">
        <v>5</v>
      </c>
      <c r="E76" s="621">
        <v>874.51</v>
      </c>
      <c r="F76" s="620">
        <v>3</v>
      </c>
      <c r="G76" s="621">
        <v>70.540000000000006</v>
      </c>
      <c r="H76" s="722">
        <v>3</v>
      </c>
      <c r="I76" s="621">
        <v>70.540000000000006</v>
      </c>
      <c r="J76" s="722">
        <v>5</v>
      </c>
      <c r="K76" s="621">
        <v>874.51</v>
      </c>
      <c r="L76" s="722">
        <v>3</v>
      </c>
      <c r="M76" s="723">
        <v>30.99</v>
      </c>
      <c r="N76" s="722">
        <v>5</v>
      </c>
      <c r="O76" s="723">
        <v>914.06</v>
      </c>
      <c r="P76" s="724">
        <v>1</v>
      </c>
      <c r="Q76" s="724">
        <v>280.02</v>
      </c>
      <c r="R76" s="725"/>
      <c r="S76" s="706"/>
      <c r="T76" s="706"/>
      <c r="U76" s="706"/>
      <c r="V76" s="706"/>
      <c r="W76" s="706"/>
      <c r="X76" s="707"/>
      <c r="Z76" s="707"/>
      <c r="AB76" s="707"/>
    </row>
    <row r="77" spans="1:28" ht="18.75">
      <c r="A77" s="84" t="s">
        <v>69</v>
      </c>
      <c r="B77" s="709">
        <v>33</v>
      </c>
      <c r="C77" s="709">
        <v>3314.400000000001</v>
      </c>
      <c r="D77" s="710">
        <v>22</v>
      </c>
      <c r="E77" s="709">
        <v>2414.1100000000006</v>
      </c>
      <c r="F77" s="710">
        <v>8</v>
      </c>
      <c r="G77" s="709">
        <v>298.31000000000017</v>
      </c>
      <c r="H77" s="710">
        <v>8</v>
      </c>
      <c r="I77" s="709">
        <v>298.31000000000017</v>
      </c>
      <c r="J77" s="710">
        <v>22</v>
      </c>
      <c r="K77" s="709">
        <v>2414.1100000000006</v>
      </c>
      <c r="L77" s="710">
        <v>3</v>
      </c>
      <c r="M77" s="709">
        <v>115.02</v>
      </c>
      <c r="N77" s="710">
        <v>27</v>
      </c>
      <c r="O77" s="711">
        <v>2597.0176350000002</v>
      </c>
      <c r="P77" s="712">
        <v>3</v>
      </c>
      <c r="Q77" s="713">
        <v>601.98</v>
      </c>
      <c r="S77" s="706"/>
      <c r="T77" s="706"/>
      <c r="U77" s="706"/>
      <c r="V77" s="706"/>
      <c r="W77" s="706"/>
      <c r="X77" s="707"/>
      <c r="Z77" s="707"/>
      <c r="AB77" s="707"/>
    </row>
    <row r="78" spans="1:28" ht="18.75">
      <c r="A78" s="84" t="s">
        <v>70</v>
      </c>
      <c r="B78" s="709">
        <v>28</v>
      </c>
      <c r="C78" s="709">
        <v>3471.1954250999997</v>
      </c>
      <c r="D78" s="710">
        <v>20</v>
      </c>
      <c r="E78" s="709">
        <v>1256.8499999999997</v>
      </c>
      <c r="F78" s="710">
        <v>5</v>
      </c>
      <c r="G78" s="709">
        <v>162.00542509999997</v>
      </c>
      <c r="H78" s="710">
        <v>5</v>
      </c>
      <c r="I78" s="709">
        <v>162.00542509999997</v>
      </c>
      <c r="J78" s="710">
        <v>20</v>
      </c>
      <c r="K78" s="709">
        <v>1256.8499999999997</v>
      </c>
      <c r="L78" s="710">
        <v>0</v>
      </c>
      <c r="M78" s="709">
        <v>0</v>
      </c>
      <c r="N78" s="710">
        <v>25</v>
      </c>
      <c r="O78" s="711">
        <v>1418.8554250999996</v>
      </c>
      <c r="P78" s="712">
        <v>3</v>
      </c>
      <c r="Q78" s="713">
        <v>2052.34</v>
      </c>
      <c r="S78" s="706"/>
      <c r="T78" s="706"/>
      <c r="U78" s="706"/>
      <c r="V78" s="706"/>
      <c r="W78" s="706"/>
      <c r="X78" s="707"/>
      <c r="Z78" s="707"/>
      <c r="AB78" s="707"/>
    </row>
    <row r="79" spans="1:28" ht="18.75">
      <c r="A79" s="84" t="s">
        <v>71</v>
      </c>
      <c r="B79" s="709">
        <v>22</v>
      </c>
      <c r="C79" s="709">
        <v>12596.25</v>
      </c>
      <c r="D79" s="622">
        <v>15</v>
      </c>
      <c r="E79" s="623">
        <v>10077.719999999999</v>
      </c>
      <c r="F79" s="623">
        <v>4</v>
      </c>
      <c r="G79" s="623">
        <v>1651.32</v>
      </c>
      <c r="H79" s="623">
        <v>4</v>
      </c>
      <c r="I79" s="623">
        <v>1651.32</v>
      </c>
      <c r="J79" s="622">
        <v>15</v>
      </c>
      <c r="K79" s="623">
        <v>10077.719999999999</v>
      </c>
      <c r="L79" s="710">
        <v>0</v>
      </c>
      <c r="M79" s="709">
        <v>0</v>
      </c>
      <c r="N79" s="623">
        <v>19</v>
      </c>
      <c r="O79" s="623">
        <v>11729.04</v>
      </c>
      <c r="P79" s="710">
        <v>3</v>
      </c>
      <c r="Q79" s="726">
        <v>867.21</v>
      </c>
      <c r="S79" s="706"/>
      <c r="T79" s="706"/>
      <c r="U79" s="706"/>
      <c r="V79" s="706"/>
      <c r="W79" s="706"/>
      <c r="X79" s="707"/>
      <c r="Z79" s="707"/>
      <c r="AB79" s="707"/>
    </row>
    <row r="80" spans="1:28" ht="18.75">
      <c r="A80" s="84" t="s">
        <v>1358</v>
      </c>
      <c r="B80" s="709">
        <v>23</v>
      </c>
      <c r="C80" s="709">
        <v>5484.08</v>
      </c>
      <c r="D80" s="622">
        <v>18</v>
      </c>
      <c r="E80" s="623">
        <v>5119.18</v>
      </c>
      <c r="F80" s="623">
        <v>3</v>
      </c>
      <c r="G80" s="623">
        <v>115.99</v>
      </c>
      <c r="H80" s="623">
        <v>3</v>
      </c>
      <c r="I80" s="623">
        <v>115.99</v>
      </c>
      <c r="J80" s="622">
        <v>18</v>
      </c>
      <c r="K80" s="623">
        <v>5119.18</v>
      </c>
      <c r="L80" s="710">
        <v>1</v>
      </c>
      <c r="M80" s="709">
        <v>24.46</v>
      </c>
      <c r="N80" s="623">
        <v>20</v>
      </c>
      <c r="O80" s="623">
        <v>5210.72</v>
      </c>
      <c r="P80" s="710">
        <v>2</v>
      </c>
      <c r="Q80" s="726">
        <v>248.89999999999998</v>
      </c>
      <c r="S80" s="706"/>
      <c r="T80" s="706"/>
      <c r="U80" s="706"/>
      <c r="V80" s="706"/>
      <c r="W80" s="706"/>
      <c r="X80" s="707"/>
      <c r="Z80" s="707"/>
      <c r="AB80" s="707"/>
    </row>
    <row r="81" spans="1:19" ht="51.75" customHeight="1">
      <c r="A81" s="1257" t="s">
        <v>1361</v>
      </c>
      <c r="B81" s="1258"/>
      <c r="C81" s="1258"/>
      <c r="D81" s="1258"/>
      <c r="E81" s="1258"/>
      <c r="F81" s="1258"/>
      <c r="G81" s="1258"/>
      <c r="H81" s="1258"/>
      <c r="I81" s="1258"/>
      <c r="J81" s="1258"/>
      <c r="K81" s="1258"/>
      <c r="L81" s="1258"/>
      <c r="M81" s="1258"/>
      <c r="N81" s="1258"/>
      <c r="O81" s="1258"/>
      <c r="P81" s="1258"/>
      <c r="Q81" s="1258"/>
    </row>
    <row r="82" spans="1:19" ht="41.25" customHeight="1">
      <c r="A82" s="1255" t="s">
        <v>848</v>
      </c>
      <c r="B82" s="1255"/>
      <c r="C82" s="1255"/>
      <c r="D82" s="1255"/>
      <c r="E82" s="1255"/>
      <c r="F82" s="727"/>
      <c r="G82" s="727"/>
      <c r="H82" s="727"/>
      <c r="I82" s="727"/>
      <c r="J82" s="727"/>
      <c r="K82" s="727"/>
      <c r="L82" s="727"/>
      <c r="M82" s="624"/>
      <c r="N82" s="624"/>
      <c r="O82" s="728"/>
      <c r="P82" s="727"/>
      <c r="Q82" s="727"/>
    </row>
    <row r="83" spans="1:19" ht="41.25" customHeight="1">
      <c r="A83" s="1255" t="s">
        <v>1153</v>
      </c>
      <c r="B83" s="1255"/>
      <c r="C83" s="1255"/>
      <c r="D83" s="1255"/>
      <c r="E83" s="1255"/>
      <c r="F83" s="729"/>
      <c r="G83" s="624"/>
      <c r="H83" s="624"/>
      <c r="I83" s="625"/>
      <c r="J83" s="729"/>
      <c r="K83" s="729"/>
      <c r="L83" s="729"/>
      <c r="M83" s="729"/>
      <c r="N83" s="729"/>
      <c r="O83" s="730"/>
      <c r="P83" s="730"/>
      <c r="Q83" s="729"/>
    </row>
    <row r="84" spans="1:19" ht="41.25" customHeight="1">
      <c r="A84" s="1255" t="s">
        <v>1154</v>
      </c>
      <c r="B84" s="1255"/>
      <c r="C84" s="1255"/>
      <c r="D84" s="1255"/>
      <c r="E84" s="1255"/>
      <c r="F84" s="729"/>
      <c r="G84" s="729"/>
      <c r="H84" s="729"/>
      <c r="I84" s="730"/>
      <c r="J84" s="730"/>
      <c r="K84" s="729"/>
      <c r="L84" s="729"/>
      <c r="M84" s="727"/>
      <c r="N84" s="729"/>
      <c r="O84" s="727"/>
      <c r="P84" s="730"/>
      <c r="Q84" s="729"/>
    </row>
    <row r="85" spans="1:19" ht="41.25" customHeight="1">
      <c r="A85" s="1232" t="s">
        <v>1360</v>
      </c>
      <c r="B85" s="1233"/>
      <c r="C85" s="1233"/>
      <c r="D85" s="1233"/>
      <c r="E85" s="1233"/>
      <c r="F85" s="731"/>
      <c r="G85" s="731"/>
      <c r="H85" s="731"/>
      <c r="I85" s="731"/>
      <c r="J85" s="731"/>
      <c r="K85" s="731"/>
      <c r="L85" s="731"/>
      <c r="M85" s="731"/>
      <c r="N85" s="731"/>
      <c r="O85" s="731"/>
      <c r="P85" s="731"/>
      <c r="Q85" s="731"/>
    </row>
    <row r="86" spans="1:19" ht="37.5">
      <c r="A86" s="732" t="s">
        <v>448</v>
      </c>
      <c r="B86" s="733"/>
      <c r="C86" s="733"/>
      <c r="D86" s="733"/>
      <c r="E86" s="733"/>
      <c r="F86" s="731"/>
      <c r="G86" s="731"/>
      <c r="H86" s="731"/>
      <c r="I86" s="731"/>
      <c r="J86" s="667"/>
      <c r="K86" s="667"/>
      <c r="L86" s="667"/>
      <c r="M86" s="731"/>
      <c r="N86" s="731"/>
      <c r="O86" s="731"/>
      <c r="P86" s="731"/>
      <c r="Q86" s="731"/>
    </row>
    <row r="87" spans="1:19">
      <c r="B87" s="706"/>
      <c r="C87" s="706"/>
      <c r="D87" s="706"/>
      <c r="E87" s="706"/>
      <c r="F87" s="706"/>
      <c r="G87" s="706"/>
      <c r="H87" s="706"/>
      <c r="I87" s="706"/>
      <c r="J87" s="706"/>
      <c r="K87" s="706"/>
      <c r="L87" s="706"/>
      <c r="M87" s="706"/>
      <c r="N87" s="706"/>
      <c r="O87" s="706"/>
      <c r="P87" s="706"/>
      <c r="Q87" s="706"/>
      <c r="R87" s="706"/>
      <c r="S87" s="706"/>
    </row>
    <row r="88" spans="1:19">
      <c r="B88" s="706"/>
      <c r="C88" s="706"/>
      <c r="D88" s="706"/>
      <c r="E88" s="706"/>
      <c r="F88" s="706"/>
      <c r="G88" s="706"/>
      <c r="H88" s="706"/>
      <c r="I88" s="706"/>
      <c r="J88" s="706"/>
      <c r="K88" s="706"/>
      <c r="L88" s="706"/>
      <c r="M88" s="706"/>
      <c r="N88" s="706"/>
      <c r="O88" s="706"/>
      <c r="P88" s="706"/>
      <c r="Q88" s="706"/>
    </row>
    <row r="94" spans="1:19">
      <c r="N94" s="734"/>
      <c r="O94" s="734"/>
      <c r="P94" s="735"/>
    </row>
  </sheetData>
  <mergeCells count="30">
    <mergeCell ref="A1:E1"/>
    <mergeCell ref="A84:E84"/>
    <mergeCell ref="N68:O68"/>
    <mergeCell ref="A81:Q81"/>
    <mergeCell ref="A66:A69"/>
    <mergeCell ref="B66:C68"/>
    <mergeCell ref="D66:G66"/>
    <mergeCell ref="H66:K66"/>
    <mergeCell ref="L66:Q66"/>
    <mergeCell ref="D67:E68"/>
    <mergeCell ref="F67:G68"/>
    <mergeCell ref="H67:I68"/>
    <mergeCell ref="J67:K68"/>
    <mergeCell ref="L67:O67"/>
    <mergeCell ref="A82:E82"/>
    <mergeCell ref="A83:E83"/>
    <mergeCell ref="A85:E85"/>
    <mergeCell ref="A65:P65"/>
    <mergeCell ref="A2:A3"/>
    <mergeCell ref="B2:C2"/>
    <mergeCell ref="A4:C4"/>
    <mergeCell ref="A44:C44"/>
    <mergeCell ref="A49:C49"/>
    <mergeCell ref="A59:C59"/>
    <mergeCell ref="A62:D62"/>
    <mergeCell ref="P67:Q68"/>
    <mergeCell ref="L68:M68"/>
    <mergeCell ref="A60:D60"/>
    <mergeCell ref="A63:H63"/>
    <mergeCell ref="A61:G61"/>
  </mergeCells>
  <conditionalFormatting sqref="J5:K17">
    <cfRule type="colorScale" priority="1">
      <colorScale>
        <cfvo type="min"/>
        <cfvo type="percentile" val="50"/>
        <cfvo type="max"/>
        <color rgb="FFF8696B"/>
        <color rgb="FFFFEB84"/>
        <color rgb="FF63BE7B"/>
      </colorScale>
    </cfRule>
  </conditionalFormatting>
  <printOptions horizontalCentered="1"/>
  <pageMargins left="0.25" right="0.25" top="0.32" bottom="0.39" header="0.3" footer="0.3"/>
  <pageSetup paperSize="9" orientation="landscape" useFirstPageNumber="1"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opLeftCell="A19" workbookViewId="0">
      <selection activeCell="L10" sqref="L10"/>
    </sheetView>
  </sheetViews>
  <sheetFormatPr defaultColWidth="9.140625" defaultRowHeight="15"/>
  <cols>
    <col min="1" max="1" width="15.140625" style="294" customWidth="1"/>
    <col min="2" max="7" width="12.140625" style="294" bestFit="1" customWidth="1"/>
    <col min="8" max="8" width="13.7109375" style="294" customWidth="1"/>
    <col min="9" max="9" width="9.5703125" style="294" bestFit="1" customWidth="1"/>
    <col min="10" max="10" width="17" style="294" customWidth="1"/>
    <col min="11" max="11" width="4.5703125" style="294" bestFit="1" customWidth="1"/>
    <col min="12" max="16384" width="9.140625" style="294"/>
  </cols>
  <sheetData>
    <row r="1" spans="1:18" ht="33" customHeight="1">
      <c r="A1" s="1456" t="s">
        <v>953</v>
      </c>
      <c r="B1" s="1457"/>
      <c r="C1" s="1457"/>
      <c r="D1" s="1457"/>
      <c r="E1" s="1457"/>
      <c r="F1" s="1457"/>
      <c r="G1" s="1457"/>
      <c r="H1" s="1457"/>
      <c r="I1" s="1457"/>
    </row>
    <row r="2" spans="1:18" s="285" customFormat="1" ht="15" customHeight="1">
      <c r="A2" s="1458" t="s">
        <v>122</v>
      </c>
      <c r="B2" s="1460" t="s">
        <v>444</v>
      </c>
      <c r="C2" s="1461"/>
      <c r="D2" s="1462"/>
      <c r="E2" s="1460" t="s">
        <v>951</v>
      </c>
      <c r="F2" s="1461"/>
      <c r="G2" s="1462"/>
      <c r="H2" s="1460" t="s">
        <v>63</v>
      </c>
      <c r="I2" s="1461"/>
      <c r="J2" s="1462"/>
      <c r="K2" s="294"/>
      <c r="L2" s="294"/>
      <c r="M2" s="294"/>
      <c r="N2" s="294"/>
      <c r="O2" s="294"/>
      <c r="P2" s="294"/>
      <c r="Q2" s="294"/>
      <c r="R2" s="294"/>
    </row>
    <row r="3" spans="1:18" s="285" customFormat="1" ht="75">
      <c r="A3" s="1459"/>
      <c r="B3" s="504" t="s">
        <v>445</v>
      </c>
      <c r="C3" s="504" t="s">
        <v>446</v>
      </c>
      <c r="D3" s="504" t="s">
        <v>447</v>
      </c>
      <c r="E3" s="540" t="s">
        <v>445</v>
      </c>
      <c r="F3" s="540" t="s">
        <v>446</v>
      </c>
      <c r="G3" s="540" t="s">
        <v>447</v>
      </c>
      <c r="H3" s="540" t="s">
        <v>445</v>
      </c>
      <c r="I3" s="540" t="s">
        <v>446</v>
      </c>
      <c r="J3" s="540" t="s">
        <v>447</v>
      </c>
      <c r="K3" s="294"/>
      <c r="L3" s="294"/>
      <c r="M3" s="294"/>
      <c r="N3" s="294"/>
      <c r="O3" s="294"/>
      <c r="P3" s="294"/>
      <c r="Q3" s="294"/>
      <c r="R3" s="294"/>
    </row>
    <row r="4" spans="1:18" s="289" customFormat="1">
      <c r="A4" s="505" t="s">
        <v>1</v>
      </c>
      <c r="B4" s="1016">
        <v>1255851.96</v>
      </c>
      <c r="C4" s="1016">
        <v>1075950.3499999999</v>
      </c>
      <c r="D4" s="1017">
        <v>179901.61</v>
      </c>
      <c r="E4" s="1016">
        <v>1631109</v>
      </c>
      <c r="F4" s="1016">
        <v>1532902.5200000003</v>
      </c>
      <c r="G4" s="1018">
        <v>98206.48000000001</v>
      </c>
      <c r="H4" s="1016">
        <v>2886960.9599999995</v>
      </c>
      <c r="I4" s="1016">
        <v>2608852.8699999996</v>
      </c>
      <c r="J4" s="1016">
        <v>278108.09000000003</v>
      </c>
      <c r="K4" s="294"/>
      <c r="L4" s="294"/>
      <c r="M4" s="294"/>
      <c r="N4" s="294"/>
      <c r="O4" s="294"/>
      <c r="P4" s="294"/>
      <c r="Q4" s="294"/>
      <c r="R4" s="294"/>
    </row>
    <row r="5" spans="1:18" s="289" customFormat="1">
      <c r="A5" s="505" t="s">
        <v>2</v>
      </c>
      <c r="B5" s="1018">
        <f>SUM(B6:B14)</f>
        <v>929759.55999999994</v>
      </c>
      <c r="C5" s="1018">
        <f t="shared" ref="C5:J5" si="0">SUM(C6:C14)</f>
        <v>802647.2</v>
      </c>
      <c r="D5" s="1018">
        <f t="shared" si="0"/>
        <v>127112.36000000002</v>
      </c>
      <c r="E5" s="1018">
        <f t="shared" si="0"/>
        <v>1113331.4400000002</v>
      </c>
      <c r="F5" s="1018">
        <f t="shared" si="0"/>
        <v>1150949.3599999999</v>
      </c>
      <c r="G5" s="1018">
        <f t="shared" si="0"/>
        <v>-37617.919999999998</v>
      </c>
      <c r="H5" s="1018">
        <f t="shared" si="0"/>
        <v>2043091</v>
      </c>
      <c r="I5" s="1018">
        <f t="shared" si="0"/>
        <v>1953596.5599999998</v>
      </c>
      <c r="J5" s="1018">
        <f t="shared" si="0"/>
        <v>89494.440000000017</v>
      </c>
      <c r="K5" s="294"/>
      <c r="L5" s="294"/>
      <c r="M5" s="294"/>
      <c r="N5" s="294"/>
      <c r="O5" s="294"/>
      <c r="P5" s="294"/>
      <c r="Q5" s="294"/>
      <c r="R5" s="294"/>
    </row>
    <row r="6" spans="1:18" s="285" customFormat="1">
      <c r="A6" s="95" t="s">
        <v>64</v>
      </c>
      <c r="B6" s="1019">
        <v>109219.15</v>
      </c>
      <c r="C6" s="1019">
        <v>86847.98</v>
      </c>
      <c r="D6" s="1019">
        <v>22371.17</v>
      </c>
      <c r="E6" s="1019">
        <v>96276.66</v>
      </c>
      <c r="F6" s="1019">
        <v>89451.53</v>
      </c>
      <c r="G6" s="1019">
        <v>6825.13</v>
      </c>
      <c r="H6" s="1019">
        <f>B6+E6</f>
        <v>205495.81</v>
      </c>
      <c r="I6" s="1019">
        <f t="shared" ref="I6:J10" si="1">C6+F6</f>
        <v>176299.51</v>
      </c>
      <c r="J6" s="1019">
        <f t="shared" si="1"/>
        <v>29196.3</v>
      </c>
      <c r="K6" s="294"/>
      <c r="L6" s="294"/>
      <c r="M6" s="294"/>
      <c r="N6" s="294"/>
      <c r="O6" s="294"/>
      <c r="P6" s="294"/>
      <c r="Q6" s="294"/>
      <c r="R6" s="294"/>
    </row>
    <row r="7" spans="1:18" s="285" customFormat="1">
      <c r="A7" s="95" t="s">
        <v>65</v>
      </c>
      <c r="B7" s="1019">
        <v>143134.79</v>
      </c>
      <c r="C7" s="1019">
        <v>105335.82</v>
      </c>
      <c r="D7" s="1019">
        <v>37798.97</v>
      </c>
      <c r="E7" s="1019">
        <v>153238.22</v>
      </c>
      <c r="F7" s="1019">
        <v>170507.47</v>
      </c>
      <c r="G7" s="1019">
        <v>-17269.25</v>
      </c>
      <c r="H7" s="1019">
        <f>B7+E7</f>
        <v>296373.01</v>
      </c>
      <c r="I7" s="1019">
        <f t="shared" si="1"/>
        <v>275843.29000000004</v>
      </c>
      <c r="J7" s="1019">
        <f t="shared" si="1"/>
        <v>20529.72</v>
      </c>
      <c r="K7" s="294"/>
      <c r="L7" s="294"/>
      <c r="M7" s="294"/>
      <c r="N7" s="294"/>
      <c r="O7" s="294"/>
      <c r="P7" s="294"/>
      <c r="Q7" s="294"/>
      <c r="R7" s="294"/>
    </row>
    <row r="8" spans="1:18" s="285" customFormat="1">
      <c r="A8" s="95" t="s">
        <v>295</v>
      </c>
      <c r="B8" s="1019">
        <v>96719.25</v>
      </c>
      <c r="C8" s="1019">
        <v>74668.44</v>
      </c>
      <c r="D8" s="1019">
        <v>22050.81</v>
      </c>
      <c r="E8" s="1019">
        <v>116220.75</v>
      </c>
      <c r="F8" s="1019">
        <v>124902.16</v>
      </c>
      <c r="G8" s="1019">
        <v>-8681.41</v>
      </c>
      <c r="H8" s="1019">
        <f>B8+E8</f>
        <v>212940</v>
      </c>
      <c r="I8" s="1019">
        <f t="shared" si="1"/>
        <v>199570.6</v>
      </c>
      <c r="J8" s="1019">
        <f t="shared" si="1"/>
        <v>13369.400000000001</v>
      </c>
      <c r="K8" s="294"/>
      <c r="L8" s="294"/>
      <c r="M8" s="294"/>
      <c r="N8" s="294"/>
      <c r="O8" s="294"/>
      <c r="P8" s="294"/>
      <c r="Q8" s="294"/>
      <c r="R8" s="294"/>
    </row>
    <row r="9" spans="1:18" s="285" customFormat="1">
      <c r="A9" s="95" t="s">
        <v>296</v>
      </c>
      <c r="B9" s="1019">
        <v>91677.5</v>
      </c>
      <c r="C9" s="1019">
        <v>86965.119999999995</v>
      </c>
      <c r="D9" s="1019">
        <v>4712.38</v>
      </c>
      <c r="E9" s="1019">
        <v>117346.64</v>
      </c>
      <c r="F9" s="1019">
        <v>112886.79</v>
      </c>
      <c r="G9" s="1019">
        <v>4459.8500000000004</v>
      </c>
      <c r="H9" s="1019">
        <f>B9+E9</f>
        <v>209024.14</v>
      </c>
      <c r="I9" s="1019">
        <f t="shared" si="1"/>
        <v>199851.90999999997</v>
      </c>
      <c r="J9" s="1019">
        <f t="shared" si="1"/>
        <v>9172.23</v>
      </c>
      <c r="K9" s="294"/>
      <c r="L9" s="294"/>
      <c r="M9" s="294"/>
      <c r="N9" s="294"/>
      <c r="O9" s="294"/>
      <c r="P9" s="294"/>
      <c r="Q9" s="294"/>
      <c r="R9" s="294"/>
    </row>
    <row r="10" spans="1:18" s="285" customFormat="1">
      <c r="A10" s="95" t="s">
        <v>301</v>
      </c>
      <c r="B10" s="1019">
        <v>90595.39</v>
      </c>
      <c r="C10" s="1019">
        <v>91716.17</v>
      </c>
      <c r="D10" s="1019">
        <v>-1120.78</v>
      </c>
      <c r="E10" s="1019">
        <v>145972.48000000001</v>
      </c>
      <c r="F10" s="1019">
        <v>140212.24</v>
      </c>
      <c r="G10" s="1019">
        <v>5760.24</v>
      </c>
      <c r="H10" s="1019">
        <f>B10+E10</f>
        <v>236567.87</v>
      </c>
      <c r="I10" s="1019">
        <f t="shared" si="1"/>
        <v>231928.40999999997</v>
      </c>
      <c r="J10" s="1019">
        <f t="shared" si="1"/>
        <v>4639.46</v>
      </c>
      <c r="K10" s="294"/>
      <c r="L10" s="294"/>
      <c r="M10" s="294"/>
      <c r="N10" s="294"/>
      <c r="O10" s="294"/>
      <c r="P10" s="294"/>
      <c r="Q10" s="294"/>
      <c r="R10" s="294"/>
    </row>
    <row r="11" spans="1:18" s="285" customFormat="1">
      <c r="A11" s="95" t="s">
        <v>298</v>
      </c>
      <c r="B11" s="1019">
        <v>123727.17</v>
      </c>
      <c r="C11" s="1019">
        <v>105125.43</v>
      </c>
      <c r="D11" s="1019">
        <v>18601.740000000002</v>
      </c>
      <c r="E11" s="1019">
        <v>141319.51999999999</v>
      </c>
      <c r="F11" s="1019">
        <v>161704.51</v>
      </c>
      <c r="G11" s="1019">
        <v>-20384.990000000002</v>
      </c>
      <c r="H11" s="1019">
        <f>E11+B11</f>
        <v>265046.69</v>
      </c>
      <c r="I11" s="1019">
        <f>F11+C11</f>
        <v>266829.94</v>
      </c>
      <c r="J11" s="1019">
        <f>G11+D11</f>
        <v>-1783.25</v>
      </c>
      <c r="K11" s="294"/>
      <c r="L11" s="294"/>
      <c r="M11" s="294"/>
      <c r="N11" s="294"/>
      <c r="O11" s="294"/>
      <c r="P11" s="294"/>
      <c r="Q11" s="294"/>
      <c r="R11" s="294"/>
    </row>
    <row r="12" spans="1:18" s="285" customFormat="1">
      <c r="A12" s="95" t="s">
        <v>299</v>
      </c>
      <c r="B12" s="1019">
        <v>77347.08</v>
      </c>
      <c r="C12" s="1019">
        <v>71029.45</v>
      </c>
      <c r="D12" s="1019">
        <v>6317.63</v>
      </c>
      <c r="E12" s="1019">
        <v>94631.07</v>
      </c>
      <c r="F12" s="1019">
        <v>103954.96</v>
      </c>
      <c r="G12" s="1019">
        <v>-9323.89</v>
      </c>
      <c r="H12" s="1019">
        <f t="shared" ref="H12:J14" si="2">B12+E12</f>
        <v>171978.15000000002</v>
      </c>
      <c r="I12" s="1019">
        <f t="shared" si="2"/>
        <v>174984.41</v>
      </c>
      <c r="J12" s="1019">
        <f t="shared" si="2"/>
        <v>-3006.2599999999993</v>
      </c>
      <c r="K12" s="294"/>
      <c r="L12" s="294"/>
      <c r="M12" s="294"/>
      <c r="N12" s="294"/>
      <c r="O12" s="294"/>
      <c r="P12" s="294"/>
      <c r="Q12" s="294"/>
      <c r="R12" s="294"/>
    </row>
    <row r="13" spans="1:18" s="285" customFormat="1">
      <c r="A13" s="95" t="s">
        <v>300</v>
      </c>
      <c r="B13" s="1019">
        <v>96133.65</v>
      </c>
      <c r="C13" s="1019">
        <v>94445.54</v>
      </c>
      <c r="D13" s="1019">
        <v>1688.11</v>
      </c>
      <c r="E13" s="1019">
        <v>122119.42</v>
      </c>
      <c r="F13" s="1019">
        <v>123690.44</v>
      </c>
      <c r="G13" s="1019">
        <v>-1571.02</v>
      </c>
      <c r="H13" s="1019">
        <f t="shared" si="2"/>
        <v>218253.07</v>
      </c>
      <c r="I13" s="1019">
        <f t="shared" si="2"/>
        <v>218135.97999999998</v>
      </c>
      <c r="J13" s="1019">
        <f t="shared" si="2"/>
        <v>117.08999999999992</v>
      </c>
      <c r="K13" s="294"/>
      <c r="L13" s="294"/>
      <c r="M13" s="294"/>
      <c r="N13" s="294"/>
      <c r="O13" s="294"/>
      <c r="P13" s="294"/>
      <c r="Q13" s="294"/>
      <c r="R13" s="294"/>
    </row>
    <row r="14" spans="1:18" s="285" customFormat="1">
      <c r="A14" s="958" t="s">
        <v>1358</v>
      </c>
      <c r="B14" s="1019">
        <v>101205.58</v>
      </c>
      <c r="C14" s="1019">
        <v>86513.25</v>
      </c>
      <c r="D14" s="1019">
        <v>14692.33</v>
      </c>
      <c r="E14" s="1019">
        <v>126206.68</v>
      </c>
      <c r="F14" s="1019">
        <v>123639.26</v>
      </c>
      <c r="G14" s="1019">
        <v>2567.42</v>
      </c>
      <c r="H14" s="1019">
        <f t="shared" si="2"/>
        <v>227412.26</v>
      </c>
      <c r="I14" s="1019">
        <f t="shared" si="2"/>
        <v>210152.51</v>
      </c>
      <c r="J14" s="1019">
        <f t="shared" si="2"/>
        <v>17259.75</v>
      </c>
      <c r="K14" s="294"/>
      <c r="L14" s="294"/>
      <c r="M14" s="294"/>
      <c r="N14" s="294"/>
      <c r="O14" s="294"/>
      <c r="P14" s="294"/>
      <c r="Q14" s="294"/>
      <c r="R14" s="294"/>
    </row>
    <row r="15" spans="1:18" s="285" customFormat="1" ht="33" customHeight="1">
      <c r="A15" s="1463" t="s">
        <v>1360</v>
      </c>
      <c r="B15" s="1463"/>
      <c r="C15" s="1463"/>
      <c r="D15" s="1463"/>
      <c r="E15" s="1463"/>
      <c r="F15" s="294"/>
      <c r="G15" s="294"/>
      <c r="H15" s="294"/>
      <c r="I15" s="294"/>
      <c r="J15" s="294"/>
      <c r="K15" s="294"/>
      <c r="L15" s="294"/>
      <c r="M15" s="294"/>
      <c r="N15" s="294"/>
      <c r="O15" s="294"/>
      <c r="P15" s="294"/>
      <c r="Q15" s="294"/>
      <c r="R15" s="294"/>
    </row>
    <row r="16" spans="1:18" s="285" customFormat="1" ht="35.25" customHeight="1">
      <c r="A16" s="1455" t="s">
        <v>1096</v>
      </c>
      <c r="B16" s="1455"/>
      <c r="C16" s="1455"/>
      <c r="D16" s="1455"/>
      <c r="E16" s="1455"/>
      <c r="F16" s="1455"/>
      <c r="G16" s="1455"/>
      <c r="H16" s="1455"/>
      <c r="I16" s="294"/>
      <c r="J16" s="294"/>
      <c r="K16" s="294"/>
      <c r="L16" s="294"/>
      <c r="M16" s="294"/>
      <c r="N16" s="294"/>
      <c r="O16" s="294"/>
      <c r="P16" s="294"/>
      <c r="Q16" s="294"/>
      <c r="R16" s="294"/>
    </row>
    <row r="17" spans="1:18" s="285" customFormat="1" ht="30" customHeight="1">
      <c r="A17" s="1455" t="s">
        <v>448</v>
      </c>
      <c r="B17" s="1455"/>
      <c r="C17" s="294"/>
      <c r="D17" s="294"/>
      <c r="E17" s="294"/>
      <c r="F17" s="294"/>
      <c r="G17" s="294"/>
      <c r="H17" s="294"/>
      <c r="I17" s="294"/>
      <c r="J17" s="294"/>
      <c r="K17" s="294"/>
      <c r="L17" s="294"/>
      <c r="M17" s="294"/>
      <c r="N17" s="294"/>
      <c r="O17" s="294"/>
      <c r="P17" s="294"/>
      <c r="Q17" s="294"/>
      <c r="R17" s="294"/>
    </row>
  </sheetData>
  <mergeCells count="8">
    <mergeCell ref="A17:B17"/>
    <mergeCell ref="A1:I1"/>
    <mergeCell ref="A2:A3"/>
    <mergeCell ref="B2:D2"/>
    <mergeCell ref="E2:G2"/>
    <mergeCell ref="H2:J2"/>
    <mergeCell ref="A15:E15"/>
    <mergeCell ref="A16:H16"/>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16" workbookViewId="0">
      <selection activeCell="H22" sqref="H22"/>
    </sheetView>
  </sheetViews>
  <sheetFormatPr defaultRowHeight="15"/>
  <cols>
    <col min="1" max="1" width="29" customWidth="1"/>
    <col min="2" max="2" width="18.28515625" customWidth="1"/>
    <col min="3" max="4" width="12.7109375" customWidth="1"/>
    <col min="5" max="5" width="10.7109375" customWidth="1"/>
    <col min="6" max="6" width="12.5703125" bestFit="1" customWidth="1"/>
    <col min="7" max="7" width="12.7109375" bestFit="1" customWidth="1"/>
    <col min="8" max="8" width="13.140625" customWidth="1"/>
    <col min="9" max="9" width="13.85546875" customWidth="1"/>
    <col min="10" max="10" width="10.5703125" bestFit="1" customWidth="1"/>
    <col min="11" max="11" width="11.5703125" bestFit="1" customWidth="1"/>
  </cols>
  <sheetData>
    <row r="1" spans="1:11" ht="43.5" customHeight="1">
      <c r="A1" s="1471" t="s">
        <v>1097</v>
      </c>
      <c r="B1" s="1471"/>
      <c r="C1" s="1471"/>
      <c r="D1" s="1471"/>
      <c r="E1" s="261"/>
      <c r="F1" s="261"/>
      <c r="G1" s="261"/>
      <c r="H1" s="261"/>
      <c r="I1" s="261"/>
      <c r="J1" s="261"/>
      <c r="K1" s="261"/>
    </row>
    <row r="2" spans="1:11" ht="30">
      <c r="A2" s="628" t="s">
        <v>122</v>
      </c>
      <c r="B2" s="1473" t="s">
        <v>1358</v>
      </c>
      <c r="C2" s="1466"/>
      <c r="D2" s="1466"/>
      <c r="E2" s="1466"/>
      <c r="F2" s="1474"/>
      <c r="G2" s="1465" t="s">
        <v>1372</v>
      </c>
      <c r="H2" s="1466"/>
      <c r="I2" s="1466"/>
      <c r="J2" s="1466"/>
      <c r="K2" s="1467"/>
    </row>
    <row r="3" spans="1:11" ht="45">
      <c r="A3" s="629" t="s">
        <v>449</v>
      </c>
      <c r="B3" s="262" t="s">
        <v>450</v>
      </c>
      <c r="C3" s="262" t="s">
        <v>451</v>
      </c>
      <c r="D3" s="1028" t="s">
        <v>1233</v>
      </c>
      <c r="E3" s="262" t="s">
        <v>452</v>
      </c>
      <c r="F3" s="262" t="s">
        <v>114</v>
      </c>
      <c r="G3" s="262" t="s">
        <v>450</v>
      </c>
      <c r="H3" s="262" t="s">
        <v>451</v>
      </c>
      <c r="I3" s="262" t="s">
        <v>1233</v>
      </c>
      <c r="J3" s="262" t="s">
        <v>452</v>
      </c>
      <c r="K3" s="262" t="s">
        <v>114</v>
      </c>
    </row>
    <row r="4" spans="1:11" ht="30">
      <c r="A4" s="630" t="s">
        <v>453</v>
      </c>
      <c r="B4" s="1020">
        <f>+'[2]website data'!B4</f>
        <v>136718</v>
      </c>
      <c r="C4" s="1020">
        <f>+'[2]website data'!C4</f>
        <v>6173</v>
      </c>
      <c r="D4" s="1029">
        <f>+'[2]website data'!D4</f>
        <v>50</v>
      </c>
      <c r="E4" s="1020">
        <f>+'[2]website data'!E4</f>
        <v>1470</v>
      </c>
      <c r="F4" s="1021">
        <f>SUM(B4:E4)</f>
        <v>144411</v>
      </c>
      <c r="G4" s="1022">
        <v>125017</v>
      </c>
      <c r="H4" s="1022">
        <v>7812</v>
      </c>
      <c r="I4" s="1022"/>
      <c r="J4" s="1022">
        <v>1853</v>
      </c>
      <c r="K4" s="1023">
        <f>SUM(G4:J4)</f>
        <v>134682</v>
      </c>
    </row>
    <row r="5" spans="1:11" ht="15.75">
      <c r="A5" s="1468" t="s">
        <v>954</v>
      </c>
      <c r="B5" s="1469"/>
      <c r="C5" s="1469"/>
      <c r="D5" s="1469"/>
      <c r="E5" s="1469"/>
      <c r="F5" s="1469"/>
      <c r="G5" s="1469"/>
      <c r="H5" s="1469"/>
      <c r="I5" s="1469"/>
      <c r="J5" s="1469"/>
      <c r="K5" s="1470"/>
    </row>
    <row r="6" spans="1:11" ht="30">
      <c r="A6" s="630" t="s">
        <v>454</v>
      </c>
      <c r="B6" s="1022">
        <f>+'[2]website data'!B6</f>
        <v>236516.23612999992</v>
      </c>
      <c r="C6" s="1022">
        <f>+'[2]website data'!C6</f>
        <v>24273.893700000001</v>
      </c>
      <c r="D6" s="1022">
        <f>+'[2]website data'!D6</f>
        <v>0</v>
      </c>
      <c r="E6" s="1022"/>
      <c r="F6" s="1024">
        <f t="shared" ref="F6:F16" si="0">SUM(B6:E6)</f>
        <v>260790.12982999993</v>
      </c>
      <c r="G6" s="1025">
        <v>226602.98450000005</v>
      </c>
      <c r="H6" s="1025">
        <v>19841.369430000002</v>
      </c>
      <c r="I6" s="1026"/>
      <c r="J6" s="1026"/>
      <c r="K6" s="1026">
        <f>SUM(G6:J6)</f>
        <v>246444.35393000004</v>
      </c>
    </row>
    <row r="7" spans="1:11" ht="30">
      <c r="A7" s="630" t="s">
        <v>455</v>
      </c>
      <c r="B7" s="1022">
        <f>+'[2]website data'!B7</f>
        <v>664.21449999999993</v>
      </c>
      <c r="C7" s="1022">
        <f>+'[2]website data'!C7</f>
        <v>348.95150999999998</v>
      </c>
      <c r="D7" s="1022">
        <f>+'[2]website data'!D7</f>
        <v>41.02</v>
      </c>
      <c r="E7" s="1022"/>
      <c r="F7" s="1024">
        <f t="shared" si="0"/>
        <v>1054.1860099999999</v>
      </c>
      <c r="G7" s="1025">
        <v>621.06293000000005</v>
      </c>
      <c r="H7" s="1025">
        <v>296.60260000000005</v>
      </c>
      <c r="I7" s="1026"/>
      <c r="J7" s="1026"/>
      <c r="K7" s="1026">
        <f>SUM(G7:J7)</f>
        <v>917.6655300000001</v>
      </c>
    </row>
    <row r="8" spans="1:11" ht="30">
      <c r="A8" s="630" t="s">
        <v>1234</v>
      </c>
      <c r="B8" s="1022">
        <f>+'[2]website data'!B8</f>
        <v>1939347.9293900004</v>
      </c>
      <c r="C8" s="1022">
        <f>+'[2]website data'!C8</f>
        <v>165383.09054999999</v>
      </c>
      <c r="D8" s="1022">
        <f>+'[2]website data'!D8</f>
        <v>0</v>
      </c>
      <c r="E8" s="1022"/>
      <c r="F8" s="1024">
        <f t="shared" si="0"/>
        <v>2104731.0199400005</v>
      </c>
      <c r="G8" s="1025">
        <v>1656290.67952</v>
      </c>
      <c r="H8" s="1025">
        <v>101676.64872</v>
      </c>
      <c r="I8" s="1026"/>
      <c r="J8" s="1026"/>
      <c r="K8" s="1026">
        <f t="shared" ref="K8:K16" si="1">SUM(G8:J8)</f>
        <v>1757967.3282399999</v>
      </c>
    </row>
    <row r="9" spans="1:11" ht="30">
      <c r="A9" s="630" t="s">
        <v>1235</v>
      </c>
      <c r="B9" s="1022">
        <f>+'[2]website data'!B9</f>
        <v>31258.995139999999</v>
      </c>
      <c r="C9" s="1022">
        <f>+'[2]website data'!C9</f>
        <v>341.37000000000006</v>
      </c>
      <c r="D9" s="1022">
        <f>+'[2]website data'!D9</f>
        <v>68.13</v>
      </c>
      <c r="E9" s="1022"/>
      <c r="F9" s="1024">
        <f t="shared" si="0"/>
        <v>31668.495139999999</v>
      </c>
      <c r="G9" s="1025">
        <v>37126.807740000004</v>
      </c>
      <c r="H9" s="1025">
        <v>507.78170999999998</v>
      </c>
      <c r="I9" s="1026"/>
      <c r="J9" s="1026"/>
      <c r="K9" s="1026">
        <f t="shared" si="1"/>
        <v>37634.589450000007</v>
      </c>
    </row>
    <row r="10" spans="1:11" ht="30">
      <c r="A10" s="631" t="s">
        <v>1236</v>
      </c>
      <c r="B10" s="1022">
        <f>+'[2]website data'!B10</f>
        <v>1926.8610000000001</v>
      </c>
      <c r="C10" s="1022">
        <f>+'[2]website data'!C10</f>
        <v>2130.7400000000002</v>
      </c>
      <c r="D10" s="1022">
        <f>+'[2]website data'!D10</f>
        <v>0</v>
      </c>
      <c r="E10" s="1022"/>
      <c r="F10" s="1024">
        <f t="shared" si="0"/>
        <v>4057.6010000000006</v>
      </c>
      <c r="G10" s="1025">
        <v>2252.91</v>
      </c>
      <c r="H10" s="1025">
        <v>1700.8500000000001</v>
      </c>
      <c r="I10" s="1026"/>
      <c r="J10" s="1026"/>
      <c r="K10" s="1026">
        <f t="shared" si="1"/>
        <v>3953.76</v>
      </c>
    </row>
    <row r="11" spans="1:11" ht="30">
      <c r="A11" s="631" t="s">
        <v>1237</v>
      </c>
      <c r="B11" s="1022">
        <f>+'[2]website data'!B11</f>
        <v>171.39</v>
      </c>
      <c r="C11" s="1022">
        <f>+'[2]website data'!C11</f>
        <v>2.82</v>
      </c>
      <c r="D11" s="1022">
        <f>+'[2]website data'!D11</f>
        <v>0</v>
      </c>
      <c r="E11" s="1022"/>
      <c r="F11" s="1024">
        <f t="shared" si="0"/>
        <v>174.20999999999998</v>
      </c>
      <c r="G11" s="1025">
        <v>82.94</v>
      </c>
      <c r="H11" s="1025">
        <v>0.84</v>
      </c>
      <c r="I11" s="1026"/>
      <c r="J11" s="1026"/>
      <c r="K11" s="1026">
        <f t="shared" si="1"/>
        <v>83.78</v>
      </c>
    </row>
    <row r="12" spans="1:11" ht="30">
      <c r="A12" s="630" t="s">
        <v>456</v>
      </c>
      <c r="B12" s="1022">
        <f>+'[2]website data'!B12</f>
        <v>317.67548999999997</v>
      </c>
      <c r="C12" s="1022">
        <f>+'[2]website data'!C12</f>
        <v>0</v>
      </c>
      <c r="D12" s="1022">
        <f>+'[2]website data'!D12</f>
        <v>0</v>
      </c>
      <c r="E12" s="1022"/>
      <c r="F12" s="1024">
        <f t="shared" si="0"/>
        <v>317.67548999999997</v>
      </c>
      <c r="G12" s="1025">
        <v>409.2072500000001</v>
      </c>
      <c r="H12" s="1025">
        <v>0</v>
      </c>
      <c r="I12" s="1026"/>
      <c r="J12" s="1026"/>
      <c r="K12" s="1026">
        <f t="shared" si="1"/>
        <v>409.2072500000001</v>
      </c>
    </row>
    <row r="13" spans="1:11" ht="30">
      <c r="A13" s="631" t="s">
        <v>457</v>
      </c>
      <c r="B13" s="1022">
        <f>+'[2]website data'!B13</f>
        <v>0</v>
      </c>
      <c r="C13" s="1022">
        <f>+'[2]website data'!C13</f>
        <v>0</v>
      </c>
      <c r="D13" s="1022">
        <f>+'[2]website data'!D13</f>
        <v>0</v>
      </c>
      <c r="E13" s="1022"/>
      <c r="F13" s="1024">
        <f t="shared" si="0"/>
        <v>0</v>
      </c>
      <c r="G13" s="1025">
        <v>0</v>
      </c>
      <c r="H13" s="1025">
        <v>0</v>
      </c>
      <c r="I13" s="1026"/>
      <c r="J13" s="1026"/>
      <c r="K13" s="1026">
        <f t="shared" si="1"/>
        <v>0</v>
      </c>
    </row>
    <row r="14" spans="1:11" ht="30">
      <c r="A14" s="631" t="s">
        <v>458</v>
      </c>
      <c r="B14" s="1022">
        <f>+'[2]website data'!B14</f>
        <v>-4</v>
      </c>
      <c r="C14" s="1022">
        <f>+'[2]website data'!C14</f>
        <v>0</v>
      </c>
      <c r="D14" s="1022">
        <f>+'[2]website data'!D14</f>
        <v>0</v>
      </c>
      <c r="E14" s="1022"/>
      <c r="F14" s="1024">
        <f t="shared" si="0"/>
        <v>-4</v>
      </c>
      <c r="G14" s="1025">
        <v>13.09</v>
      </c>
      <c r="H14" s="1025">
        <v>0</v>
      </c>
      <c r="I14" s="1026"/>
      <c r="J14" s="1026"/>
      <c r="K14" s="1026">
        <f t="shared" si="1"/>
        <v>13.09</v>
      </c>
    </row>
    <row r="15" spans="1:11" ht="30">
      <c r="A15" s="630" t="s">
        <v>459</v>
      </c>
      <c r="B15" s="1022">
        <f>+'[2]website data'!B15</f>
        <v>28448.573969999994</v>
      </c>
      <c r="C15" s="1022">
        <f>+'[2]website data'!C15</f>
        <v>29925.128589999993</v>
      </c>
      <c r="D15" s="1022">
        <f>+'[2]website data'!D15</f>
        <v>1.91</v>
      </c>
      <c r="E15" s="1022"/>
      <c r="F15" s="1024">
        <f t="shared" si="0"/>
        <v>58375.612559999994</v>
      </c>
      <c r="G15" s="1025">
        <v>43451.956140000002</v>
      </c>
      <c r="H15" s="1025">
        <v>28388.722409999991</v>
      </c>
      <c r="I15" s="1026"/>
      <c r="J15" s="1026"/>
      <c r="K15" s="1026">
        <f t="shared" si="1"/>
        <v>71840.678549999997</v>
      </c>
    </row>
    <row r="16" spans="1:11" ht="30">
      <c r="A16" s="630" t="s">
        <v>155</v>
      </c>
      <c r="B16" s="1022">
        <f>+'[2]website data'!B16</f>
        <v>9873.5233199999984</v>
      </c>
      <c r="C16" s="1022">
        <f>+'[2]website data'!C16</f>
        <v>5299.2276400000001</v>
      </c>
      <c r="D16" s="1022">
        <f>+'[2]website data'!D16</f>
        <v>0.83</v>
      </c>
      <c r="E16" s="1022"/>
      <c r="F16" s="1024">
        <f t="shared" si="0"/>
        <v>15173.580959999998</v>
      </c>
      <c r="G16" s="1025">
        <v>3522.6804299999972</v>
      </c>
      <c r="H16" s="1025">
        <v>4659.2643399999997</v>
      </c>
      <c r="I16" s="1026"/>
      <c r="J16" s="1026"/>
      <c r="K16" s="1026">
        <f t="shared" si="1"/>
        <v>8181.9447699999964</v>
      </c>
    </row>
    <row r="17" spans="1:11" ht="15.75">
      <c r="A17" s="263" t="s">
        <v>460</v>
      </c>
      <c r="B17" s="1027">
        <f>SUM(B6:B16)</f>
        <v>2248521.3989400002</v>
      </c>
      <c r="C17" s="1027">
        <f>SUM(C6:C16)</f>
        <v>227705.22198999999</v>
      </c>
      <c r="D17" s="1027">
        <f>SUM(D6:D16)</f>
        <v>111.89</v>
      </c>
      <c r="E17" s="1027">
        <f>+[2]Sheet1!G434</f>
        <v>220466.15863999992</v>
      </c>
      <c r="F17" s="1024">
        <f>SUM(F6:F16)+E17</f>
        <v>2696804.6695699994</v>
      </c>
      <c r="G17" s="1024">
        <f>SUM(G6:G16)</f>
        <v>1970374.3185099999</v>
      </c>
      <c r="H17" s="1024">
        <f>SUM(H6:H16)</f>
        <v>157072.07921</v>
      </c>
      <c r="I17" s="1024">
        <f>SUM(I6:I16)</f>
        <v>0</v>
      </c>
      <c r="J17" s="1024">
        <v>227327</v>
      </c>
      <c r="K17" s="1024">
        <f>SUM(G17:J17)</f>
        <v>2354773.3977199998</v>
      </c>
    </row>
    <row r="18" spans="1:11" ht="15.75">
      <c r="A18" s="264" t="s">
        <v>952</v>
      </c>
      <c r="B18" s="265"/>
      <c r="C18" s="266"/>
      <c r="D18" s="266"/>
      <c r="E18" s="267"/>
      <c r="F18" s="268"/>
      <c r="G18" s="268"/>
      <c r="H18" s="268"/>
      <c r="I18" s="268"/>
      <c r="J18" s="268"/>
      <c r="K18" s="268"/>
    </row>
    <row r="19" spans="1:11" ht="33" customHeight="1">
      <c r="A19" s="1472" t="s">
        <v>1471</v>
      </c>
      <c r="B19" s="1472"/>
      <c r="C19" s="1472"/>
      <c r="D19" s="1472"/>
      <c r="E19" s="269"/>
      <c r="F19" s="268"/>
      <c r="G19" s="268"/>
      <c r="H19" s="268"/>
      <c r="I19" s="268"/>
      <c r="J19" s="268"/>
      <c r="K19" s="270"/>
    </row>
    <row r="20" spans="1:11" ht="34.5" customHeight="1">
      <c r="A20" s="1475" t="s">
        <v>1473</v>
      </c>
      <c r="B20" s="1475"/>
      <c r="C20" s="1475"/>
      <c r="D20" s="1475"/>
      <c r="E20" s="1475"/>
      <c r="F20" s="1475"/>
      <c r="G20" s="271"/>
      <c r="H20" s="271"/>
      <c r="I20" s="271"/>
      <c r="J20" s="271"/>
      <c r="K20" s="271"/>
    </row>
    <row r="21" spans="1:11" ht="31.5" customHeight="1">
      <c r="A21" s="1476" t="s">
        <v>1474</v>
      </c>
      <c r="B21" s="1476"/>
      <c r="C21" s="1476"/>
      <c r="D21" s="1476"/>
      <c r="E21" s="1476"/>
      <c r="F21" s="1476"/>
      <c r="G21" s="268"/>
      <c r="H21" s="268"/>
      <c r="I21" s="268"/>
      <c r="J21" s="268"/>
      <c r="K21" s="268"/>
    </row>
    <row r="22" spans="1:11" ht="48" customHeight="1">
      <c r="A22" s="1464" t="s">
        <v>1472</v>
      </c>
      <c r="B22" s="1464"/>
      <c r="C22" s="1464"/>
      <c r="D22" s="1464"/>
      <c r="E22" s="1464"/>
      <c r="F22" s="1464"/>
      <c r="G22" s="268"/>
      <c r="H22" s="268"/>
      <c r="I22" s="268"/>
      <c r="J22" s="268"/>
      <c r="K22" s="268"/>
    </row>
    <row r="23" spans="1:11" ht="15.75">
      <c r="A23" s="271"/>
      <c r="B23" s="272"/>
      <c r="C23" s="272"/>
      <c r="D23" s="272"/>
      <c r="E23" s="272"/>
      <c r="F23" s="272"/>
      <c r="G23" s="272"/>
      <c r="H23" s="272"/>
      <c r="I23" s="272"/>
      <c r="J23" s="272"/>
      <c r="K23" s="272"/>
    </row>
  </sheetData>
  <mergeCells count="8">
    <mergeCell ref="A22:F22"/>
    <mergeCell ref="G2:K2"/>
    <mergeCell ref="A5:K5"/>
    <mergeCell ref="A1:D1"/>
    <mergeCell ref="A19:D19"/>
    <mergeCell ref="B2:F2"/>
    <mergeCell ref="A20:F20"/>
    <mergeCell ref="A21:F21"/>
  </mergeCells>
  <pageMargins left="0.7" right="0.7" top="0.75" bottom="0.75" header="0.3" footer="0.3"/>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opLeftCell="A16" zoomScaleNormal="100" workbookViewId="0">
      <selection activeCell="A17" sqref="A17"/>
    </sheetView>
  </sheetViews>
  <sheetFormatPr defaultColWidth="9.140625" defaultRowHeight="15"/>
  <cols>
    <col min="1" max="1" width="80.85546875" style="354" bestFit="1" customWidth="1"/>
    <col min="2" max="2" width="9.7109375" style="354" customWidth="1"/>
    <col min="3" max="3" width="12.85546875" style="354" bestFit="1" customWidth="1"/>
    <col min="4" max="4" width="13.140625" style="354" bestFit="1" customWidth="1"/>
    <col min="5" max="7" width="12.42578125" style="354" bestFit="1" customWidth="1"/>
    <col min="8" max="8" width="10.140625" style="354" bestFit="1" customWidth="1"/>
    <col min="9" max="9" width="11" style="354" bestFit="1" customWidth="1"/>
    <col min="10" max="11" width="12.42578125" style="354" bestFit="1" customWidth="1"/>
    <col min="12" max="12" width="10" style="354" bestFit="1" customWidth="1"/>
    <col min="13" max="16384" width="9.140625" style="354"/>
  </cols>
  <sheetData>
    <row r="1" spans="1:14" ht="37.5" customHeight="1">
      <c r="A1" s="539" t="s">
        <v>1139</v>
      </c>
    </row>
    <row r="2" spans="1:14" s="355" customFormat="1" ht="18.75" customHeight="1">
      <c r="A2" s="1384" t="s">
        <v>461</v>
      </c>
      <c r="B2" s="1318" t="s">
        <v>1100</v>
      </c>
      <c r="C2" s="1353" t="s">
        <v>1105</v>
      </c>
      <c r="D2" s="1354"/>
      <c r="E2" s="1354"/>
      <c r="F2" s="1354"/>
      <c r="G2" s="1354"/>
      <c r="H2" s="1477" t="s">
        <v>1106</v>
      </c>
      <c r="I2" s="1477"/>
      <c r="J2" s="1477"/>
      <c r="K2" s="1477"/>
      <c r="L2" s="1477"/>
    </row>
    <row r="3" spans="1:14" s="355" customFormat="1" ht="96.75" customHeight="1">
      <c r="A3" s="1320"/>
      <c r="B3" s="1320"/>
      <c r="C3" s="1030" t="s">
        <v>1358</v>
      </c>
      <c r="D3" s="661" t="s">
        <v>462</v>
      </c>
      <c r="E3" s="1030" t="s">
        <v>1372</v>
      </c>
      <c r="F3" s="661" t="s">
        <v>1110</v>
      </c>
      <c r="G3" s="661" t="s">
        <v>1111</v>
      </c>
      <c r="H3" s="1030" t="s">
        <v>1358</v>
      </c>
      <c r="I3" s="661" t="s">
        <v>462</v>
      </c>
      <c r="J3" s="1030" t="s">
        <v>1372</v>
      </c>
      <c r="K3" s="661" t="s">
        <v>1110</v>
      </c>
      <c r="L3" s="661" t="s">
        <v>1111</v>
      </c>
    </row>
    <row r="4" spans="1:14" s="355" customFormat="1" ht="33" customHeight="1">
      <c r="A4" s="555" t="s">
        <v>1098</v>
      </c>
      <c r="B4" s="645" t="s">
        <v>465</v>
      </c>
      <c r="C4" s="595">
        <v>5862</v>
      </c>
      <c r="D4" s="595">
        <v>5843</v>
      </c>
      <c r="E4" s="595">
        <v>5809</v>
      </c>
      <c r="F4" s="1031">
        <v>0.91237734500000001</v>
      </c>
      <c r="G4" s="1032">
        <v>0.32517542399999999</v>
      </c>
      <c r="H4" s="595">
        <v>6006</v>
      </c>
      <c r="I4" s="595">
        <v>5989</v>
      </c>
      <c r="J4" s="595">
        <v>5864</v>
      </c>
      <c r="K4" s="1033">
        <v>2.4215552523874488</v>
      </c>
      <c r="L4" s="1033">
        <v>0.28385373184170981</v>
      </c>
      <c r="N4" s="459"/>
    </row>
    <row r="5" spans="1:14" s="355" customFormat="1" ht="39.75" customHeight="1">
      <c r="A5" s="555" t="s">
        <v>955</v>
      </c>
      <c r="B5" s="645" t="s">
        <v>465</v>
      </c>
      <c r="C5" s="595">
        <v>282</v>
      </c>
      <c r="D5" s="595">
        <v>282</v>
      </c>
      <c r="E5" s="595">
        <v>277</v>
      </c>
      <c r="F5" s="1031">
        <v>1.8050541520000001</v>
      </c>
      <c r="G5" s="1032">
        <v>0</v>
      </c>
      <c r="H5" s="595">
        <v>585</v>
      </c>
      <c r="I5" s="595">
        <v>584</v>
      </c>
      <c r="J5" s="595">
        <v>592</v>
      </c>
      <c r="K5" s="1033">
        <v>-1.1824324324324325</v>
      </c>
      <c r="L5" s="1033">
        <v>0.17123287671232876</v>
      </c>
    </row>
    <row r="6" spans="1:14" s="355" customFormat="1" ht="30.75" customHeight="1">
      <c r="A6" s="555" t="s">
        <v>463</v>
      </c>
      <c r="B6" s="645" t="s">
        <v>465</v>
      </c>
      <c r="C6" s="595">
        <v>4</v>
      </c>
      <c r="D6" s="595">
        <v>4</v>
      </c>
      <c r="E6" s="595">
        <v>4</v>
      </c>
      <c r="F6" s="1031">
        <v>0</v>
      </c>
      <c r="G6" s="1032">
        <v>0</v>
      </c>
      <c r="H6" s="595">
        <v>3</v>
      </c>
      <c r="I6" s="595">
        <v>3</v>
      </c>
      <c r="J6" s="595">
        <v>3</v>
      </c>
      <c r="K6" s="1033">
        <v>0</v>
      </c>
      <c r="L6" s="1033">
        <v>0</v>
      </c>
    </row>
    <row r="7" spans="1:14" s="355" customFormat="1" ht="36" customHeight="1">
      <c r="A7" s="555" t="s">
        <v>1099</v>
      </c>
      <c r="B7" s="645" t="s">
        <v>466</v>
      </c>
      <c r="C7" s="595">
        <v>303.75130000000001</v>
      </c>
      <c r="D7" s="595">
        <v>299.28370999999999</v>
      </c>
      <c r="E7" s="595">
        <v>250.25252</v>
      </c>
      <c r="F7" s="1031">
        <v>21.377918592</v>
      </c>
      <c r="G7" s="1032">
        <v>1.4927608320000001</v>
      </c>
      <c r="H7" s="595">
        <v>778.94768999999997</v>
      </c>
      <c r="I7" s="595">
        <v>761.94036000000006</v>
      </c>
      <c r="J7" s="595">
        <v>555.66997000000003</v>
      </c>
      <c r="K7" s="1033">
        <v>40.181714336659205</v>
      </c>
      <c r="L7" s="1033">
        <v>2.2321077728445715</v>
      </c>
    </row>
    <row r="8" spans="1:14" s="355" customFormat="1" ht="33" customHeight="1">
      <c r="A8" s="555" t="s">
        <v>1102</v>
      </c>
      <c r="B8" s="645" t="s">
        <v>467</v>
      </c>
      <c r="C8" s="595">
        <v>65711.178028199996</v>
      </c>
      <c r="D8" s="595">
        <v>65147.78383</v>
      </c>
      <c r="E8" s="595">
        <v>59216.337443999997</v>
      </c>
      <c r="F8" s="1031">
        <v>10.967987661</v>
      </c>
      <c r="G8" s="1032">
        <v>0.86479411100000003</v>
      </c>
      <c r="H8" s="595">
        <v>30304.592511899998</v>
      </c>
      <c r="I8" s="595">
        <v>29992.027710599999</v>
      </c>
      <c r="J8" s="595">
        <v>26668.929937299999</v>
      </c>
      <c r="K8" s="1033">
        <v>13.632577621777948</v>
      </c>
      <c r="L8" s="1033">
        <v>1.0421596176024144</v>
      </c>
    </row>
    <row r="9" spans="1:14" s="355" customFormat="1" ht="35.25" customHeight="1">
      <c r="A9" s="555" t="s">
        <v>1103</v>
      </c>
      <c r="B9" s="645" t="s">
        <v>467</v>
      </c>
      <c r="C9" s="1034">
        <v>24477444.2571918</v>
      </c>
      <c r="D9" s="1034">
        <v>25184599.844406601</v>
      </c>
      <c r="E9" s="1034">
        <v>23105868.721534301</v>
      </c>
      <c r="F9" s="1031">
        <v>5.9360483359999998</v>
      </c>
      <c r="G9" s="1032">
        <v>-2.8078889149999999</v>
      </c>
      <c r="H9" s="595">
        <v>3581449.8061000002</v>
      </c>
      <c r="I9" s="595">
        <v>3554633.2995000002</v>
      </c>
      <c r="J9" s="595">
        <v>3233472.5747000002</v>
      </c>
      <c r="K9" s="1033">
        <v>10.761718968106141</v>
      </c>
      <c r="L9" s="1033">
        <v>0.75440993037937309</v>
      </c>
    </row>
    <row r="10" spans="1:14" s="355" customFormat="1" ht="30" customHeight="1">
      <c r="A10" s="555" t="s">
        <v>1101</v>
      </c>
      <c r="B10" s="645" t="s">
        <v>467</v>
      </c>
      <c r="C10" s="595">
        <v>70334.403934064001</v>
      </c>
      <c r="D10" s="595">
        <v>69714.099943816997</v>
      </c>
      <c r="E10" s="595">
        <v>63898.029134853998</v>
      </c>
      <c r="F10" s="1031">
        <v>10.072884697999999</v>
      </c>
      <c r="G10" s="1032">
        <v>0.88978268500000002</v>
      </c>
      <c r="H10" s="595">
        <v>34592.427268622989</v>
      </c>
      <c r="I10" s="595">
        <v>34191.301383154001</v>
      </c>
      <c r="J10" s="595">
        <v>30457.960666951698</v>
      </c>
      <c r="K10" s="1033">
        <v>13.574338239123735</v>
      </c>
      <c r="L10" s="1033">
        <v>1.1731810994085816</v>
      </c>
    </row>
    <row r="11" spans="1:14" s="355" customFormat="1" ht="30" customHeight="1">
      <c r="A11" s="555" t="s">
        <v>1238</v>
      </c>
      <c r="B11" s="645" t="s">
        <v>467</v>
      </c>
      <c r="C11" s="1034">
        <v>28506988.7148</v>
      </c>
      <c r="D11" s="1034">
        <v>29181153.867015399</v>
      </c>
      <c r="E11" s="1034">
        <v>27043639.882807702</v>
      </c>
      <c r="F11" s="1031">
        <v>5.4110646290000002</v>
      </c>
      <c r="G11" s="1032">
        <v>-2.3102758560000001</v>
      </c>
      <c r="H11" s="595">
        <v>3876859.5096</v>
      </c>
      <c r="I11" s="595">
        <v>3847958.7457000003</v>
      </c>
      <c r="J11" s="595">
        <v>3481400.3444000008</v>
      </c>
      <c r="K11" s="1033">
        <v>11.359198198394914</v>
      </c>
      <c r="L11" s="1033">
        <v>0.75106740508316439</v>
      </c>
    </row>
    <row r="12" spans="1:14" s="355" customFormat="1" ht="30" customHeight="1">
      <c r="A12" s="555" t="s">
        <v>1107</v>
      </c>
      <c r="B12" s="645" t="s">
        <v>467</v>
      </c>
      <c r="C12" s="595">
        <v>1744.1313617000001</v>
      </c>
      <c r="D12" s="595">
        <v>1515.5332181000001</v>
      </c>
      <c r="E12" s="595">
        <v>1887.8764593999999</v>
      </c>
      <c r="F12" s="1031">
        <v>-7.6141156900000002</v>
      </c>
      <c r="G12" s="1032">
        <v>15.083677538</v>
      </c>
      <c r="H12" s="595">
        <v>3275.0655299999999</v>
      </c>
      <c r="I12" s="595">
        <v>2445.81</v>
      </c>
      <c r="J12" s="595">
        <v>3279.5713960000003</v>
      </c>
      <c r="K12" s="1033">
        <v>-0.137391916684482</v>
      </c>
      <c r="L12" s="1033">
        <v>33.905149214370695</v>
      </c>
    </row>
    <row r="13" spans="1:14" s="355" customFormat="1" ht="63.75" customHeight="1">
      <c r="A13" s="555" t="s">
        <v>1108</v>
      </c>
      <c r="B13" s="645" t="s">
        <v>467</v>
      </c>
      <c r="C13" s="595">
        <v>79.278698258999995</v>
      </c>
      <c r="D13" s="595">
        <v>72.168248481000006</v>
      </c>
      <c r="E13" s="595">
        <v>82.081585191000002</v>
      </c>
      <c r="F13" s="1031">
        <v>-3.4147573119999999</v>
      </c>
      <c r="G13" s="1032">
        <v>9.8526012860000005</v>
      </c>
      <c r="H13" s="595">
        <v>181.94808499999999</v>
      </c>
      <c r="I13" s="595">
        <v>135.87833333333333</v>
      </c>
      <c r="J13" s="595">
        <v>142.5900606956522</v>
      </c>
      <c r="K13" s="1033">
        <v>27.602221439792039</v>
      </c>
      <c r="L13" s="1033">
        <v>33.905149214370695</v>
      </c>
    </row>
    <row r="14" spans="1:14" s="355" customFormat="1" ht="34.5" customHeight="1">
      <c r="A14" s="555" t="s">
        <v>1109</v>
      </c>
      <c r="B14" s="645" t="s">
        <v>467</v>
      </c>
      <c r="C14" s="1035">
        <v>422959.15810339799</v>
      </c>
      <c r="D14" s="1035">
        <v>438394.90936984902</v>
      </c>
      <c r="E14" s="1035">
        <v>457021.36476138298</v>
      </c>
      <c r="F14" s="1031">
        <v>-7.4530884730000002</v>
      </c>
      <c r="G14" s="1032">
        <v>-3.5209695499999998</v>
      </c>
      <c r="H14" s="595">
        <v>236768.28479100001</v>
      </c>
      <c r="I14" s="595">
        <v>230570.06586639996</v>
      </c>
      <c r="J14" s="595">
        <v>222634.28368891499</v>
      </c>
      <c r="K14" s="1033">
        <v>6.3485285679694972</v>
      </c>
      <c r="L14" s="1033">
        <v>2.6882149256059567</v>
      </c>
    </row>
    <row r="15" spans="1:14" s="355" customFormat="1" ht="54.75" customHeight="1">
      <c r="A15" s="555" t="s">
        <v>1239</v>
      </c>
      <c r="B15" s="645" t="s">
        <v>467</v>
      </c>
      <c r="C15" s="595">
        <v>19225.416277427001</v>
      </c>
      <c r="D15" s="595">
        <v>20875.948065231001</v>
      </c>
      <c r="E15" s="595">
        <v>19870.494120060001</v>
      </c>
      <c r="F15" s="1031">
        <v>-3.2464106770000001</v>
      </c>
      <c r="G15" s="1032">
        <v>-7.9063800249999998</v>
      </c>
      <c r="H15" s="595">
        <v>13153.793599500001</v>
      </c>
      <c r="I15" s="595">
        <v>12809.448103688886</v>
      </c>
      <c r="J15" s="595">
        <v>9679.7514647354346</v>
      </c>
      <c r="K15" s="1033">
        <v>35.889786503516575</v>
      </c>
      <c r="L15" s="1033">
        <v>2.6882149256059598</v>
      </c>
    </row>
    <row r="16" spans="1:14" s="355" customFormat="1" ht="33" customHeight="1">
      <c r="A16" s="555" t="s">
        <v>1104</v>
      </c>
      <c r="B16" s="645" t="s">
        <v>465</v>
      </c>
      <c r="C16" s="595">
        <v>1</v>
      </c>
      <c r="D16" s="595">
        <v>2</v>
      </c>
      <c r="E16" s="595">
        <v>0</v>
      </c>
      <c r="F16" s="1031">
        <v>0</v>
      </c>
      <c r="G16" s="1036">
        <v>-50</v>
      </c>
      <c r="H16" s="595">
        <v>0</v>
      </c>
      <c r="I16" s="595">
        <v>1</v>
      </c>
      <c r="J16" s="595">
        <v>2</v>
      </c>
      <c r="K16" s="1033">
        <v>-100</v>
      </c>
      <c r="L16" s="1033">
        <v>-100</v>
      </c>
    </row>
    <row r="17" spans="1:12" s="355" customFormat="1" ht="32.25" customHeight="1">
      <c r="A17" s="555" t="s">
        <v>1356</v>
      </c>
      <c r="B17" s="645" t="s">
        <v>468</v>
      </c>
      <c r="C17" s="595">
        <v>86.117000000000004</v>
      </c>
      <c r="D17" s="595">
        <v>86.207300000000004</v>
      </c>
      <c r="E17" s="595">
        <v>87.506799999999998</v>
      </c>
      <c r="F17" s="1031">
        <v>-1.5882194300000001</v>
      </c>
      <c r="G17" s="1032">
        <v>-0.10474751</v>
      </c>
      <c r="H17" s="595">
        <v>12.687296617559801</v>
      </c>
      <c r="I17" s="595">
        <v>12.335583178161</v>
      </c>
      <c r="J17" s="595">
        <v>12.15</v>
      </c>
      <c r="K17" s="1033">
        <v>4.4221943832082315</v>
      </c>
      <c r="L17" s="1033">
        <v>2.8512104723307776</v>
      </c>
    </row>
    <row r="18" spans="1:12" s="460" customFormat="1" ht="204" customHeight="1">
      <c r="A18" s="1478" t="s">
        <v>1240</v>
      </c>
      <c r="B18" s="1478"/>
      <c r="C18" s="1478"/>
      <c r="D18" s="1478"/>
      <c r="E18" s="1478"/>
      <c r="F18" s="1478"/>
      <c r="G18" s="1478"/>
      <c r="H18" s="1479"/>
      <c r="I18" s="1479"/>
      <c r="J18" s="1479"/>
      <c r="K18" s="1479"/>
      <c r="L18" s="1479"/>
    </row>
    <row r="19" spans="1:12" s="460" customFormat="1" ht="35.25" customHeight="1">
      <c r="A19" s="1379" t="s">
        <v>464</v>
      </c>
      <c r="B19" s="1379"/>
      <c r="C19" s="1379"/>
      <c r="D19" s="1379"/>
      <c r="E19" s="1379"/>
      <c r="F19" s="1379"/>
      <c r="G19" s="1379"/>
      <c r="H19" s="1379"/>
      <c r="I19" s="1379"/>
      <c r="J19" s="1379"/>
      <c r="K19" s="1379"/>
      <c r="L19" s="1379"/>
    </row>
    <row r="20" spans="1:12" s="460" customFormat="1" ht="1.5" customHeight="1"/>
    <row r="21" spans="1:12" hidden="1">
      <c r="H21" s="375"/>
      <c r="I21" s="375"/>
    </row>
    <row r="23" spans="1:12">
      <c r="C23" s="375"/>
    </row>
  </sheetData>
  <mergeCells count="6">
    <mergeCell ref="A19:L19"/>
    <mergeCell ref="A2:A3"/>
    <mergeCell ref="B2:B3"/>
    <mergeCell ref="C2:G2"/>
    <mergeCell ref="H2:L2"/>
    <mergeCell ref="A18:L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Normal="100" workbookViewId="0">
      <selection activeCell="A15" sqref="A15:K15"/>
    </sheetView>
  </sheetViews>
  <sheetFormatPr defaultColWidth="9.140625" defaultRowHeight="15"/>
  <cols>
    <col min="1" max="1" width="14.5703125" style="354" bestFit="1" customWidth="1"/>
    <col min="2" max="2" width="17.42578125" style="354" customWidth="1"/>
    <col min="3" max="5" width="14.5703125" style="354" bestFit="1" customWidth="1"/>
    <col min="6" max="6" width="14.140625" style="354" bestFit="1" customWidth="1"/>
    <col min="7" max="7" width="17.7109375" style="354" customWidth="1"/>
    <col min="8" max="9" width="14.5703125" style="354" bestFit="1" customWidth="1"/>
    <col min="10" max="10" width="11.28515625" style="354" customWidth="1"/>
    <col min="11" max="11" width="19.5703125" style="354" bestFit="1" customWidth="1"/>
    <col min="12" max="12" width="4.5703125" style="354" bestFit="1" customWidth="1"/>
    <col min="13" max="16384" width="9.140625" style="354"/>
  </cols>
  <sheetData>
    <row r="1" spans="1:11" ht="35.25" customHeight="1">
      <c r="A1" s="1351" t="s">
        <v>1254</v>
      </c>
      <c r="B1" s="1374"/>
      <c r="C1" s="1374"/>
      <c r="D1" s="1374"/>
      <c r="E1" s="1374"/>
      <c r="F1" s="1374"/>
      <c r="G1" s="1374"/>
      <c r="H1" s="1374"/>
      <c r="I1" s="1374"/>
      <c r="J1" s="1374"/>
      <c r="K1" s="1374"/>
    </row>
    <row r="2" spans="1:11" s="355" customFormat="1" ht="18" customHeight="1">
      <c r="A2" s="1331" t="s">
        <v>122</v>
      </c>
      <c r="B2" s="1353" t="s">
        <v>469</v>
      </c>
      <c r="C2" s="1354"/>
      <c r="D2" s="1354"/>
      <c r="E2" s="1354"/>
      <c r="F2" s="1327"/>
      <c r="G2" s="1353" t="s">
        <v>470</v>
      </c>
      <c r="H2" s="1354"/>
      <c r="I2" s="1354"/>
      <c r="J2" s="1354"/>
      <c r="K2" s="1327"/>
    </row>
    <row r="3" spans="1:11" s="355" customFormat="1" ht="146.25" customHeight="1">
      <c r="A3" s="1315"/>
      <c r="B3" s="413" t="s">
        <v>1242</v>
      </c>
      <c r="C3" s="413" t="s">
        <v>1241</v>
      </c>
      <c r="D3" s="442" t="s">
        <v>1112</v>
      </c>
      <c r="E3" s="442" t="s">
        <v>1255</v>
      </c>
      <c r="F3" s="413" t="s">
        <v>1256</v>
      </c>
      <c r="G3" s="413" t="s">
        <v>1242</v>
      </c>
      <c r="H3" s="413" t="s">
        <v>1241</v>
      </c>
      <c r="I3" s="442" t="s">
        <v>1112</v>
      </c>
      <c r="J3" s="442" t="s">
        <v>1255</v>
      </c>
      <c r="K3" s="413" t="s">
        <v>1257</v>
      </c>
    </row>
    <row r="4" spans="1:11" s="355" customFormat="1" ht="21.75" customHeight="1">
      <c r="A4" s="357" t="s">
        <v>1</v>
      </c>
      <c r="B4" s="590">
        <v>37478</v>
      </c>
      <c r="C4" s="590">
        <v>277</v>
      </c>
      <c r="D4" s="590">
        <v>57026</v>
      </c>
      <c r="E4" s="781">
        <v>2773527.52</v>
      </c>
      <c r="F4" s="1037">
        <v>30187555.842</v>
      </c>
      <c r="G4" s="590">
        <v>18268</v>
      </c>
      <c r="H4" s="590">
        <v>584</v>
      </c>
      <c r="I4" s="590">
        <v>21728</v>
      </c>
      <c r="J4" s="781">
        <v>567566.78131559596</v>
      </c>
      <c r="K4" s="781">
        <v>3717277.5200999998</v>
      </c>
    </row>
    <row r="5" spans="1:11" s="355" customFormat="1" ht="18" customHeight="1">
      <c r="A5" s="357" t="s">
        <v>2</v>
      </c>
      <c r="B5" s="590">
        <v>40087</v>
      </c>
      <c r="C5" s="590">
        <v>282</v>
      </c>
      <c r="D5" s="590">
        <v>58866</v>
      </c>
      <c r="E5" s="951">
        <v>3169513.29</v>
      </c>
      <c r="F5" s="1037">
        <v>33190050.199513901</v>
      </c>
      <c r="G5" s="590">
        <v>19724</v>
      </c>
      <c r="H5" s="590">
        <v>585</v>
      </c>
      <c r="I5" s="590">
        <v>20269</v>
      </c>
      <c r="J5" s="781">
        <v>601218.59259999997</v>
      </c>
      <c r="K5" s="951">
        <v>4134643.75</v>
      </c>
    </row>
    <row r="6" spans="1:11" s="355" customFormat="1" ht="18" customHeight="1">
      <c r="A6" s="95" t="s">
        <v>64</v>
      </c>
      <c r="B6" s="591">
        <v>37752</v>
      </c>
      <c r="C6" s="591">
        <v>276</v>
      </c>
      <c r="D6" s="591">
        <v>57054</v>
      </c>
      <c r="E6" s="788">
        <v>2831506.29</v>
      </c>
      <c r="F6" s="1038">
        <v>30507868.767999999</v>
      </c>
      <c r="G6" s="591">
        <v>18410</v>
      </c>
      <c r="H6" s="591">
        <v>588</v>
      </c>
      <c r="I6" s="591">
        <v>21739</v>
      </c>
      <c r="J6" s="788">
        <v>578587.94999999995</v>
      </c>
      <c r="K6" s="788">
        <v>3729607.64</v>
      </c>
    </row>
    <row r="7" spans="1:11" s="355" customFormat="1" ht="18" customHeight="1">
      <c r="A7" s="95" t="s">
        <v>65</v>
      </c>
      <c r="B7" s="592">
        <v>38115</v>
      </c>
      <c r="C7" s="592">
        <v>277</v>
      </c>
      <c r="D7" s="592">
        <v>57112</v>
      </c>
      <c r="E7" s="790">
        <v>2854963.19</v>
      </c>
      <c r="F7" s="1039">
        <v>29754854.649999999</v>
      </c>
      <c r="G7" s="592">
        <v>18613</v>
      </c>
      <c r="H7" s="592">
        <v>583</v>
      </c>
      <c r="I7" s="592">
        <v>21145</v>
      </c>
      <c r="J7" s="790">
        <v>581525.92000000004</v>
      </c>
      <c r="K7" s="790">
        <v>3580617.63</v>
      </c>
    </row>
    <row r="8" spans="1:11" s="355" customFormat="1" ht="18" customHeight="1">
      <c r="A8" s="95" t="s">
        <v>295</v>
      </c>
      <c r="B8" s="592">
        <v>38464</v>
      </c>
      <c r="C8" s="592">
        <v>277</v>
      </c>
      <c r="D8" s="592">
        <v>57140</v>
      </c>
      <c r="E8" s="790">
        <v>2906464.24</v>
      </c>
      <c r="F8" s="1039">
        <v>28516153.41</v>
      </c>
      <c r="G8" s="592">
        <v>18798</v>
      </c>
      <c r="H8" s="592">
        <v>585</v>
      </c>
      <c r="I8" s="592">
        <v>20711</v>
      </c>
      <c r="J8" s="790">
        <v>584765.82963092707</v>
      </c>
      <c r="K8" s="790">
        <v>3384107.1435000002</v>
      </c>
    </row>
    <row r="9" spans="1:11" s="355" customFormat="1" ht="18" customHeight="1">
      <c r="A9" s="95" t="s">
        <v>296</v>
      </c>
      <c r="B9" s="592">
        <v>38801</v>
      </c>
      <c r="C9" s="592">
        <v>278</v>
      </c>
      <c r="D9" s="592">
        <v>57262</v>
      </c>
      <c r="E9" s="790">
        <v>2982786.5</v>
      </c>
      <c r="F9" s="1040">
        <v>30672415.287999999</v>
      </c>
      <c r="G9" s="592">
        <v>18990</v>
      </c>
      <c r="H9" s="592">
        <v>583</v>
      </c>
      <c r="I9" s="592">
        <v>20376</v>
      </c>
      <c r="J9" s="790">
        <v>591946.29</v>
      </c>
      <c r="K9" s="790">
        <v>3689733.13</v>
      </c>
    </row>
    <row r="10" spans="1:11" s="355" customFormat="1" ht="18" customHeight="1">
      <c r="A10" s="95" t="s">
        <v>301</v>
      </c>
      <c r="B10" s="592">
        <v>38989</v>
      </c>
      <c r="C10" s="592">
        <v>278</v>
      </c>
      <c r="D10" s="592">
        <v>57489</v>
      </c>
      <c r="E10" s="790">
        <v>3007408</v>
      </c>
      <c r="F10" s="1040">
        <v>31965844.456</v>
      </c>
      <c r="G10" s="592">
        <v>19147</v>
      </c>
      <c r="H10" s="592">
        <v>583</v>
      </c>
      <c r="I10" s="592">
        <v>19950</v>
      </c>
      <c r="J10" s="790">
        <v>595111.57050000003</v>
      </c>
      <c r="K10" s="790">
        <v>3848483.1949999998</v>
      </c>
    </row>
    <row r="11" spans="1:11" s="355" customFormat="1" ht="18" customHeight="1">
      <c r="A11" s="95" t="s">
        <v>298</v>
      </c>
      <c r="B11" s="592">
        <v>39281</v>
      </c>
      <c r="C11" s="592">
        <v>278</v>
      </c>
      <c r="D11" s="592">
        <v>58515</v>
      </c>
      <c r="E11" s="790">
        <v>3060077.69</v>
      </c>
      <c r="F11" s="1040">
        <v>31257032.998845622</v>
      </c>
      <c r="G11" s="592">
        <v>19301</v>
      </c>
      <c r="H11" s="592">
        <v>586</v>
      </c>
      <c r="I11" s="592">
        <v>20239</v>
      </c>
      <c r="J11" s="790">
        <v>587618.5736</v>
      </c>
      <c r="K11" s="790">
        <v>3796947.426</v>
      </c>
    </row>
    <row r="12" spans="1:11" s="355" customFormat="1" ht="18" customHeight="1">
      <c r="A12" s="95" t="s">
        <v>299</v>
      </c>
      <c r="B12" s="592">
        <v>39494</v>
      </c>
      <c r="C12" s="592">
        <v>279</v>
      </c>
      <c r="D12" s="592">
        <v>58519</v>
      </c>
      <c r="E12" s="790">
        <v>3105404.41</v>
      </c>
      <c r="F12" s="1040">
        <v>32009992.454</v>
      </c>
      <c r="G12" s="592">
        <v>19406</v>
      </c>
      <c r="H12" s="592">
        <v>581</v>
      </c>
      <c r="I12" s="592">
        <v>20253</v>
      </c>
      <c r="J12" s="790">
        <v>592762.4192</v>
      </c>
      <c r="K12" s="790">
        <v>3954416.6880000001</v>
      </c>
    </row>
    <row r="13" spans="1:11" s="355" customFormat="1" ht="18" customHeight="1">
      <c r="A13" s="95" t="s">
        <v>300</v>
      </c>
      <c r="B13" s="592">
        <v>39768</v>
      </c>
      <c r="C13" s="592">
        <v>282</v>
      </c>
      <c r="D13" s="592">
        <v>58553</v>
      </c>
      <c r="E13" s="790">
        <v>3130548.31</v>
      </c>
      <c r="F13" s="1040">
        <v>32878056.640999999</v>
      </c>
      <c r="G13" s="592">
        <v>19547</v>
      </c>
      <c r="H13" s="592">
        <v>584</v>
      </c>
      <c r="I13" s="592">
        <v>20261</v>
      </c>
      <c r="J13" s="790">
        <v>594661</v>
      </c>
      <c r="K13" s="790">
        <v>4099064</v>
      </c>
    </row>
    <row r="14" spans="1:11" s="355" customFormat="1" ht="18" customHeight="1">
      <c r="A14" s="958" t="s">
        <v>1358</v>
      </c>
      <c r="B14" s="592">
        <v>40087</v>
      </c>
      <c r="C14" s="592">
        <v>282</v>
      </c>
      <c r="D14" s="592">
        <v>58866</v>
      </c>
      <c r="E14" s="790">
        <v>3169513.29</v>
      </c>
      <c r="F14" s="1040" t="e">
        <f>#REF!+#REF!</f>
        <v>#REF!</v>
      </c>
      <c r="G14" s="592">
        <v>19724</v>
      </c>
      <c r="H14" s="592">
        <v>585</v>
      </c>
      <c r="I14" s="592">
        <v>20269</v>
      </c>
      <c r="J14" s="790">
        <v>601218.59259999997</v>
      </c>
      <c r="K14" s="790">
        <v>4134643.75</v>
      </c>
    </row>
    <row r="15" spans="1:11" s="355" customFormat="1" ht="47.25" customHeight="1">
      <c r="A15" s="1481" t="s">
        <v>1475</v>
      </c>
      <c r="B15" s="1482"/>
      <c r="C15" s="1482"/>
      <c r="D15" s="1482"/>
      <c r="E15" s="1482"/>
      <c r="F15" s="1482"/>
      <c r="G15" s="1482"/>
      <c r="H15" s="1482"/>
      <c r="I15" s="1482"/>
      <c r="J15" s="1482"/>
      <c r="K15" s="1482"/>
    </row>
    <row r="16" spans="1:11" s="355" customFormat="1" ht="31.5" customHeight="1">
      <c r="A16" s="1480" t="s">
        <v>1360</v>
      </c>
      <c r="B16" s="1480"/>
      <c r="C16" s="1480"/>
      <c r="D16" s="461"/>
      <c r="E16" s="461"/>
      <c r="F16" s="461"/>
      <c r="G16" s="461"/>
      <c r="H16" s="461"/>
    </row>
    <row r="17" spans="1:8" s="355" customFormat="1" ht="27.75" customHeight="1">
      <c r="A17" s="1302" t="s">
        <v>464</v>
      </c>
      <c r="B17" s="1303"/>
      <c r="C17" s="1303"/>
      <c r="D17" s="1303"/>
      <c r="E17" s="1303"/>
      <c r="F17" s="1303"/>
      <c r="G17" s="1303"/>
      <c r="H17" s="1303"/>
    </row>
    <row r="18" spans="1:8" s="355" customFormat="1" ht="28.35" customHeight="1"/>
  </sheetData>
  <mergeCells count="7">
    <mergeCell ref="A16:C16"/>
    <mergeCell ref="A17:H17"/>
    <mergeCell ref="A1:K1"/>
    <mergeCell ref="A2:A3"/>
    <mergeCell ref="B2:F2"/>
    <mergeCell ref="G2:K2"/>
    <mergeCell ref="A15:K15"/>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opLeftCell="A13" zoomScaleNormal="100" workbookViewId="0">
      <selection sqref="A1:D1"/>
    </sheetView>
  </sheetViews>
  <sheetFormatPr defaultColWidth="9.140625" defaultRowHeight="15"/>
  <cols>
    <col min="1" max="1" width="32.42578125" style="354" customWidth="1"/>
    <col min="2" max="2" width="21.42578125" style="354" customWidth="1"/>
    <col min="3" max="3" width="13.5703125" style="354" bestFit="1" customWidth="1"/>
    <col min="4" max="4" width="16.85546875" style="354" customWidth="1"/>
    <col min="5" max="5" width="14.42578125" style="354" customWidth="1"/>
    <col min="6" max="6" width="17.5703125" style="354" customWidth="1"/>
    <col min="7" max="7" width="14.42578125" style="354" customWidth="1"/>
    <col min="8" max="8" width="17.5703125" style="354" customWidth="1"/>
    <col min="9" max="9" width="14.7109375" style="354" customWidth="1"/>
    <col min="10" max="10" width="16" style="354" customWidth="1"/>
    <col min="11" max="11" width="10.28515625" style="354" bestFit="1" customWidth="1"/>
    <col min="12" max="12" width="9.85546875" style="354" bestFit="1" customWidth="1"/>
    <col min="13" max="16384" width="9.140625" style="354"/>
  </cols>
  <sheetData>
    <row r="1" spans="1:13" ht="30.75" customHeight="1">
      <c r="A1" s="1351" t="s">
        <v>1476</v>
      </c>
      <c r="B1" s="1351"/>
      <c r="C1" s="1351"/>
      <c r="D1" s="1351"/>
    </row>
    <row r="2" spans="1:13" s="355" customFormat="1" ht="18" customHeight="1">
      <c r="A2" s="1314" t="s">
        <v>773</v>
      </c>
      <c r="B2" s="1314" t="s">
        <v>1113</v>
      </c>
      <c r="C2" s="1353" t="s">
        <v>774</v>
      </c>
      <c r="D2" s="1327"/>
      <c r="E2" s="1353" t="s">
        <v>776</v>
      </c>
      <c r="F2" s="1327"/>
      <c r="G2" s="1353" t="s">
        <v>777</v>
      </c>
      <c r="H2" s="1327"/>
      <c r="I2" s="1353" t="s">
        <v>63</v>
      </c>
      <c r="J2" s="1327"/>
    </row>
    <row r="3" spans="1:13" s="355" customFormat="1" ht="16.5" customHeight="1">
      <c r="A3" s="1315"/>
      <c r="B3" s="1315"/>
      <c r="C3" s="438" t="s">
        <v>775</v>
      </c>
      <c r="D3" s="438" t="s">
        <v>1114</v>
      </c>
      <c r="E3" s="438" t="s">
        <v>775</v>
      </c>
      <c r="F3" s="438" t="s">
        <v>1114</v>
      </c>
      <c r="G3" s="438" t="s">
        <v>775</v>
      </c>
      <c r="H3" s="438" t="s">
        <v>1114</v>
      </c>
      <c r="I3" s="438" t="s">
        <v>775</v>
      </c>
      <c r="J3" s="438" t="s">
        <v>1114</v>
      </c>
    </row>
    <row r="4" spans="1:13" s="355" customFormat="1" ht="18" customHeight="1">
      <c r="A4" s="1353" t="s">
        <v>62</v>
      </c>
      <c r="B4" s="1354"/>
      <c r="C4" s="1354"/>
      <c r="D4" s="1354"/>
      <c r="E4" s="1354"/>
      <c r="F4" s="1354"/>
      <c r="G4" s="1354"/>
      <c r="H4" s="1354"/>
      <c r="I4" s="1354"/>
      <c r="J4" s="1327"/>
    </row>
    <row r="5" spans="1:13" s="355" customFormat="1" ht="57" customHeight="1">
      <c r="A5" s="662" t="s">
        <v>1115</v>
      </c>
      <c r="B5" s="463" t="s">
        <v>779</v>
      </c>
      <c r="C5" s="595">
        <v>882</v>
      </c>
      <c r="D5" s="595">
        <v>2886</v>
      </c>
      <c r="E5" s="595">
        <v>5862</v>
      </c>
      <c r="F5" s="595">
        <v>30354</v>
      </c>
      <c r="G5" s="595">
        <v>195</v>
      </c>
      <c r="H5" s="595">
        <v>6020</v>
      </c>
      <c r="I5" s="595">
        <v>6939</v>
      </c>
      <c r="J5" s="595">
        <v>39260</v>
      </c>
      <c r="K5" s="374"/>
    </row>
    <row r="6" spans="1:13" s="355" customFormat="1" ht="30.75" customHeight="1">
      <c r="A6" s="662" t="s">
        <v>778</v>
      </c>
      <c r="B6" s="463" t="s">
        <v>779</v>
      </c>
      <c r="C6" s="595">
        <v>8667</v>
      </c>
      <c r="D6" s="595">
        <v>11986</v>
      </c>
      <c r="E6" s="595">
        <v>12085</v>
      </c>
      <c r="F6" s="595">
        <v>32392</v>
      </c>
      <c r="G6" s="595">
        <v>2489</v>
      </c>
      <c r="H6" s="595">
        <v>31245</v>
      </c>
      <c r="I6" s="595">
        <v>23241</v>
      </c>
      <c r="J6" s="595">
        <v>75623</v>
      </c>
      <c r="K6" s="374"/>
    </row>
    <row r="7" spans="1:13" s="355" customFormat="1" ht="30.75" customHeight="1">
      <c r="A7" s="662" t="s">
        <v>1243</v>
      </c>
      <c r="B7" s="463" t="s">
        <v>780</v>
      </c>
      <c r="C7" s="1035">
        <v>103032.80755</v>
      </c>
      <c r="D7" s="1035">
        <v>2402939.0628499999</v>
      </c>
      <c r="E7" s="1035">
        <v>6571117.8028199999</v>
      </c>
      <c r="F7" s="1034">
        <v>15926689.292640001</v>
      </c>
      <c r="G7" s="1035">
        <v>359289.78303642903</v>
      </c>
      <c r="H7" s="1035">
        <v>6332057.2405801704</v>
      </c>
      <c r="I7" s="1035">
        <v>7033440.3934064303</v>
      </c>
      <c r="J7" s="1034">
        <v>24661685.5960702</v>
      </c>
      <c r="K7" s="374"/>
    </row>
    <row r="8" spans="1:13" s="355" customFormat="1" ht="28.5" customHeight="1">
      <c r="A8" s="662" t="s">
        <v>1244</v>
      </c>
      <c r="B8" s="463" t="s">
        <v>781</v>
      </c>
      <c r="C8" s="1035">
        <v>3222618.4743663198</v>
      </c>
      <c r="D8" s="1035">
        <v>875431.12805249996</v>
      </c>
      <c r="E8" s="1034">
        <v>24477444.2571918</v>
      </c>
      <c r="F8" s="1035">
        <v>1460327.4975799001</v>
      </c>
      <c r="G8" s="1035">
        <v>806925.98324182304</v>
      </c>
      <c r="H8" s="1035">
        <v>2347302.85908149</v>
      </c>
      <c r="I8" s="1034">
        <v>28506988.7148</v>
      </c>
      <c r="J8" s="1035">
        <v>4683061.4847138999</v>
      </c>
      <c r="K8" s="414"/>
      <c r="L8" s="409"/>
      <c r="M8" s="409"/>
    </row>
    <row r="9" spans="1:13" s="355" customFormat="1" ht="47.25" customHeight="1">
      <c r="A9" s="662" t="s">
        <v>957</v>
      </c>
      <c r="B9" s="463" t="s">
        <v>782</v>
      </c>
      <c r="C9" s="595">
        <v>603.27448000000004</v>
      </c>
      <c r="D9" s="595">
        <v>9552.7748900000006</v>
      </c>
      <c r="E9" s="1035">
        <v>174413.13617000001</v>
      </c>
      <c r="F9" s="595">
        <v>0</v>
      </c>
      <c r="G9" s="595">
        <v>3915.97089276</v>
      </c>
      <c r="H9" s="595">
        <v>991.27725999999996</v>
      </c>
      <c r="I9" s="1035">
        <v>178932.38154276001</v>
      </c>
      <c r="J9" s="595">
        <v>10544.05215</v>
      </c>
      <c r="K9" s="414"/>
    </row>
    <row r="10" spans="1:13" s="355" customFormat="1" ht="48.75" customHeight="1">
      <c r="A10" s="662" t="s">
        <v>1245</v>
      </c>
      <c r="B10" s="463" t="s">
        <v>781</v>
      </c>
      <c r="C10" s="595">
        <v>120665.2472773</v>
      </c>
      <c r="D10" s="595">
        <v>27370.749550799999</v>
      </c>
      <c r="E10" s="1035">
        <v>422959.15810339799</v>
      </c>
      <c r="F10" s="595">
        <v>0</v>
      </c>
      <c r="G10" s="595">
        <v>5302.1230730329999</v>
      </c>
      <c r="H10" s="595">
        <v>422.031562028</v>
      </c>
      <c r="I10" s="1035">
        <v>548926.52845373098</v>
      </c>
      <c r="J10" s="595">
        <v>27792.781112828001</v>
      </c>
      <c r="K10" s="414"/>
    </row>
    <row r="11" spans="1:13" s="355" customFormat="1" ht="18" customHeight="1">
      <c r="A11" s="1353" t="s">
        <v>470</v>
      </c>
      <c r="B11" s="1354"/>
      <c r="C11" s="1354"/>
      <c r="D11" s="1354"/>
      <c r="E11" s="1354"/>
      <c r="F11" s="1354"/>
      <c r="G11" s="1354"/>
      <c r="H11" s="1354"/>
      <c r="I11" s="1354"/>
      <c r="J11" s="1327"/>
      <c r="K11" s="414"/>
    </row>
    <row r="12" spans="1:13" s="355" customFormat="1" ht="51" customHeight="1">
      <c r="A12" s="662" t="s">
        <v>1115</v>
      </c>
      <c r="B12" s="463" t="s">
        <v>779</v>
      </c>
      <c r="C12" s="595">
        <v>695</v>
      </c>
      <c r="D12" s="595">
        <v>662</v>
      </c>
      <c r="E12" s="595">
        <v>6006</v>
      </c>
      <c r="F12" s="595">
        <v>12100</v>
      </c>
      <c r="G12" s="595">
        <v>2290</v>
      </c>
      <c r="H12" s="595">
        <v>1036</v>
      </c>
      <c r="I12" s="595">
        <v>8991</v>
      </c>
      <c r="J12" s="595">
        <v>13798</v>
      </c>
      <c r="K12" s="414"/>
    </row>
    <row r="13" spans="1:13" s="355" customFormat="1" ht="29.25" customHeight="1">
      <c r="A13" s="662" t="s">
        <v>778</v>
      </c>
      <c r="B13" s="463" t="s">
        <v>779</v>
      </c>
      <c r="C13" s="595">
        <v>7064</v>
      </c>
      <c r="D13" s="595">
        <v>5926</v>
      </c>
      <c r="E13" s="595">
        <v>6168</v>
      </c>
      <c r="F13" s="595">
        <v>12550</v>
      </c>
      <c r="G13" s="595">
        <v>19890</v>
      </c>
      <c r="H13" s="595">
        <v>3434</v>
      </c>
      <c r="I13" s="595">
        <v>33122</v>
      </c>
      <c r="J13" s="595">
        <v>21910</v>
      </c>
      <c r="K13" s="414"/>
    </row>
    <row r="14" spans="1:13" s="355" customFormat="1" ht="28.5" customHeight="1">
      <c r="A14" s="662" t="s">
        <v>1243</v>
      </c>
      <c r="B14" s="463" t="s">
        <v>780</v>
      </c>
      <c r="C14" s="595">
        <v>3607.9232299999999</v>
      </c>
      <c r="D14" s="595">
        <v>240265.3518</v>
      </c>
      <c r="E14" s="1035">
        <v>3030459.2510000002</v>
      </c>
      <c r="F14" s="1035">
        <v>2069774.41</v>
      </c>
      <c r="G14" s="1035">
        <v>425175.55239999999</v>
      </c>
      <c r="H14" s="1035">
        <v>242903.43700000001</v>
      </c>
      <c r="I14" s="1035">
        <v>3459242.727</v>
      </c>
      <c r="J14" s="1035">
        <v>2552943.199</v>
      </c>
      <c r="K14" s="414"/>
    </row>
    <row r="15" spans="1:13" s="355" customFormat="1" ht="28.5" customHeight="1">
      <c r="A15" s="662" t="s">
        <v>1246</v>
      </c>
      <c r="B15" s="463" t="s">
        <v>781</v>
      </c>
      <c r="C15" s="595">
        <v>72223.342000000004</v>
      </c>
      <c r="D15" s="595">
        <v>60710.784899999999</v>
      </c>
      <c r="E15" s="1035">
        <v>3581449.8059999999</v>
      </c>
      <c r="F15" s="1035">
        <v>161965.56839999999</v>
      </c>
      <c r="G15" s="1035">
        <v>223186.36139999999</v>
      </c>
      <c r="H15" s="595">
        <v>35107.8871</v>
      </c>
      <c r="I15" s="1035">
        <v>3876859.51</v>
      </c>
      <c r="J15" s="1035">
        <v>257784.24040000001</v>
      </c>
      <c r="K15" s="414"/>
    </row>
    <row r="16" spans="1:13" s="355" customFormat="1" ht="41.25" customHeight="1">
      <c r="A16" s="662" t="s">
        <v>956</v>
      </c>
      <c r="B16" s="463" t="s">
        <v>782</v>
      </c>
      <c r="C16" s="595">
        <v>38.141550000000002</v>
      </c>
      <c r="D16" s="595">
        <v>0</v>
      </c>
      <c r="E16" s="1035">
        <v>327499.69880000001</v>
      </c>
      <c r="F16" s="595">
        <v>0</v>
      </c>
      <c r="G16" s="595">
        <v>27941.020639999999</v>
      </c>
      <c r="H16" s="595">
        <v>0</v>
      </c>
      <c r="I16" s="1035">
        <v>355478.86099999998</v>
      </c>
      <c r="J16" s="595">
        <v>0</v>
      </c>
      <c r="K16" s="414"/>
    </row>
    <row r="17" spans="1:11" s="355" customFormat="1" ht="42" customHeight="1">
      <c r="A17" s="662" t="s">
        <v>1247</v>
      </c>
      <c r="B17" s="463" t="s">
        <v>781</v>
      </c>
      <c r="C17" s="595">
        <v>664.62048700000003</v>
      </c>
      <c r="D17" s="595">
        <v>0</v>
      </c>
      <c r="E17" s="1041">
        <v>236750.0961</v>
      </c>
      <c r="F17" s="595">
        <v>0</v>
      </c>
      <c r="G17" s="595">
        <v>17420.524140000001</v>
      </c>
      <c r="H17" s="595">
        <v>0</v>
      </c>
      <c r="I17" s="1041">
        <v>254835.2408</v>
      </c>
      <c r="J17" s="595">
        <v>0</v>
      </c>
      <c r="K17" s="414"/>
    </row>
    <row r="18" spans="1:11" s="355" customFormat="1" ht="68.25" customHeight="1">
      <c r="A18" s="1379" t="s">
        <v>1248</v>
      </c>
      <c r="B18" s="1379"/>
      <c r="C18" s="1379"/>
      <c r="D18" s="1379"/>
      <c r="E18" s="1379"/>
      <c r="F18" s="1379"/>
      <c r="G18" s="1379"/>
      <c r="H18" s="1379"/>
      <c r="I18" s="1379"/>
      <c r="J18" s="1379"/>
    </row>
    <row r="19" spans="1:11" s="355" customFormat="1" ht="30.75" customHeight="1">
      <c r="A19" s="1302" t="s">
        <v>464</v>
      </c>
      <c r="B19" s="1302"/>
      <c r="C19" s="1302"/>
      <c r="D19" s="1302"/>
      <c r="E19" s="1302"/>
      <c r="F19" s="1302"/>
      <c r="G19" s="1302"/>
      <c r="H19" s="1302"/>
      <c r="I19" s="1302"/>
      <c r="J19" s="1302"/>
    </row>
    <row r="20" spans="1:11" s="355" customFormat="1" ht="27.6" customHeight="1"/>
  </sheetData>
  <mergeCells count="11">
    <mergeCell ref="A1:D1"/>
    <mergeCell ref="A4:J4"/>
    <mergeCell ref="A11:J11"/>
    <mergeCell ref="A18:J18"/>
    <mergeCell ref="A19:J19"/>
    <mergeCell ref="A2:A3"/>
    <mergeCell ref="B2:B3"/>
    <mergeCell ref="C2:D2"/>
    <mergeCell ref="E2:F2"/>
    <mergeCell ref="G2:H2"/>
    <mergeCell ref="I2:J2"/>
  </mergeCells>
  <printOptions horizontalCentered="1"/>
  <pageMargins left="0.78431372549019618" right="0.78431372549019618" top="0.98039215686274517" bottom="0.98039215686274517" header="0.50980392156862753" footer="0.50980392156862753"/>
  <pageSetup paperSize="9" scale="62"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topLeftCell="A13" workbookViewId="0">
      <selection activeCell="M22" sqref="M22"/>
    </sheetView>
  </sheetViews>
  <sheetFormatPr defaultColWidth="9.140625" defaultRowHeight="12.75"/>
  <cols>
    <col min="1" max="1" width="10.140625" style="113" customWidth="1"/>
    <col min="2" max="2" width="20.85546875" style="113" customWidth="1"/>
    <col min="3" max="3" width="7.28515625" style="113" customWidth="1"/>
    <col min="4" max="4" width="8.85546875" style="113" customWidth="1"/>
    <col min="5" max="9" width="7.28515625" style="113" customWidth="1"/>
    <col min="10" max="10" width="9" style="113" customWidth="1"/>
    <col min="11" max="12" width="7.28515625" style="113" customWidth="1"/>
    <col min="13" max="16384" width="9.140625" style="113"/>
  </cols>
  <sheetData>
    <row r="1" spans="1:13" ht="48" customHeight="1">
      <c r="A1" s="1483" t="s">
        <v>960</v>
      </c>
      <c r="B1" s="1483"/>
      <c r="C1" s="1483"/>
      <c r="D1" s="1483"/>
      <c r="E1" s="1483"/>
      <c r="F1" s="1483"/>
      <c r="G1" s="1483"/>
      <c r="H1" s="1483"/>
      <c r="I1" s="1483"/>
      <c r="J1" s="1483"/>
      <c r="K1" s="1483"/>
      <c r="L1" s="1483"/>
      <c r="M1" s="1483"/>
    </row>
    <row r="2" spans="1:13" ht="15">
      <c r="A2" s="1490" t="s">
        <v>538</v>
      </c>
      <c r="B2" s="1490" t="s">
        <v>539</v>
      </c>
      <c r="C2" s="1488" t="s">
        <v>535</v>
      </c>
      <c r="D2" s="1488"/>
      <c r="E2" s="1488"/>
      <c r="F2" s="1488"/>
      <c r="G2" s="1488"/>
      <c r="H2" s="1488"/>
      <c r="I2" s="1488" t="s">
        <v>536</v>
      </c>
      <c r="J2" s="1488"/>
      <c r="K2" s="1488"/>
      <c r="L2" s="1488"/>
    </row>
    <row r="3" spans="1:13" ht="88.5" customHeight="1">
      <c r="A3" s="1491"/>
      <c r="B3" s="1491"/>
      <c r="C3" s="114" t="s">
        <v>537</v>
      </c>
      <c r="D3" s="114" t="s">
        <v>959</v>
      </c>
      <c r="E3" s="114" t="s">
        <v>540</v>
      </c>
      <c r="F3" s="114" t="s">
        <v>541</v>
      </c>
      <c r="G3" s="114" t="s">
        <v>1357</v>
      </c>
      <c r="H3" s="114" t="s">
        <v>542</v>
      </c>
      <c r="I3" s="114" t="s">
        <v>537</v>
      </c>
      <c r="J3" s="652" t="s">
        <v>959</v>
      </c>
      <c r="K3" s="114" t="s">
        <v>540</v>
      </c>
      <c r="L3" s="114" t="s">
        <v>541</v>
      </c>
    </row>
    <row r="4" spans="1:13" ht="25.5">
      <c r="A4" s="1489" t="s">
        <v>543</v>
      </c>
      <c r="B4" s="635" t="s">
        <v>958</v>
      </c>
      <c r="C4" s="1042">
        <v>17</v>
      </c>
      <c r="D4" s="1042">
        <v>1</v>
      </c>
      <c r="E4" s="1042">
        <v>0</v>
      </c>
      <c r="F4" s="1042">
        <v>0</v>
      </c>
      <c r="G4" s="1042">
        <v>0</v>
      </c>
      <c r="H4" s="1043">
        <v>1</v>
      </c>
      <c r="I4" s="1043">
        <v>6</v>
      </c>
      <c r="J4" s="1042">
        <v>0</v>
      </c>
      <c r="K4" s="1042">
        <v>0</v>
      </c>
      <c r="L4" s="1044">
        <v>0</v>
      </c>
      <c r="M4" s="115"/>
    </row>
    <row r="5" spans="1:13" ht="25.5">
      <c r="A5" s="1489"/>
      <c r="B5" s="635" t="s">
        <v>1116</v>
      </c>
      <c r="C5" s="1042">
        <v>17</v>
      </c>
      <c r="D5" s="1042">
        <v>1</v>
      </c>
      <c r="E5" s="1042">
        <v>0</v>
      </c>
      <c r="F5" s="1042">
        <v>0</v>
      </c>
      <c r="G5" s="1042">
        <v>0</v>
      </c>
      <c r="H5" s="1043">
        <v>1</v>
      </c>
      <c r="I5" s="1043">
        <v>6</v>
      </c>
      <c r="J5" s="1042">
        <v>0</v>
      </c>
      <c r="K5" s="1042">
        <v>0</v>
      </c>
      <c r="L5" s="1044">
        <v>0</v>
      </c>
      <c r="M5" s="115"/>
    </row>
    <row r="6" spans="1:13" ht="38.25">
      <c r="A6" s="1489"/>
      <c r="B6" s="635" t="s">
        <v>1249</v>
      </c>
      <c r="C6" s="1042">
        <v>9</v>
      </c>
      <c r="D6" s="1042">
        <v>1</v>
      </c>
      <c r="E6" s="1042">
        <v>0</v>
      </c>
      <c r="F6" s="1042">
        <v>0</v>
      </c>
      <c r="G6" s="1042">
        <v>0</v>
      </c>
      <c r="H6" s="1045" t="s">
        <v>1363</v>
      </c>
      <c r="I6" s="1043">
        <v>0</v>
      </c>
      <c r="J6" s="1042">
        <v>0</v>
      </c>
      <c r="K6" s="1042">
        <v>0</v>
      </c>
      <c r="L6" s="1044">
        <v>0</v>
      </c>
      <c r="M6" s="115"/>
    </row>
    <row r="7" spans="1:13" ht="25.5">
      <c r="A7" s="1489" t="s">
        <v>544</v>
      </c>
      <c r="B7" s="635" t="s">
        <v>958</v>
      </c>
      <c r="C7" s="1045">
        <v>4</v>
      </c>
      <c r="D7" s="1045">
        <v>5</v>
      </c>
      <c r="E7" s="1045">
        <v>2</v>
      </c>
      <c r="F7" s="1045">
        <v>2</v>
      </c>
      <c r="G7" s="1045">
        <v>0</v>
      </c>
      <c r="H7" s="1045">
        <v>3</v>
      </c>
      <c r="I7" s="1045">
        <v>1</v>
      </c>
      <c r="J7" s="1045">
        <v>3</v>
      </c>
      <c r="K7" s="1045">
        <v>2</v>
      </c>
      <c r="L7" s="1045">
        <v>2</v>
      </c>
    </row>
    <row r="8" spans="1:13" ht="25.5">
      <c r="A8" s="1489"/>
      <c r="B8" s="635" t="s">
        <v>1116</v>
      </c>
      <c r="C8" s="1045">
        <v>4</v>
      </c>
      <c r="D8" s="1045">
        <v>5</v>
      </c>
      <c r="E8" s="1045">
        <v>2</v>
      </c>
      <c r="F8" s="1045">
        <v>2</v>
      </c>
      <c r="G8" s="1045">
        <v>0</v>
      </c>
      <c r="H8" s="1045">
        <v>3</v>
      </c>
      <c r="I8" s="1045">
        <v>0</v>
      </c>
      <c r="J8" s="1045">
        <v>3</v>
      </c>
      <c r="K8" s="1045">
        <v>2</v>
      </c>
      <c r="L8" s="1045">
        <v>2</v>
      </c>
    </row>
    <row r="9" spans="1:13" ht="38.25">
      <c r="A9" s="1489"/>
      <c r="B9" s="635" t="s">
        <v>1249</v>
      </c>
      <c r="C9" s="1045">
        <v>3</v>
      </c>
      <c r="D9" s="1045">
        <v>5</v>
      </c>
      <c r="E9" s="1045">
        <v>2</v>
      </c>
      <c r="F9" s="1045">
        <v>2</v>
      </c>
      <c r="G9" s="1045">
        <v>0</v>
      </c>
      <c r="H9" s="1045">
        <v>1</v>
      </c>
      <c r="I9" s="1045">
        <v>0</v>
      </c>
      <c r="J9" s="1045">
        <v>2</v>
      </c>
      <c r="K9" s="1045">
        <v>2</v>
      </c>
      <c r="L9" s="1045">
        <v>2</v>
      </c>
    </row>
    <row r="10" spans="1:13" ht="25.5">
      <c r="A10" s="1489" t="s">
        <v>545</v>
      </c>
      <c r="B10" s="635" t="s">
        <v>958</v>
      </c>
      <c r="C10" s="1045">
        <v>5</v>
      </c>
      <c r="D10" s="1045">
        <v>4</v>
      </c>
      <c r="E10" s="1045">
        <v>2</v>
      </c>
      <c r="F10" s="1045">
        <v>2</v>
      </c>
      <c r="G10" s="1045">
        <v>0</v>
      </c>
      <c r="H10" s="1045" t="s">
        <v>1363</v>
      </c>
      <c r="I10" s="1045">
        <v>5</v>
      </c>
      <c r="J10" s="1045">
        <v>4</v>
      </c>
      <c r="K10" s="1045">
        <v>2</v>
      </c>
      <c r="L10" s="1045">
        <v>2</v>
      </c>
    </row>
    <row r="11" spans="1:13" ht="24.75" customHeight="1">
      <c r="A11" s="1489"/>
      <c r="B11" s="635" t="s">
        <v>1116</v>
      </c>
      <c r="C11" s="1045">
        <v>5</v>
      </c>
      <c r="D11" s="1045">
        <v>4</v>
      </c>
      <c r="E11" s="1045">
        <v>2</v>
      </c>
      <c r="F11" s="1045">
        <v>2</v>
      </c>
      <c r="G11" s="1045">
        <v>0</v>
      </c>
      <c r="H11" s="1045" t="s">
        <v>1363</v>
      </c>
      <c r="I11" s="1045">
        <v>0</v>
      </c>
      <c r="J11" s="1045">
        <v>0</v>
      </c>
      <c r="K11" s="1045">
        <v>2</v>
      </c>
      <c r="L11" s="1045">
        <v>0</v>
      </c>
    </row>
    <row r="12" spans="1:13" ht="24.75" customHeight="1">
      <c r="A12" s="1489"/>
      <c r="B12" s="635" t="s">
        <v>1249</v>
      </c>
      <c r="C12" s="1045">
        <v>3</v>
      </c>
      <c r="D12" s="1045">
        <v>1</v>
      </c>
      <c r="E12" s="1045">
        <v>1</v>
      </c>
      <c r="F12" s="1045">
        <v>0</v>
      </c>
      <c r="G12" s="1045">
        <v>0</v>
      </c>
      <c r="H12" s="1045" t="s">
        <v>1363</v>
      </c>
      <c r="I12" s="1045">
        <v>0</v>
      </c>
      <c r="J12" s="1045">
        <v>0</v>
      </c>
      <c r="K12" s="1045">
        <v>1</v>
      </c>
      <c r="L12" s="1045">
        <v>0</v>
      </c>
    </row>
    <row r="13" spans="1:13" ht="23.25" customHeight="1">
      <c r="A13" s="1489" t="s">
        <v>134</v>
      </c>
      <c r="B13" s="635" t="s">
        <v>958</v>
      </c>
      <c r="C13" s="1045">
        <v>0</v>
      </c>
      <c r="D13" s="1045">
        <v>1</v>
      </c>
      <c r="E13" s="1045">
        <v>2</v>
      </c>
      <c r="F13" s="1045">
        <v>1</v>
      </c>
      <c r="G13" s="1045">
        <v>0</v>
      </c>
      <c r="H13" s="1045" t="s">
        <v>1363</v>
      </c>
      <c r="I13" s="1045">
        <v>0</v>
      </c>
      <c r="J13" s="1045">
        <v>1</v>
      </c>
      <c r="K13" s="1045">
        <v>2</v>
      </c>
      <c r="L13" s="1045">
        <v>0</v>
      </c>
    </row>
    <row r="14" spans="1:13" ht="25.5" customHeight="1">
      <c r="A14" s="1489"/>
      <c r="B14" s="635" t="s">
        <v>1116</v>
      </c>
      <c r="C14" s="1045">
        <v>0</v>
      </c>
      <c r="D14" s="1045">
        <v>1</v>
      </c>
      <c r="E14" s="1045">
        <v>2</v>
      </c>
      <c r="F14" s="1045">
        <v>1</v>
      </c>
      <c r="G14" s="1045">
        <v>0</v>
      </c>
      <c r="H14" s="1045" t="s">
        <v>1363</v>
      </c>
      <c r="I14" s="1045">
        <v>0</v>
      </c>
      <c r="J14" s="1045">
        <v>1</v>
      </c>
      <c r="K14" s="1045">
        <v>2</v>
      </c>
      <c r="L14" s="1045">
        <v>0</v>
      </c>
    </row>
    <row r="15" spans="1:13" ht="30.75" customHeight="1">
      <c r="A15" s="1489"/>
      <c r="B15" s="635" t="s">
        <v>1249</v>
      </c>
      <c r="C15" s="1045">
        <v>0</v>
      </c>
      <c r="D15" s="1045">
        <v>0</v>
      </c>
      <c r="E15" s="1045">
        <v>1</v>
      </c>
      <c r="F15" s="1045">
        <v>0</v>
      </c>
      <c r="G15" s="1045">
        <v>0</v>
      </c>
      <c r="H15" s="1045" t="s">
        <v>1363</v>
      </c>
      <c r="I15" s="1045">
        <v>0</v>
      </c>
      <c r="J15" s="1045">
        <v>0</v>
      </c>
      <c r="K15" s="1045">
        <v>1</v>
      </c>
      <c r="L15" s="1045">
        <v>0</v>
      </c>
    </row>
    <row r="16" spans="1:13" ht="51.75" customHeight="1">
      <c r="A16" s="1484" t="s">
        <v>1478</v>
      </c>
      <c r="B16" s="1484"/>
      <c r="C16" s="1484"/>
      <c r="D16" s="1484"/>
      <c r="E16" s="1484"/>
      <c r="F16" s="1484"/>
      <c r="G16" s="116"/>
      <c r="H16" s="116"/>
      <c r="I16" s="116"/>
      <c r="J16" s="116"/>
      <c r="K16" s="116"/>
      <c r="L16" s="116"/>
    </row>
    <row r="17" spans="1:23" s="118" customFormat="1" ht="33.75" customHeight="1">
      <c r="A17" s="1487" t="s">
        <v>1477</v>
      </c>
      <c r="B17" s="1487"/>
      <c r="C17" s="1487"/>
      <c r="D17" s="1487"/>
      <c r="E17" s="1487"/>
      <c r="F17" s="117"/>
      <c r="G17" s="117"/>
      <c r="H17" s="117"/>
      <c r="I17" s="117"/>
      <c r="J17" s="117"/>
      <c r="K17" s="117"/>
      <c r="L17" s="117"/>
    </row>
    <row r="18" spans="1:23" s="118" customFormat="1" ht="22.5" customHeight="1">
      <c r="A18" s="1485" t="s">
        <v>546</v>
      </c>
      <c r="B18" s="1486"/>
      <c r="C18" s="1486"/>
      <c r="D18" s="1486"/>
      <c r="E18" s="119"/>
      <c r="F18" s="119"/>
      <c r="G18" s="119"/>
      <c r="H18" s="117"/>
      <c r="I18" s="117"/>
      <c r="J18" s="117"/>
      <c r="K18" s="117"/>
      <c r="L18" s="117"/>
    </row>
    <row r="19" spans="1:23" ht="15" customHeight="1">
      <c r="B19" s="120"/>
      <c r="C19" s="120"/>
      <c r="D19" s="120"/>
      <c r="E19" s="120"/>
      <c r="F19" s="120"/>
      <c r="G19" s="120"/>
      <c r="H19" s="120"/>
      <c r="I19" s="120"/>
      <c r="J19" s="120"/>
      <c r="K19" s="120"/>
      <c r="N19" s="115"/>
      <c r="O19" s="115"/>
      <c r="P19" s="115"/>
      <c r="Q19" s="115"/>
      <c r="R19" s="115"/>
      <c r="S19" s="115"/>
      <c r="T19" s="115"/>
      <c r="U19" s="115"/>
      <c r="V19" s="115"/>
      <c r="W19" s="115"/>
    </row>
    <row r="20" spans="1:23">
      <c r="N20" s="115"/>
      <c r="O20" s="115"/>
      <c r="P20" s="115"/>
      <c r="Q20" s="115"/>
      <c r="R20" s="115"/>
      <c r="S20" s="115"/>
      <c r="T20" s="115"/>
      <c r="U20" s="115"/>
      <c r="V20" s="115"/>
      <c r="W20" s="115"/>
    </row>
    <row r="21" spans="1:23">
      <c r="N21" s="115"/>
      <c r="O21" s="115"/>
      <c r="P21" s="115"/>
      <c r="Q21" s="115"/>
      <c r="R21" s="115"/>
      <c r="S21" s="115"/>
      <c r="T21" s="115"/>
      <c r="U21" s="115"/>
      <c r="V21" s="115"/>
      <c r="W21" s="115"/>
    </row>
    <row r="22" spans="1:23">
      <c r="N22" s="115"/>
      <c r="O22" s="115"/>
      <c r="P22" s="115"/>
      <c r="Q22" s="115"/>
      <c r="R22" s="115"/>
      <c r="S22" s="115"/>
      <c r="T22" s="115"/>
      <c r="U22" s="115"/>
      <c r="V22" s="115"/>
      <c r="W22" s="115"/>
    </row>
    <row r="23" spans="1:23">
      <c r="N23" s="115"/>
      <c r="O23" s="115"/>
      <c r="P23" s="115"/>
      <c r="Q23" s="115"/>
      <c r="R23" s="115"/>
      <c r="S23" s="115"/>
      <c r="T23" s="115"/>
      <c r="U23" s="115"/>
      <c r="V23" s="115"/>
      <c r="W23" s="115"/>
    </row>
    <row r="24" spans="1:23">
      <c r="N24" s="115"/>
      <c r="O24" s="115"/>
      <c r="P24" s="115"/>
      <c r="Q24" s="115"/>
      <c r="R24" s="115"/>
      <c r="S24" s="115"/>
      <c r="T24" s="115"/>
      <c r="U24" s="115"/>
      <c r="V24" s="115"/>
      <c r="W24" s="115"/>
    </row>
    <row r="25" spans="1:23">
      <c r="N25" s="115"/>
      <c r="O25" s="115"/>
      <c r="P25" s="115"/>
      <c r="Q25" s="115"/>
      <c r="R25" s="115"/>
      <c r="S25" s="115"/>
      <c r="T25" s="115"/>
      <c r="U25" s="115"/>
      <c r="V25" s="115"/>
      <c r="W25" s="115"/>
    </row>
    <row r="26" spans="1:23">
      <c r="E26" s="113" t="s">
        <v>0</v>
      </c>
      <c r="N26" s="115"/>
      <c r="O26" s="115"/>
      <c r="P26" s="115"/>
      <c r="Q26" s="115"/>
      <c r="R26" s="115"/>
      <c r="S26" s="115"/>
      <c r="T26" s="115"/>
      <c r="U26" s="115"/>
      <c r="V26" s="115"/>
      <c r="W26" s="115"/>
    </row>
    <row r="27" spans="1:23">
      <c r="N27" s="115"/>
      <c r="O27" s="115"/>
      <c r="P27" s="115"/>
      <c r="Q27" s="115"/>
      <c r="R27" s="115"/>
      <c r="S27" s="115"/>
      <c r="T27" s="115"/>
      <c r="U27" s="115"/>
      <c r="V27" s="115"/>
      <c r="W27" s="115"/>
    </row>
    <row r="28" spans="1:23">
      <c r="N28" s="115"/>
      <c r="O28" s="115"/>
      <c r="P28" s="115"/>
      <c r="Q28" s="115"/>
      <c r="R28" s="115"/>
      <c r="S28" s="115"/>
      <c r="T28" s="115"/>
      <c r="U28" s="115"/>
      <c r="V28" s="115"/>
      <c r="W28" s="115"/>
    </row>
    <row r="29" spans="1:23">
      <c r="N29" s="115"/>
      <c r="O29" s="115"/>
      <c r="P29" s="115"/>
      <c r="Q29" s="115"/>
      <c r="R29" s="115"/>
      <c r="S29" s="115"/>
      <c r="T29" s="115"/>
      <c r="U29" s="115"/>
      <c r="V29" s="115"/>
      <c r="W29" s="115"/>
    </row>
    <row r="30" spans="1:23">
      <c r="N30" s="115"/>
      <c r="O30" s="115"/>
      <c r="P30" s="115"/>
      <c r="Q30" s="115"/>
      <c r="R30" s="115"/>
      <c r="S30" s="115"/>
      <c r="T30" s="115"/>
      <c r="U30" s="115"/>
      <c r="V30" s="115"/>
      <c r="W30" s="115"/>
    </row>
    <row r="31" spans="1:23">
      <c r="N31" s="115"/>
      <c r="O31" s="115"/>
      <c r="P31" s="115"/>
      <c r="Q31" s="115"/>
      <c r="R31" s="115"/>
      <c r="S31" s="115"/>
      <c r="T31" s="115"/>
      <c r="U31" s="115"/>
      <c r="V31" s="115"/>
      <c r="W31" s="115"/>
    </row>
    <row r="32" spans="1:23">
      <c r="N32" s="115"/>
      <c r="O32" s="115"/>
      <c r="P32" s="115"/>
      <c r="Q32" s="115"/>
      <c r="R32" s="115"/>
      <c r="S32" s="115"/>
      <c r="T32" s="115"/>
      <c r="U32" s="115"/>
      <c r="V32" s="115"/>
      <c r="W32" s="115"/>
    </row>
  </sheetData>
  <mergeCells count="12">
    <mergeCell ref="A1:M1"/>
    <mergeCell ref="A16:F16"/>
    <mergeCell ref="A18:D18"/>
    <mergeCell ref="A17:E17"/>
    <mergeCell ref="I2:L2"/>
    <mergeCell ref="A4:A6"/>
    <mergeCell ref="A7:A9"/>
    <mergeCell ref="A10:A12"/>
    <mergeCell ref="A13:A15"/>
    <mergeCell ref="A2:A3"/>
    <mergeCell ref="B2:B3"/>
    <mergeCell ref="C2:H2"/>
  </mergeCells>
  <printOptions horizontalCentered="1"/>
  <pageMargins left="0.7" right="0.7" top="0.75" bottom="0.75" header="0.3" footer="0.3"/>
  <pageSetup scale="96"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sqref="A1:F1"/>
    </sheetView>
  </sheetViews>
  <sheetFormatPr defaultColWidth="9.140625" defaultRowHeight="12.75"/>
  <cols>
    <col min="1" max="1" width="15.7109375" style="122" customWidth="1"/>
    <col min="2" max="2" width="9" style="122" customWidth="1"/>
    <col min="3" max="4" width="10" style="122" customWidth="1"/>
    <col min="5" max="5" width="10.7109375" style="122" customWidth="1"/>
    <col min="6" max="6" width="13" style="122" customWidth="1"/>
    <col min="7" max="16384" width="9.140625" style="122"/>
  </cols>
  <sheetData>
    <row r="1" spans="1:6" s="121" customFormat="1" ht="31.5" customHeight="1">
      <c r="A1" s="1492" t="s">
        <v>961</v>
      </c>
      <c r="B1" s="1493"/>
      <c r="C1" s="1493"/>
      <c r="D1" s="1493"/>
      <c r="E1" s="1493"/>
      <c r="F1" s="1493"/>
    </row>
    <row r="2" spans="1:6" ht="16.5" customHeight="1">
      <c r="A2" s="1331" t="s">
        <v>122</v>
      </c>
      <c r="B2" s="1494" t="s">
        <v>1250</v>
      </c>
      <c r="C2" s="1495"/>
      <c r="D2" s="1495"/>
      <c r="E2" s="1495"/>
      <c r="F2" s="1496"/>
    </row>
    <row r="3" spans="1:6" ht="54" customHeight="1">
      <c r="A3" s="1315"/>
      <c r="B3" s="123" t="s">
        <v>962</v>
      </c>
      <c r="C3" s="124" t="s">
        <v>963</v>
      </c>
      <c r="D3" s="124" t="s">
        <v>866</v>
      </c>
      <c r="E3" s="124" t="s">
        <v>867</v>
      </c>
      <c r="F3" s="124" t="s">
        <v>964</v>
      </c>
    </row>
    <row r="4" spans="1:6" s="126" customFormat="1" ht="14.25" customHeight="1">
      <c r="A4" s="125" t="s">
        <v>1</v>
      </c>
      <c r="B4" s="1046">
        <v>10413.799999999999</v>
      </c>
      <c r="C4" s="1046">
        <v>17848.13</v>
      </c>
      <c r="D4" s="1046">
        <v>10399.57</v>
      </c>
      <c r="E4" s="1046">
        <v>14515.83</v>
      </c>
      <c r="F4" s="1046">
        <v>11954.848378378378</v>
      </c>
    </row>
    <row r="5" spans="1:6" s="127" customFormat="1" ht="14.25" customHeight="1">
      <c r="A5" s="125" t="s">
        <v>2</v>
      </c>
      <c r="B5" s="1046">
        <v>14466.89</v>
      </c>
      <c r="C5" s="1046">
        <v>15426.8</v>
      </c>
      <c r="D5" s="1046">
        <v>12252.38</v>
      </c>
      <c r="E5" s="1046">
        <v>13434.86</v>
      </c>
      <c r="F5" s="1046">
        <v>13573.171340206187</v>
      </c>
    </row>
    <row r="6" spans="1:6" ht="14.25" customHeight="1">
      <c r="A6" s="95" t="s">
        <v>64</v>
      </c>
      <c r="B6" s="1047">
        <v>14466.89</v>
      </c>
      <c r="C6" s="1047">
        <v>15426.8</v>
      </c>
      <c r="D6" s="1047">
        <v>14356.96</v>
      </c>
      <c r="E6" s="1047">
        <v>14633.94</v>
      </c>
      <c r="F6" s="1047">
        <v>14715.348</v>
      </c>
    </row>
    <row r="7" spans="1:6" ht="14.25" customHeight="1">
      <c r="A7" s="95" t="s">
        <v>65</v>
      </c>
      <c r="B7" s="1047">
        <v>14658.57</v>
      </c>
      <c r="C7" s="1047">
        <v>14742.32</v>
      </c>
      <c r="D7" s="1047">
        <v>13909.56</v>
      </c>
      <c r="E7" s="1047">
        <v>14560.41</v>
      </c>
      <c r="F7" s="1047">
        <v>14399.8804545455</v>
      </c>
    </row>
    <row r="8" spans="1:6" ht="14.25" customHeight="1">
      <c r="A8" s="95" t="s">
        <v>295</v>
      </c>
      <c r="B8" s="1047">
        <v>14532.61</v>
      </c>
      <c r="C8" s="1047">
        <v>15006.94</v>
      </c>
      <c r="D8" s="1047">
        <v>13287.61</v>
      </c>
      <c r="E8" s="1047">
        <v>13290.19</v>
      </c>
      <c r="F8" s="1047">
        <v>14179.971818181815</v>
      </c>
    </row>
    <row r="9" spans="1:6" ht="14.25" customHeight="1">
      <c r="A9" s="95" t="s">
        <v>296</v>
      </c>
      <c r="B9" s="1047">
        <v>13277.52</v>
      </c>
      <c r="C9" s="1047">
        <v>13669.58</v>
      </c>
      <c r="D9" s="1047">
        <v>12694.69</v>
      </c>
      <c r="E9" s="1047">
        <v>13577.32</v>
      </c>
      <c r="F9" s="1047">
        <v>13179.533333333335</v>
      </c>
    </row>
    <row r="10" spans="1:6" ht="14.25" customHeight="1">
      <c r="A10" s="95" t="s">
        <v>301</v>
      </c>
      <c r="B10" s="1047">
        <v>13576.03</v>
      </c>
      <c r="C10" s="1047">
        <v>13841.38</v>
      </c>
      <c r="D10" s="1047">
        <v>13173.25</v>
      </c>
      <c r="E10" s="1047">
        <v>13262.66</v>
      </c>
      <c r="F10" s="1047">
        <v>13538.894090909087</v>
      </c>
    </row>
    <row r="11" spans="1:6" ht="14.25" customHeight="1">
      <c r="A11" s="95" t="s">
        <v>298</v>
      </c>
      <c r="B11" s="1047">
        <v>13247.89</v>
      </c>
      <c r="C11" s="1047">
        <v>13247.89</v>
      </c>
      <c r="D11" s="1047">
        <v>12252.38</v>
      </c>
      <c r="E11" s="1047">
        <v>12589.3</v>
      </c>
      <c r="F11" s="1047">
        <v>12834.837272727273</v>
      </c>
    </row>
    <row r="12" spans="1:6" ht="14.25" customHeight="1">
      <c r="A12" s="95" t="s">
        <v>299</v>
      </c>
      <c r="B12" s="1047">
        <v>12580.97</v>
      </c>
      <c r="C12" s="1047">
        <v>13247.45</v>
      </c>
      <c r="D12" s="1047">
        <v>12457.06</v>
      </c>
      <c r="E12" s="1047">
        <v>12602.34</v>
      </c>
      <c r="F12" s="1047">
        <v>12794.30904761905</v>
      </c>
    </row>
    <row r="13" spans="1:6" s="128" customFormat="1" ht="15">
      <c r="A13" s="95" t="s">
        <v>300</v>
      </c>
      <c r="B13" s="1047">
        <v>12609.16</v>
      </c>
      <c r="C13" s="1047">
        <v>13558.16</v>
      </c>
      <c r="D13" s="1047">
        <v>12609.16</v>
      </c>
      <c r="E13" s="1047">
        <v>13206.28</v>
      </c>
      <c r="F13" s="1047">
        <v>13109.430454545456</v>
      </c>
    </row>
    <row r="14" spans="1:6" s="129" customFormat="1" ht="15">
      <c r="A14" s="958" t="s">
        <v>1358</v>
      </c>
      <c r="B14" s="1047">
        <v>13213.37</v>
      </c>
      <c r="C14" s="1047">
        <v>13811.11</v>
      </c>
      <c r="D14" s="1047">
        <v>13101.27</v>
      </c>
      <c r="E14" s="1047">
        <v>13434.86</v>
      </c>
      <c r="F14" s="1047">
        <v>13456.876363636362</v>
      </c>
    </row>
    <row r="15" spans="1:6" s="126" customFormat="1" ht="26.25" customHeight="1">
      <c r="A15" s="1499" t="s">
        <v>1360</v>
      </c>
      <c r="B15" s="1499"/>
      <c r="C15" s="1499"/>
      <c r="D15" s="130"/>
      <c r="E15" s="131"/>
      <c r="F15" s="131"/>
    </row>
    <row r="16" spans="1:6" s="126" customFormat="1" ht="25.5" customHeight="1">
      <c r="A16" s="1497" t="s">
        <v>965</v>
      </c>
      <c r="B16" s="1498"/>
      <c r="D16" s="130"/>
      <c r="E16" s="131"/>
      <c r="F16" s="131"/>
    </row>
    <row r="17" spans="1:6" s="126" customFormat="1" ht="24">
      <c r="A17" s="636" t="s">
        <v>547</v>
      </c>
      <c r="B17" s="132"/>
      <c r="C17" s="132"/>
      <c r="D17" s="133"/>
      <c r="E17" s="133"/>
      <c r="F17" s="133"/>
    </row>
  </sheetData>
  <mergeCells count="5">
    <mergeCell ref="A1:F1"/>
    <mergeCell ref="A2:A3"/>
    <mergeCell ref="B2:F2"/>
    <mergeCell ref="A16:B16"/>
    <mergeCell ref="A15:C15"/>
  </mergeCells>
  <printOptions horizontalCentered="1"/>
  <pageMargins left="0.7" right="0.7" top="0.75" bottom="0.75" header="0.3" footer="0.3"/>
  <pageSetup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2"/>
  <sheetViews>
    <sheetView topLeftCell="A13" workbookViewId="0">
      <selection activeCell="A15" sqref="A15"/>
    </sheetView>
  </sheetViews>
  <sheetFormatPr defaultColWidth="9.140625" defaultRowHeight="12.75"/>
  <cols>
    <col min="1" max="1" width="14.85546875" style="142" customWidth="1"/>
    <col min="2" max="2" width="7.140625" style="142" customWidth="1"/>
    <col min="3" max="3" width="10" style="142" customWidth="1"/>
    <col min="4" max="4" width="10.85546875" style="142" customWidth="1"/>
    <col min="5" max="5" width="11.140625" style="142" customWidth="1"/>
    <col min="6" max="6" width="10.7109375" style="142" customWidth="1"/>
    <col min="7" max="7" width="12.42578125" style="142" customWidth="1"/>
    <col min="8" max="8" width="8.85546875" style="142" customWidth="1"/>
    <col min="9" max="9" width="11.42578125" style="142" customWidth="1"/>
    <col min="10" max="10" width="10.42578125" style="142" customWidth="1"/>
    <col min="11" max="11" width="12.42578125" style="142" bestFit="1" customWidth="1"/>
    <col min="12" max="12" width="8.42578125" style="142" customWidth="1"/>
    <col min="13" max="13" width="10.28515625" style="142" customWidth="1"/>
    <col min="14" max="14" width="8.42578125" style="142" customWidth="1"/>
    <col min="15" max="15" width="9.7109375" style="142" customWidth="1"/>
    <col min="16" max="16" width="12.42578125" style="142" customWidth="1"/>
    <col min="17" max="17" width="10.7109375" style="142" customWidth="1"/>
    <col min="18" max="16384" width="9.140625" style="142"/>
  </cols>
  <sheetData>
    <row r="1" spans="1:39" s="137" customFormat="1" ht="33" customHeight="1">
      <c r="A1" s="1517" t="s">
        <v>967</v>
      </c>
      <c r="B1" s="1518"/>
      <c r="C1" s="1518"/>
      <c r="D1" s="1518"/>
      <c r="E1" s="1518"/>
      <c r="F1" s="1518"/>
      <c r="G1" s="1518"/>
      <c r="H1" s="1518"/>
      <c r="I1" s="1518"/>
      <c r="J1" s="1518"/>
      <c r="K1" s="1518"/>
      <c r="L1" s="1518"/>
      <c r="M1" s="136"/>
      <c r="N1" s="136"/>
      <c r="V1" s="1519" t="s">
        <v>4</v>
      </c>
      <c r="W1" s="1520"/>
      <c r="X1" s="1520"/>
      <c r="Y1" s="1520"/>
      <c r="Z1" s="1520"/>
      <c r="AA1" s="1520"/>
      <c r="AB1" s="1520"/>
      <c r="AC1" s="1520"/>
      <c r="AD1" s="1520"/>
      <c r="AE1" s="1520"/>
      <c r="AF1" s="1520"/>
      <c r="AG1" s="1520"/>
      <c r="AH1" s="1520"/>
      <c r="AI1" s="1520"/>
      <c r="AJ1" s="1520"/>
      <c r="AK1" s="1520"/>
      <c r="AL1" s="1520"/>
      <c r="AM1" s="1521"/>
    </row>
    <row r="2" spans="1:39" s="137" customFormat="1" ht="15.75">
      <c r="A2" s="1504" t="s">
        <v>535</v>
      </c>
      <c r="B2" s="1504"/>
      <c r="C2" s="1504"/>
      <c r="D2" s="1504"/>
      <c r="E2" s="1504"/>
      <c r="F2" s="1504"/>
      <c r="G2" s="1504"/>
      <c r="H2" s="1504"/>
      <c r="I2" s="1504"/>
      <c r="J2" s="1504"/>
      <c r="K2" s="1504"/>
      <c r="L2" s="1504"/>
      <c r="M2" s="1504"/>
      <c r="N2" s="1504"/>
      <c r="O2" s="1504"/>
      <c r="P2" s="1504"/>
      <c r="Q2" s="1504"/>
      <c r="R2" s="1504"/>
      <c r="S2" s="1504"/>
      <c r="T2" s="1504"/>
    </row>
    <row r="3" spans="1:39" s="138" customFormat="1" ht="69.75" customHeight="1">
      <c r="A3" s="1522" t="s">
        <v>122</v>
      </c>
      <c r="B3" s="1523" t="s">
        <v>966</v>
      </c>
      <c r="C3" s="1524" t="s">
        <v>548</v>
      </c>
      <c r="D3" s="1525"/>
      <c r="E3" s="1524" t="s">
        <v>552</v>
      </c>
      <c r="F3" s="1525"/>
      <c r="G3" s="1524" t="s">
        <v>553</v>
      </c>
      <c r="H3" s="1525"/>
      <c r="I3" s="1524" t="s">
        <v>554</v>
      </c>
      <c r="J3" s="1525"/>
      <c r="K3" s="1524" t="s">
        <v>555</v>
      </c>
      <c r="L3" s="1525"/>
      <c r="M3" s="1524" t="s">
        <v>556</v>
      </c>
      <c r="N3" s="1525"/>
      <c r="O3" s="1524" t="s">
        <v>557</v>
      </c>
      <c r="P3" s="1525"/>
      <c r="Q3" s="1524" t="s">
        <v>558</v>
      </c>
      <c r="R3" s="1525"/>
      <c r="S3" s="1506" t="s">
        <v>969</v>
      </c>
      <c r="T3" s="1506"/>
    </row>
    <row r="4" spans="1:39" s="138" customFormat="1" ht="82.5" customHeight="1">
      <c r="A4" s="1315"/>
      <c r="B4" s="1506"/>
      <c r="C4" s="559" t="s">
        <v>1117</v>
      </c>
      <c r="D4" s="560" t="s">
        <v>549</v>
      </c>
      <c r="E4" s="653" t="s">
        <v>1117</v>
      </c>
      <c r="F4" s="560" t="s">
        <v>549</v>
      </c>
      <c r="G4" s="653" t="s">
        <v>1117</v>
      </c>
      <c r="H4" s="560" t="s">
        <v>549</v>
      </c>
      <c r="I4" s="653" t="s">
        <v>1117</v>
      </c>
      <c r="J4" s="560" t="s">
        <v>549</v>
      </c>
      <c r="K4" s="653" t="s">
        <v>1117</v>
      </c>
      <c r="L4" s="560" t="s">
        <v>549</v>
      </c>
      <c r="M4" s="653" t="s">
        <v>1117</v>
      </c>
      <c r="N4" s="560" t="s">
        <v>549</v>
      </c>
      <c r="O4" s="653" t="s">
        <v>1117</v>
      </c>
      <c r="P4" s="560" t="s">
        <v>549</v>
      </c>
      <c r="Q4" s="653" t="s">
        <v>1117</v>
      </c>
      <c r="R4" s="560" t="s">
        <v>549</v>
      </c>
      <c r="S4" s="653" t="s">
        <v>1117</v>
      </c>
      <c r="T4" s="139" t="s">
        <v>550</v>
      </c>
    </row>
    <row r="5" spans="1:39" s="120" customFormat="1">
      <c r="A5" s="140" t="s">
        <v>1</v>
      </c>
      <c r="B5" s="1048">
        <v>258</v>
      </c>
      <c r="C5" s="1048">
        <v>1220712</v>
      </c>
      <c r="D5" s="1048">
        <v>112196.54913279999</v>
      </c>
      <c r="E5" s="1048">
        <v>80936813</v>
      </c>
      <c r="F5" s="1048">
        <v>2645378.3559164</v>
      </c>
      <c r="G5" s="1048">
        <v>9014877</v>
      </c>
      <c r="H5" s="1048">
        <v>1508483.7718249999</v>
      </c>
      <c r="I5" s="1048">
        <v>52624594</v>
      </c>
      <c r="J5" s="1048">
        <v>2402009.9602549998</v>
      </c>
      <c r="K5" s="1048">
        <v>573164</v>
      </c>
      <c r="L5" s="1048">
        <v>41639.747540000004</v>
      </c>
      <c r="M5" s="1048">
        <v>59585</v>
      </c>
      <c r="N5" s="1048">
        <v>4714.0308125000001</v>
      </c>
      <c r="O5" s="1048">
        <v>476558</v>
      </c>
      <c r="P5" s="1048">
        <v>39505.410980000001</v>
      </c>
      <c r="Q5" s="1048">
        <v>144906303</v>
      </c>
      <c r="R5" s="1048">
        <v>6753927.8264616998</v>
      </c>
      <c r="S5" s="1048">
        <v>195536</v>
      </c>
      <c r="T5" s="1048">
        <v>16477.263542000001</v>
      </c>
    </row>
    <row r="6" spans="1:39" s="120" customFormat="1">
      <c r="A6" s="140" t="s">
        <v>2</v>
      </c>
      <c r="B6" s="1048">
        <v>193</v>
      </c>
      <c r="C6" s="1048">
        <v>239523</v>
      </c>
      <c r="D6" s="1048">
        <v>20021.321941799997</v>
      </c>
      <c r="E6" s="1048">
        <v>65729224</v>
      </c>
      <c r="F6" s="1048">
        <v>2059304.5726183001</v>
      </c>
      <c r="G6" s="1048">
        <v>5090597</v>
      </c>
      <c r="H6" s="1048">
        <v>740975.36562249996</v>
      </c>
      <c r="I6" s="1048">
        <v>25852437</v>
      </c>
      <c r="J6" s="1048">
        <v>1883547.0834774999</v>
      </c>
      <c r="K6" s="1048">
        <v>261148</v>
      </c>
      <c r="L6" s="1048">
        <v>18791.498760000002</v>
      </c>
      <c r="M6" s="1048">
        <v>43</v>
      </c>
      <c r="N6" s="1048">
        <v>4.5177249999999995</v>
      </c>
      <c r="O6" s="1048">
        <v>28</v>
      </c>
      <c r="P6" s="1048">
        <v>3.0077499999999997</v>
      </c>
      <c r="Q6" s="1048">
        <v>97173000</v>
      </c>
      <c r="R6" s="1048">
        <v>4722647.3678951012</v>
      </c>
      <c r="S6" s="1048">
        <v>333419</v>
      </c>
      <c r="T6" s="1048">
        <v>21130.389458900001</v>
      </c>
    </row>
    <row r="7" spans="1:39" s="113" customFormat="1" ht="15">
      <c r="A7" s="95" t="s">
        <v>64</v>
      </c>
      <c r="B7" s="1049">
        <v>20</v>
      </c>
      <c r="C7" s="1049">
        <v>52665</v>
      </c>
      <c r="D7" s="1049">
        <v>5068.0996829999985</v>
      </c>
      <c r="E7" s="1049">
        <v>5572359</v>
      </c>
      <c r="F7" s="1049">
        <v>181408.45973629996</v>
      </c>
      <c r="G7" s="1049">
        <v>352270</v>
      </c>
      <c r="H7" s="1049">
        <v>61645.397339999996</v>
      </c>
      <c r="I7" s="1049">
        <v>3527954</v>
      </c>
      <c r="J7" s="1049">
        <v>244272.98051750008</v>
      </c>
      <c r="K7" s="1049">
        <v>31175</v>
      </c>
      <c r="L7" s="1049">
        <v>2355.3135399999996</v>
      </c>
      <c r="M7" s="1049">
        <v>42</v>
      </c>
      <c r="N7" s="1049">
        <v>4.4054624999999996</v>
      </c>
      <c r="O7" s="1049">
        <v>23</v>
      </c>
      <c r="P7" s="1049">
        <v>2.5126999999999997</v>
      </c>
      <c r="Q7" s="1049">
        <v>9536488</v>
      </c>
      <c r="R7" s="1049">
        <v>494757.16897930007</v>
      </c>
      <c r="S7" s="1049">
        <v>266259</v>
      </c>
      <c r="T7" s="1049">
        <v>17166.226675000002</v>
      </c>
    </row>
    <row r="8" spans="1:39" s="113" customFormat="1" ht="15">
      <c r="A8" s="95" t="s">
        <v>65</v>
      </c>
      <c r="B8" s="1049">
        <v>22</v>
      </c>
      <c r="C8" s="1049">
        <v>37605</v>
      </c>
      <c r="D8" s="1049">
        <v>3807.4544064000011</v>
      </c>
      <c r="E8" s="1049">
        <v>6328407</v>
      </c>
      <c r="F8" s="1049">
        <v>207699.55809249997</v>
      </c>
      <c r="G8" s="1049">
        <v>441260</v>
      </c>
      <c r="H8" s="1049">
        <v>70329.484255000018</v>
      </c>
      <c r="I8" s="1049">
        <v>3305998</v>
      </c>
      <c r="J8" s="1049">
        <v>266522.26854250004</v>
      </c>
      <c r="K8" s="1049">
        <v>32934</v>
      </c>
      <c r="L8" s="1049">
        <v>2379.6792300000002</v>
      </c>
      <c r="M8" s="1049">
        <v>1</v>
      </c>
      <c r="N8" s="1049">
        <v>0.1122625</v>
      </c>
      <c r="O8" s="1049">
        <v>5</v>
      </c>
      <c r="P8" s="1049">
        <v>0.49504999999999999</v>
      </c>
      <c r="Q8" s="1049">
        <v>10146210</v>
      </c>
      <c r="R8" s="1049">
        <v>550739.05183890008</v>
      </c>
      <c r="S8" s="1049">
        <v>313832</v>
      </c>
      <c r="T8" s="1049">
        <v>16357.792130899999</v>
      </c>
    </row>
    <row r="9" spans="1:39" s="113" customFormat="1" ht="15">
      <c r="A9" s="95" t="s">
        <v>295</v>
      </c>
      <c r="B9" s="1049">
        <v>22</v>
      </c>
      <c r="C9" s="1049">
        <v>31598</v>
      </c>
      <c r="D9" s="1049">
        <v>2888.7166393999996</v>
      </c>
      <c r="E9" s="1049">
        <v>7575196</v>
      </c>
      <c r="F9" s="1049">
        <v>237364.66798469995</v>
      </c>
      <c r="G9" s="1049">
        <v>527624</v>
      </c>
      <c r="H9" s="1049">
        <v>81062.446695000021</v>
      </c>
      <c r="I9" s="1049">
        <v>3046148</v>
      </c>
      <c r="J9" s="1049">
        <v>245751.75737500002</v>
      </c>
      <c r="K9" s="1049">
        <v>33860</v>
      </c>
      <c r="L9" s="1049">
        <v>2436.6800750000002</v>
      </c>
      <c r="M9" s="1049">
        <v>0</v>
      </c>
      <c r="N9" s="1049">
        <v>0</v>
      </c>
      <c r="O9" s="1049">
        <v>0</v>
      </c>
      <c r="P9" s="1049">
        <v>0</v>
      </c>
      <c r="Q9" s="1049">
        <v>11214426</v>
      </c>
      <c r="R9" s="1049">
        <v>569504.26876910008</v>
      </c>
      <c r="S9" s="1049">
        <v>345033</v>
      </c>
      <c r="T9" s="1049">
        <v>17075.005462599998</v>
      </c>
    </row>
    <row r="10" spans="1:39" s="113" customFormat="1" ht="15">
      <c r="A10" s="95" t="s">
        <v>296</v>
      </c>
      <c r="B10" s="1049">
        <v>21</v>
      </c>
      <c r="C10" s="1049">
        <v>22319</v>
      </c>
      <c r="D10" s="1049">
        <v>1786.3947487999999</v>
      </c>
      <c r="E10" s="1049">
        <v>6606939</v>
      </c>
      <c r="F10" s="1049">
        <v>215541.88097690005</v>
      </c>
      <c r="G10" s="1049">
        <v>680777</v>
      </c>
      <c r="H10" s="1049">
        <v>94989.675075000006</v>
      </c>
      <c r="I10" s="1049">
        <v>2604233</v>
      </c>
      <c r="J10" s="1049">
        <v>191098.72425249999</v>
      </c>
      <c r="K10" s="1049">
        <v>28731</v>
      </c>
      <c r="L10" s="1049">
        <v>2020.3880450000001</v>
      </c>
      <c r="M10" s="1049">
        <v>0</v>
      </c>
      <c r="N10" s="1049">
        <v>0</v>
      </c>
      <c r="O10" s="1049">
        <v>0</v>
      </c>
      <c r="P10" s="1049">
        <v>0</v>
      </c>
      <c r="Q10" s="1049">
        <v>9942999</v>
      </c>
      <c r="R10" s="1049">
        <v>505437.06309820007</v>
      </c>
      <c r="S10" s="1049">
        <v>301257</v>
      </c>
      <c r="T10" s="1049">
        <v>16562.803935299999</v>
      </c>
    </row>
    <row r="11" spans="1:39" s="113" customFormat="1" ht="15">
      <c r="A11" s="95" t="s">
        <v>301</v>
      </c>
      <c r="B11" s="1049">
        <v>22</v>
      </c>
      <c r="C11" s="1049">
        <v>16966</v>
      </c>
      <c r="D11" s="1049">
        <v>1323.4384934000002</v>
      </c>
      <c r="E11" s="1049">
        <v>6759495</v>
      </c>
      <c r="F11" s="1049">
        <v>208156.5850941001</v>
      </c>
      <c r="G11" s="1049">
        <v>571752</v>
      </c>
      <c r="H11" s="1049">
        <v>83070.856869999974</v>
      </c>
      <c r="I11" s="1049">
        <v>2457279</v>
      </c>
      <c r="J11" s="1049">
        <v>199382.32411249995</v>
      </c>
      <c r="K11" s="1049">
        <v>27325</v>
      </c>
      <c r="L11" s="1049">
        <v>1945.5631299999998</v>
      </c>
      <c r="M11" s="1049">
        <v>0</v>
      </c>
      <c r="N11" s="1049">
        <v>0</v>
      </c>
      <c r="O11" s="1049">
        <v>0</v>
      </c>
      <c r="P11" s="1049">
        <v>0</v>
      </c>
      <c r="Q11" s="1049">
        <v>9832817</v>
      </c>
      <c r="R11" s="1049">
        <v>493878.76770000003</v>
      </c>
      <c r="S11" s="1049">
        <v>415101</v>
      </c>
      <c r="T11" s="1049">
        <v>20242.399922000001</v>
      </c>
    </row>
    <row r="12" spans="1:39" s="113" customFormat="1" ht="15">
      <c r="A12" s="95" t="s">
        <v>298</v>
      </c>
      <c r="B12" s="1049">
        <v>22</v>
      </c>
      <c r="C12" s="1049">
        <v>17105</v>
      </c>
      <c r="D12" s="1049">
        <v>1043.0039603999999</v>
      </c>
      <c r="E12" s="1049">
        <v>8358347</v>
      </c>
      <c r="F12" s="1049">
        <v>258797.26950140006</v>
      </c>
      <c r="G12" s="1049">
        <v>622358</v>
      </c>
      <c r="H12" s="1049">
        <v>86122.091050000017</v>
      </c>
      <c r="I12" s="1049">
        <v>2790090</v>
      </c>
      <c r="J12" s="1049">
        <v>207131.41200249997</v>
      </c>
      <c r="K12" s="1049">
        <v>32348</v>
      </c>
      <c r="L12" s="1049">
        <v>2227.8255999999997</v>
      </c>
      <c r="M12" s="1049">
        <v>0</v>
      </c>
      <c r="N12" s="1049">
        <v>0</v>
      </c>
      <c r="O12" s="1049">
        <v>0</v>
      </c>
      <c r="P12" s="1049">
        <v>0</v>
      </c>
      <c r="Q12" s="1049">
        <v>11820248</v>
      </c>
      <c r="R12" s="1049">
        <v>555321.60211430013</v>
      </c>
      <c r="S12" s="1049">
        <v>341072</v>
      </c>
      <c r="T12" s="1049">
        <v>17854.650137100001</v>
      </c>
    </row>
    <row r="13" spans="1:39" s="113" customFormat="1" ht="15">
      <c r="A13" s="95" t="s">
        <v>299</v>
      </c>
      <c r="B13" s="1049">
        <v>20</v>
      </c>
      <c r="C13" s="1049">
        <v>16479</v>
      </c>
      <c r="D13" s="1049">
        <v>1065.7027056000002</v>
      </c>
      <c r="E13" s="1049">
        <v>7871629</v>
      </c>
      <c r="F13" s="1049">
        <v>239614.37335089999</v>
      </c>
      <c r="G13" s="1049">
        <v>693962</v>
      </c>
      <c r="H13" s="1049">
        <v>94050.72077499998</v>
      </c>
      <c r="I13" s="1049">
        <v>2399158</v>
      </c>
      <c r="J13" s="1049">
        <v>160123.41240249996</v>
      </c>
      <c r="K13" s="1049">
        <v>26588</v>
      </c>
      <c r="L13" s="1049">
        <v>1869.2653800000003</v>
      </c>
      <c r="M13" s="1049">
        <v>0</v>
      </c>
      <c r="N13" s="1049">
        <v>0</v>
      </c>
      <c r="O13" s="1049">
        <v>0</v>
      </c>
      <c r="P13" s="1049">
        <v>0</v>
      </c>
      <c r="Q13" s="1049">
        <v>11007816</v>
      </c>
      <c r="R13" s="1049">
        <v>496723.47461399995</v>
      </c>
      <c r="S13" s="1049">
        <v>346243</v>
      </c>
      <c r="T13" s="1049">
        <v>16850.216093200001</v>
      </c>
    </row>
    <row r="14" spans="1:39" s="113" customFormat="1" ht="15">
      <c r="A14" s="95" t="s">
        <v>300</v>
      </c>
      <c r="B14" s="1049">
        <v>22</v>
      </c>
      <c r="C14" s="1049">
        <v>26662</v>
      </c>
      <c r="D14" s="1049">
        <v>1916.5610342000002</v>
      </c>
      <c r="E14" s="1049">
        <v>9040819</v>
      </c>
      <c r="F14" s="1049">
        <v>280689.13058450003</v>
      </c>
      <c r="G14" s="1049">
        <v>701003</v>
      </c>
      <c r="H14" s="1049">
        <v>96890.892449999985</v>
      </c>
      <c r="I14" s="1049">
        <v>2924523</v>
      </c>
      <c r="J14" s="1049">
        <v>197519.72030500002</v>
      </c>
      <c r="K14" s="1049">
        <v>26885</v>
      </c>
      <c r="L14" s="1049">
        <v>1940.92679</v>
      </c>
      <c r="M14" s="1049">
        <v>0</v>
      </c>
      <c r="N14" s="1049">
        <v>0</v>
      </c>
      <c r="O14" s="1049">
        <v>0</v>
      </c>
      <c r="P14" s="1049">
        <v>0</v>
      </c>
      <c r="Q14" s="1049">
        <v>12719892</v>
      </c>
      <c r="R14" s="1049">
        <v>578957.23116370011</v>
      </c>
      <c r="S14" s="1049">
        <v>282768</v>
      </c>
      <c r="T14" s="1049">
        <v>17932.856238199998</v>
      </c>
    </row>
    <row r="15" spans="1:39" ht="15">
      <c r="A15" s="958" t="s">
        <v>1358</v>
      </c>
      <c r="B15" s="1049">
        <v>22</v>
      </c>
      <c r="C15" s="1049">
        <v>18124</v>
      </c>
      <c r="D15" s="1049">
        <v>1121.9502705999998</v>
      </c>
      <c r="E15" s="1049">
        <v>7616033</v>
      </c>
      <c r="F15" s="1049">
        <v>230032.64729700002</v>
      </c>
      <c r="G15" s="1049">
        <v>499591</v>
      </c>
      <c r="H15" s="1049">
        <v>72813.801112499976</v>
      </c>
      <c r="I15" s="1049">
        <v>2797054</v>
      </c>
      <c r="J15" s="1049">
        <v>171744.48396749995</v>
      </c>
      <c r="K15" s="1049">
        <v>21302</v>
      </c>
      <c r="L15" s="1049">
        <v>1615.85697</v>
      </c>
      <c r="M15" s="1049">
        <v>0</v>
      </c>
      <c r="N15" s="1049">
        <v>0</v>
      </c>
      <c r="O15" s="1049">
        <v>0</v>
      </c>
      <c r="P15" s="1049">
        <v>0</v>
      </c>
      <c r="Q15" s="1049">
        <v>10952104</v>
      </c>
      <c r="R15" s="1049">
        <v>477328.73961759993</v>
      </c>
      <c r="S15" s="1049">
        <v>333419</v>
      </c>
      <c r="T15" s="1049">
        <v>21130.389458900001</v>
      </c>
    </row>
    <row r="16" spans="1:39" ht="24" customHeight="1">
      <c r="A16" s="1505" t="s">
        <v>560</v>
      </c>
      <c r="B16" s="1505"/>
      <c r="C16" s="1505"/>
      <c r="D16" s="1505"/>
      <c r="E16" s="1505"/>
      <c r="F16" s="1505"/>
      <c r="G16" s="1505"/>
      <c r="H16" s="1505"/>
      <c r="I16" s="1505"/>
      <c r="J16" s="1505"/>
      <c r="K16" s="1505"/>
      <c r="L16" s="1505"/>
      <c r="M16" s="1505"/>
      <c r="N16" s="1505"/>
      <c r="O16" s="1505"/>
      <c r="P16" s="1505"/>
      <c r="Q16" s="1505"/>
      <c r="R16" s="1505"/>
    </row>
    <row r="17" spans="1:21" ht="51.75" customHeight="1">
      <c r="A17" s="1507" t="s">
        <v>122</v>
      </c>
      <c r="B17" s="1507" t="s">
        <v>966</v>
      </c>
      <c r="C17" s="1510" t="s">
        <v>563</v>
      </c>
      <c r="D17" s="1511"/>
      <c r="E17" s="1511"/>
      <c r="F17" s="1512"/>
      <c r="G17" s="1510" t="s">
        <v>564</v>
      </c>
      <c r="H17" s="1511"/>
      <c r="I17" s="1511"/>
      <c r="J17" s="1512"/>
      <c r="K17" s="1500" t="s">
        <v>565</v>
      </c>
      <c r="L17" s="1501"/>
      <c r="M17" s="1501"/>
      <c r="N17" s="1502"/>
      <c r="O17" s="1513" t="s">
        <v>566</v>
      </c>
      <c r="P17" s="1513"/>
      <c r="Q17" s="1514" t="s">
        <v>969</v>
      </c>
      <c r="R17" s="1514"/>
    </row>
    <row r="18" spans="1:21" ht="17.25" customHeight="1">
      <c r="A18" s="1509"/>
      <c r="B18" s="1509"/>
      <c r="C18" s="1515" t="s">
        <v>568</v>
      </c>
      <c r="D18" s="1516"/>
      <c r="E18" s="1515" t="s">
        <v>567</v>
      </c>
      <c r="F18" s="1516"/>
      <c r="G18" s="1515" t="s">
        <v>569</v>
      </c>
      <c r="H18" s="1516"/>
      <c r="I18" s="1515" t="s">
        <v>567</v>
      </c>
      <c r="J18" s="1516"/>
      <c r="K18" s="1515" t="s">
        <v>568</v>
      </c>
      <c r="L18" s="1516"/>
      <c r="M18" s="1515" t="s">
        <v>567</v>
      </c>
      <c r="N18" s="1516"/>
      <c r="O18" s="1507" t="s">
        <v>1117</v>
      </c>
      <c r="P18" s="1507" t="s">
        <v>570</v>
      </c>
      <c r="Q18" s="1507" t="s">
        <v>1117</v>
      </c>
      <c r="R18" s="1507" t="s">
        <v>570</v>
      </c>
    </row>
    <row r="19" spans="1:21" ht="90" customHeight="1">
      <c r="A19" s="1508"/>
      <c r="B19" s="1508"/>
      <c r="C19" s="653" t="s">
        <v>1117</v>
      </c>
      <c r="D19" s="560" t="s">
        <v>549</v>
      </c>
      <c r="E19" s="653" t="s">
        <v>1117</v>
      </c>
      <c r="F19" s="560" t="s">
        <v>549</v>
      </c>
      <c r="G19" s="653" t="s">
        <v>1117</v>
      </c>
      <c r="H19" s="560" t="s">
        <v>549</v>
      </c>
      <c r="I19" s="653" t="s">
        <v>1117</v>
      </c>
      <c r="J19" s="560" t="s">
        <v>549</v>
      </c>
      <c r="K19" s="653" t="s">
        <v>1117</v>
      </c>
      <c r="L19" s="560" t="s">
        <v>551</v>
      </c>
      <c r="M19" s="653" t="s">
        <v>1117</v>
      </c>
      <c r="N19" s="560" t="s">
        <v>551</v>
      </c>
      <c r="O19" s="1508"/>
      <c r="P19" s="1508"/>
      <c r="Q19" s="1508"/>
      <c r="R19" s="1508"/>
      <c r="U19" s="113"/>
    </row>
    <row r="20" spans="1:21" s="113" customFormat="1">
      <c r="A20" s="140" t="s">
        <v>1</v>
      </c>
      <c r="B20" s="659">
        <v>258</v>
      </c>
      <c r="C20" s="659">
        <v>399542</v>
      </c>
      <c r="D20" s="659">
        <v>147880.92247200003</v>
      </c>
      <c r="E20" s="659">
        <v>294918</v>
      </c>
      <c r="F20" s="659">
        <v>110573.010287</v>
      </c>
      <c r="G20" s="659">
        <v>1662</v>
      </c>
      <c r="H20" s="659">
        <v>342.59402899999998</v>
      </c>
      <c r="I20" s="659">
        <v>1271</v>
      </c>
      <c r="J20" s="659">
        <v>258.82355000000001</v>
      </c>
      <c r="K20" s="659">
        <v>14369085</v>
      </c>
      <c r="L20" s="659">
        <v>904240.89439300017</v>
      </c>
      <c r="M20" s="659">
        <v>14272079</v>
      </c>
      <c r="N20" s="659">
        <v>864533.30664299999</v>
      </c>
      <c r="O20" s="659">
        <v>29338557</v>
      </c>
      <c r="P20" s="659">
        <v>2027829.5328100002</v>
      </c>
      <c r="Q20" s="659">
        <v>38998</v>
      </c>
      <c r="R20" s="659">
        <v>3998.51393925</v>
      </c>
    </row>
    <row r="21" spans="1:21" s="113" customFormat="1">
      <c r="A21" s="140" t="s">
        <v>2</v>
      </c>
      <c r="B21" s="1048">
        <v>193</v>
      </c>
      <c r="C21" s="1048">
        <v>823502</v>
      </c>
      <c r="D21" s="1048">
        <v>186758.97527900001</v>
      </c>
      <c r="E21" s="1048">
        <v>578775</v>
      </c>
      <c r="F21" s="1048">
        <v>130765.53974000001</v>
      </c>
      <c r="G21" s="1048">
        <v>1259</v>
      </c>
      <c r="H21" s="1048">
        <v>219.22866499999998</v>
      </c>
      <c r="I21" s="1048">
        <v>961</v>
      </c>
      <c r="J21" s="1048">
        <v>164.769272</v>
      </c>
      <c r="K21" s="1048">
        <v>39407129</v>
      </c>
      <c r="L21" s="1048">
        <v>3025208.2800059998</v>
      </c>
      <c r="M21" s="1048">
        <v>34643200</v>
      </c>
      <c r="N21" s="1048">
        <v>2468900.5899729999</v>
      </c>
      <c r="O21" s="1048">
        <v>75454826</v>
      </c>
      <c r="P21" s="1048">
        <v>5812017.3772330005</v>
      </c>
      <c r="Q21" s="1048">
        <v>85521</v>
      </c>
      <c r="R21" s="1048">
        <v>8905.18</v>
      </c>
    </row>
    <row r="22" spans="1:21" s="113" customFormat="1" ht="15">
      <c r="A22" s="95" t="s">
        <v>64</v>
      </c>
      <c r="B22" s="1049">
        <v>20</v>
      </c>
      <c r="C22" s="1049">
        <v>35764</v>
      </c>
      <c r="D22" s="1049">
        <v>9042.0376550000001</v>
      </c>
      <c r="E22" s="1049">
        <v>32310</v>
      </c>
      <c r="F22" s="1049">
        <v>9736.4392380000081</v>
      </c>
      <c r="G22" s="1049">
        <v>71</v>
      </c>
      <c r="H22" s="1049">
        <v>14.588183000000001</v>
      </c>
      <c r="I22" s="1049">
        <v>47</v>
      </c>
      <c r="J22" s="1049">
        <v>9.1228189999999998</v>
      </c>
      <c r="K22" s="1049">
        <v>2189329</v>
      </c>
      <c r="L22" s="1049">
        <v>173756.91570300001</v>
      </c>
      <c r="M22" s="1049">
        <v>2052559</v>
      </c>
      <c r="N22" s="1049">
        <v>148860.84214200001</v>
      </c>
      <c r="O22" s="1049">
        <v>4310080</v>
      </c>
      <c r="P22" s="1049">
        <v>341419.94574</v>
      </c>
      <c r="Q22" s="1049">
        <v>35941</v>
      </c>
      <c r="R22" s="1049">
        <v>4401.2355232500004</v>
      </c>
    </row>
    <row r="23" spans="1:21" s="113" customFormat="1" ht="15">
      <c r="A23" s="95" t="s">
        <v>65</v>
      </c>
      <c r="B23" s="1049">
        <v>22</v>
      </c>
      <c r="C23" s="1049">
        <v>90110</v>
      </c>
      <c r="D23" s="1049">
        <v>23920.592995000003</v>
      </c>
      <c r="E23" s="1049">
        <v>37469</v>
      </c>
      <c r="F23" s="1049">
        <v>14756.217060000001</v>
      </c>
      <c r="G23" s="1049">
        <v>58</v>
      </c>
      <c r="H23" s="1049">
        <v>11.0138</v>
      </c>
      <c r="I23" s="1049">
        <v>43</v>
      </c>
      <c r="J23" s="1049">
        <v>8.3444520000000004</v>
      </c>
      <c r="K23" s="1049">
        <v>2197434</v>
      </c>
      <c r="L23" s="1049">
        <v>193496.81418800002</v>
      </c>
      <c r="M23" s="1049">
        <v>2476266</v>
      </c>
      <c r="N23" s="1049">
        <v>199714.83154299998</v>
      </c>
      <c r="O23" s="1049">
        <v>4801380</v>
      </c>
      <c r="P23" s="1049">
        <v>431907.81403800001</v>
      </c>
      <c r="Q23" s="1049">
        <v>39441</v>
      </c>
      <c r="R23" s="1049">
        <v>4124.9980479999995</v>
      </c>
    </row>
    <row r="24" spans="1:21" s="113" customFormat="1" ht="15">
      <c r="A24" s="95" t="s">
        <v>295</v>
      </c>
      <c r="B24" s="1049">
        <v>22</v>
      </c>
      <c r="C24" s="1049">
        <v>55829</v>
      </c>
      <c r="D24" s="1049">
        <v>11066.130911</v>
      </c>
      <c r="E24" s="1049">
        <v>33478</v>
      </c>
      <c r="F24" s="1049">
        <v>6298.0397810000004</v>
      </c>
      <c r="G24" s="1049">
        <v>80</v>
      </c>
      <c r="H24" s="1049">
        <v>15.065678999999999</v>
      </c>
      <c r="I24" s="1049">
        <v>67</v>
      </c>
      <c r="J24" s="1049">
        <v>12.473132</v>
      </c>
      <c r="K24" s="1049">
        <v>2528851</v>
      </c>
      <c r="L24" s="1049">
        <v>230312.16434600001</v>
      </c>
      <c r="M24" s="1049">
        <v>2680242</v>
      </c>
      <c r="N24" s="1049">
        <v>229478.40578599999</v>
      </c>
      <c r="O24" s="1049">
        <v>5298547</v>
      </c>
      <c r="P24" s="1049">
        <v>477182.27963499998</v>
      </c>
      <c r="Q24" s="1049">
        <v>42890</v>
      </c>
      <c r="R24" s="1049">
        <v>5080.3038795000002</v>
      </c>
    </row>
    <row r="25" spans="1:21" s="113" customFormat="1" ht="15">
      <c r="A25" s="95" t="s">
        <v>296</v>
      </c>
      <c r="B25" s="1049">
        <v>21</v>
      </c>
      <c r="C25" s="1049">
        <v>81424</v>
      </c>
      <c r="D25" s="1049">
        <v>23879.516705000002</v>
      </c>
      <c r="E25" s="1049">
        <v>36033</v>
      </c>
      <c r="F25" s="1049">
        <v>12063.270892</v>
      </c>
      <c r="G25" s="1049">
        <v>269</v>
      </c>
      <c r="H25" s="1049">
        <v>45.568553000000001</v>
      </c>
      <c r="I25" s="1049">
        <v>55</v>
      </c>
      <c r="J25" s="1049">
        <v>8.7894389999999998</v>
      </c>
      <c r="K25" s="1049">
        <v>3566619</v>
      </c>
      <c r="L25" s="1049">
        <v>296148.53698999999</v>
      </c>
      <c r="M25" s="1049">
        <v>3244223</v>
      </c>
      <c r="N25" s="1049">
        <v>244500.28148999999</v>
      </c>
      <c r="O25" s="1049">
        <v>6928623</v>
      </c>
      <c r="P25" s="1049">
        <v>576645.96406899998</v>
      </c>
      <c r="Q25" s="1049">
        <v>43227</v>
      </c>
      <c r="R25" s="1049">
        <v>4455.3717104999996</v>
      </c>
    </row>
    <row r="26" spans="1:21" s="113" customFormat="1" ht="15">
      <c r="A26" s="95" t="s">
        <v>301</v>
      </c>
      <c r="B26" s="1049">
        <v>22</v>
      </c>
      <c r="C26" s="1049">
        <v>74721</v>
      </c>
      <c r="D26" s="1049">
        <v>14723.246519</v>
      </c>
      <c r="E26" s="1049">
        <v>46926</v>
      </c>
      <c r="F26" s="1049">
        <v>9158.977832999999</v>
      </c>
      <c r="G26" s="1049">
        <v>139</v>
      </c>
      <c r="H26" s="1049">
        <v>23.861632</v>
      </c>
      <c r="I26" s="1049">
        <v>94</v>
      </c>
      <c r="J26" s="1049">
        <v>15.477453000000001</v>
      </c>
      <c r="K26" s="1049">
        <v>4539021</v>
      </c>
      <c r="L26" s="1049">
        <v>368113.21056899993</v>
      </c>
      <c r="M26" s="1049">
        <v>3851931</v>
      </c>
      <c r="N26" s="1049">
        <v>289512.04638399999</v>
      </c>
      <c r="O26" s="1049">
        <v>8512832</v>
      </c>
      <c r="P26" s="1049">
        <v>681546.82039000001</v>
      </c>
      <c r="Q26" s="1049">
        <v>55448</v>
      </c>
      <c r="R26" s="1049">
        <v>6190.24188125</v>
      </c>
    </row>
    <row r="27" spans="1:21" s="113" customFormat="1" ht="15">
      <c r="A27" s="95" t="s">
        <v>298</v>
      </c>
      <c r="B27" s="1049">
        <v>22</v>
      </c>
      <c r="C27" s="1049">
        <v>113453</v>
      </c>
      <c r="D27" s="1049">
        <v>30477.45</v>
      </c>
      <c r="E27" s="1049">
        <v>45727</v>
      </c>
      <c r="F27" s="1049">
        <v>13525.04</v>
      </c>
      <c r="G27" s="1049">
        <v>156</v>
      </c>
      <c r="H27" s="1049">
        <v>25.7</v>
      </c>
      <c r="I27" s="1049">
        <v>116</v>
      </c>
      <c r="J27" s="1049">
        <v>18.71</v>
      </c>
      <c r="K27" s="1049">
        <v>5640730</v>
      </c>
      <c r="L27" s="1049">
        <v>426989.65</v>
      </c>
      <c r="M27" s="1049">
        <v>4450267</v>
      </c>
      <c r="N27" s="1049">
        <v>310525.21000000002</v>
      </c>
      <c r="O27" s="1049">
        <v>10250449</v>
      </c>
      <c r="P27" s="1049">
        <v>781561.76183700003</v>
      </c>
      <c r="Q27" s="1049">
        <v>56163</v>
      </c>
      <c r="R27" s="1049">
        <v>5217.59</v>
      </c>
    </row>
    <row r="28" spans="1:21" s="113" customFormat="1" ht="15">
      <c r="A28" s="95" t="s">
        <v>299</v>
      </c>
      <c r="B28" s="1049">
        <v>20</v>
      </c>
      <c r="C28" s="1049">
        <v>108143</v>
      </c>
      <c r="D28" s="1049">
        <v>18096.406004</v>
      </c>
      <c r="E28" s="1049">
        <v>58051</v>
      </c>
      <c r="F28" s="1049">
        <v>10166.003242999999</v>
      </c>
      <c r="G28" s="1049">
        <v>122</v>
      </c>
      <c r="H28" s="1049">
        <v>20.099765000000001</v>
      </c>
      <c r="I28" s="1049">
        <v>83</v>
      </c>
      <c r="J28" s="1049">
        <v>13.460532000000001</v>
      </c>
      <c r="K28" s="1049">
        <v>4585463</v>
      </c>
      <c r="L28" s="1049">
        <v>342671.61837400001</v>
      </c>
      <c r="M28" s="1049">
        <v>4214450</v>
      </c>
      <c r="N28" s="1049">
        <v>290979.47460199997</v>
      </c>
      <c r="O28" s="1049">
        <v>8966312</v>
      </c>
      <c r="P28" s="1049">
        <v>661947.06252000004</v>
      </c>
      <c r="Q28" s="1049">
        <v>63662</v>
      </c>
      <c r="R28" s="1049">
        <v>6926.63429825</v>
      </c>
    </row>
    <row r="29" spans="1:21" ht="15">
      <c r="A29" s="95" t="s">
        <v>300</v>
      </c>
      <c r="B29" s="1049">
        <v>22</v>
      </c>
      <c r="C29" s="1049">
        <v>176091</v>
      </c>
      <c r="D29" s="1049">
        <v>38635.784489999998</v>
      </c>
      <c r="E29" s="1049">
        <v>173801</v>
      </c>
      <c r="F29" s="1049">
        <v>35736.331692999993</v>
      </c>
      <c r="G29" s="1049">
        <v>155</v>
      </c>
      <c r="H29" s="1049">
        <v>26.171053000000001</v>
      </c>
      <c r="I29" s="1049">
        <v>167</v>
      </c>
      <c r="J29" s="1049">
        <v>27.811444999999999</v>
      </c>
      <c r="K29" s="1049">
        <v>6410676</v>
      </c>
      <c r="L29" s="1049">
        <v>472184.78983600001</v>
      </c>
      <c r="M29" s="1049">
        <v>5336409</v>
      </c>
      <c r="N29" s="1049">
        <v>363036.08802600001</v>
      </c>
      <c r="O29" s="1049">
        <v>12097299</v>
      </c>
      <c r="P29" s="1049">
        <v>909646.97654300008</v>
      </c>
      <c r="Q29" s="1049">
        <v>86914</v>
      </c>
      <c r="R29" s="1049">
        <v>7682.9182812500003</v>
      </c>
      <c r="S29" s="143"/>
      <c r="T29" s="143"/>
    </row>
    <row r="30" spans="1:21" ht="15">
      <c r="A30" s="958" t="s">
        <v>1358</v>
      </c>
      <c r="B30" s="1049">
        <v>22</v>
      </c>
      <c r="C30" s="1049">
        <v>87967</v>
      </c>
      <c r="D30" s="1049">
        <v>16917.810000000001</v>
      </c>
      <c r="E30" s="1049">
        <v>114980</v>
      </c>
      <c r="F30" s="1049">
        <v>19325.22</v>
      </c>
      <c r="G30" s="1049">
        <v>209</v>
      </c>
      <c r="H30" s="1049">
        <v>37.159999999999997</v>
      </c>
      <c r="I30" s="1049">
        <v>289</v>
      </c>
      <c r="J30" s="1049">
        <v>50.58</v>
      </c>
      <c r="K30" s="1049">
        <v>7749006</v>
      </c>
      <c r="L30" s="1049">
        <v>521534.58</v>
      </c>
      <c r="M30" s="1049">
        <v>6336853</v>
      </c>
      <c r="N30" s="1049">
        <v>392293.41</v>
      </c>
      <c r="O30" s="1049">
        <v>14289304</v>
      </c>
      <c r="P30" s="1049">
        <v>950158.752461</v>
      </c>
      <c r="Q30" s="1049">
        <v>85521</v>
      </c>
      <c r="R30" s="1049">
        <v>8905.18</v>
      </c>
      <c r="S30" s="143"/>
      <c r="T30" s="143"/>
    </row>
    <row r="31" spans="1:21" ht="32.25" customHeight="1">
      <c r="A31" s="1503" t="s">
        <v>1360</v>
      </c>
      <c r="B31" s="1503"/>
      <c r="C31" s="1503"/>
      <c r="D31" s="1503"/>
      <c r="E31" s="144"/>
      <c r="F31" s="144"/>
      <c r="G31" s="144"/>
      <c r="H31" s="144"/>
      <c r="I31" s="144"/>
      <c r="J31" s="144"/>
      <c r="K31" s="144"/>
      <c r="L31" s="146"/>
      <c r="M31" s="146"/>
      <c r="N31" s="146"/>
      <c r="O31" s="143"/>
      <c r="P31" s="143"/>
      <c r="Q31" s="145"/>
      <c r="R31" s="145"/>
    </row>
    <row r="32" spans="1:21" ht="25.5">
      <c r="A32" s="637" t="s">
        <v>571</v>
      </c>
    </row>
  </sheetData>
  <mergeCells count="35">
    <mergeCell ref="K18:L18"/>
    <mergeCell ref="M18:N18"/>
    <mergeCell ref="O18:O19"/>
    <mergeCell ref="P18:P19"/>
    <mergeCell ref="Q18:Q19"/>
    <mergeCell ref="A1:F1"/>
    <mergeCell ref="G1:J1"/>
    <mergeCell ref="K1:L1"/>
    <mergeCell ref="V1:AM1"/>
    <mergeCell ref="A3:A4"/>
    <mergeCell ref="B3:B4"/>
    <mergeCell ref="C3:D3"/>
    <mergeCell ref="E3:F3"/>
    <mergeCell ref="G3:H3"/>
    <mergeCell ref="I3:J3"/>
    <mergeCell ref="K3:L3"/>
    <mergeCell ref="M3:N3"/>
    <mergeCell ref="O3:P3"/>
    <mergeCell ref="Q3:R3"/>
    <mergeCell ref="K17:N17"/>
    <mergeCell ref="A31:D31"/>
    <mergeCell ref="A2:T2"/>
    <mergeCell ref="A16:R16"/>
    <mergeCell ref="S3:T3"/>
    <mergeCell ref="R18:R19"/>
    <mergeCell ref="A17:A19"/>
    <mergeCell ref="B17:B19"/>
    <mergeCell ref="C17:F17"/>
    <mergeCell ref="G17:J17"/>
    <mergeCell ref="O17:P17"/>
    <mergeCell ref="Q17:R17"/>
    <mergeCell ref="C18:D18"/>
    <mergeCell ref="E18:F18"/>
    <mergeCell ref="G18:H18"/>
    <mergeCell ref="I18:J18"/>
  </mergeCells>
  <printOptions horizontalCentered="1"/>
  <pageMargins left="0.7" right="0.7" top="0.75" bottom="0.75" header="0.3" footer="0.3"/>
  <pageSetup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topLeftCell="A7" workbookViewId="0">
      <selection activeCell="A15" sqref="A15"/>
    </sheetView>
  </sheetViews>
  <sheetFormatPr defaultColWidth="9.140625" defaultRowHeight="12.75"/>
  <cols>
    <col min="1" max="1" width="15.140625" style="113" customWidth="1"/>
    <col min="2" max="2" width="7.140625" style="113" customWidth="1"/>
    <col min="3" max="4" width="10.5703125" style="113" customWidth="1"/>
    <col min="5" max="6" width="8.28515625" style="113" customWidth="1"/>
    <col min="7" max="20" width="8.85546875" style="113" customWidth="1"/>
    <col min="21" max="23" width="10.5703125" style="113" customWidth="1"/>
    <col min="24" max="16384" width="9.140625" style="113"/>
  </cols>
  <sheetData>
    <row r="1" spans="1:20" ht="38.25" customHeight="1">
      <c r="A1" s="1526" t="s">
        <v>970</v>
      </c>
      <c r="B1" s="1526"/>
      <c r="C1" s="1526"/>
      <c r="D1" s="1526"/>
      <c r="E1" s="1526"/>
      <c r="F1" s="1526"/>
      <c r="G1" s="1526"/>
      <c r="H1" s="147"/>
      <c r="I1" s="147"/>
      <c r="J1" s="147"/>
      <c r="K1" s="147"/>
      <c r="L1" s="147"/>
    </row>
    <row r="2" spans="1:20" ht="12.75" customHeight="1">
      <c r="A2" s="1507" t="s">
        <v>122</v>
      </c>
      <c r="B2" s="1530" t="s">
        <v>966</v>
      </c>
      <c r="C2" s="1531" t="s">
        <v>576</v>
      </c>
      <c r="D2" s="1531"/>
      <c r="E2" s="1531"/>
      <c r="F2" s="1531"/>
      <c r="G2" s="1531"/>
      <c r="H2" s="1531"/>
      <c r="I2" s="1531"/>
      <c r="J2" s="1531"/>
      <c r="K2" s="1531"/>
      <c r="L2" s="1532"/>
      <c r="M2" s="1533" t="s">
        <v>577</v>
      </c>
      <c r="N2" s="1531"/>
      <c r="O2" s="1531"/>
      <c r="P2" s="1531"/>
      <c r="Q2" s="1531"/>
      <c r="R2" s="1531"/>
      <c r="S2" s="1531"/>
      <c r="T2" s="1532"/>
    </row>
    <row r="3" spans="1:20" ht="57.75" customHeight="1">
      <c r="A3" s="1509"/>
      <c r="B3" s="1509"/>
      <c r="C3" s="1534" t="s">
        <v>572</v>
      </c>
      <c r="D3" s="1535"/>
      <c r="E3" s="1534" t="s">
        <v>573</v>
      </c>
      <c r="F3" s="1535"/>
      <c r="G3" s="1534" t="s">
        <v>574</v>
      </c>
      <c r="H3" s="1535"/>
      <c r="I3" s="1528" t="s">
        <v>575</v>
      </c>
      <c r="J3" s="1529"/>
      <c r="K3" s="1514" t="s">
        <v>969</v>
      </c>
      <c r="L3" s="1514"/>
      <c r="M3" s="1528" t="s">
        <v>578</v>
      </c>
      <c r="N3" s="1529"/>
      <c r="O3" s="1528" t="s">
        <v>579</v>
      </c>
      <c r="P3" s="1529"/>
      <c r="Q3" s="1528" t="s">
        <v>580</v>
      </c>
      <c r="R3" s="1529"/>
      <c r="S3" s="1514" t="s">
        <v>969</v>
      </c>
      <c r="T3" s="1514"/>
    </row>
    <row r="4" spans="1:20" s="149" customFormat="1" ht="92.25" customHeight="1">
      <c r="A4" s="1509"/>
      <c r="B4" s="1508"/>
      <c r="C4" s="653" t="s">
        <v>1117</v>
      </c>
      <c r="D4" s="560" t="s">
        <v>549</v>
      </c>
      <c r="E4" s="653" t="s">
        <v>1117</v>
      </c>
      <c r="F4" s="560" t="s">
        <v>549</v>
      </c>
      <c r="G4" s="653" t="s">
        <v>1117</v>
      </c>
      <c r="H4" s="560" t="s">
        <v>549</v>
      </c>
      <c r="I4" s="653" t="s">
        <v>1117</v>
      </c>
      <c r="J4" s="560" t="s">
        <v>549</v>
      </c>
      <c r="K4" s="653" t="s">
        <v>1117</v>
      </c>
      <c r="L4" s="148" t="s">
        <v>550</v>
      </c>
      <c r="M4" s="653" t="s">
        <v>1117</v>
      </c>
      <c r="N4" s="560" t="s">
        <v>549</v>
      </c>
      <c r="O4" s="653" t="s">
        <v>1117</v>
      </c>
      <c r="P4" s="560" t="s">
        <v>549</v>
      </c>
      <c r="Q4" s="653" t="s">
        <v>1117</v>
      </c>
      <c r="R4" s="560" t="s">
        <v>549</v>
      </c>
      <c r="S4" s="653" t="s">
        <v>1117</v>
      </c>
      <c r="T4" s="148" t="s">
        <v>581</v>
      </c>
    </row>
    <row r="5" spans="1:20" s="120" customFormat="1" ht="15.75" customHeight="1">
      <c r="A5" s="150" t="s">
        <v>1</v>
      </c>
      <c r="B5" s="1050">
        <v>261</v>
      </c>
      <c r="C5" s="1050">
        <v>11056852</v>
      </c>
      <c r="D5" s="1050">
        <v>455941.35759000009</v>
      </c>
      <c r="E5" s="1050">
        <v>8178</v>
      </c>
      <c r="F5" s="1050">
        <v>607.50144750000004</v>
      </c>
      <c r="G5" s="1050">
        <v>3182</v>
      </c>
      <c r="H5" s="1050">
        <v>149.69983000000002</v>
      </c>
      <c r="I5" s="1050">
        <v>11068212</v>
      </c>
      <c r="J5" s="1050">
        <v>456698.55240749993</v>
      </c>
      <c r="K5" s="1050">
        <v>63795</v>
      </c>
      <c r="L5" s="1050">
        <v>2708.18</v>
      </c>
      <c r="M5" s="1050">
        <v>10407</v>
      </c>
      <c r="N5" s="1050">
        <v>367.40802500000001</v>
      </c>
      <c r="O5" s="1050">
        <v>3874</v>
      </c>
      <c r="P5" s="1050">
        <v>119.891425</v>
      </c>
      <c r="Q5" s="1050">
        <v>14281</v>
      </c>
      <c r="R5" s="1050">
        <v>487.29944999999998</v>
      </c>
      <c r="S5" s="1048">
        <v>844</v>
      </c>
      <c r="T5" s="1048">
        <v>27.47</v>
      </c>
    </row>
    <row r="6" spans="1:20" s="120" customFormat="1" ht="15.75" customHeight="1">
      <c r="A6" s="140" t="s">
        <v>2</v>
      </c>
      <c r="B6" s="1050">
        <v>189</v>
      </c>
      <c r="C6" s="1050">
        <v>3985993</v>
      </c>
      <c r="D6" s="1050">
        <v>152547.66657500001</v>
      </c>
      <c r="E6" s="1050">
        <v>17288</v>
      </c>
      <c r="F6" s="1050">
        <v>1303.6310500000002</v>
      </c>
      <c r="G6" s="1050">
        <v>17346</v>
      </c>
      <c r="H6" s="1050">
        <v>819.55799999999999</v>
      </c>
      <c r="I6" s="1050">
        <v>4020627</v>
      </c>
      <c r="J6" s="1050">
        <v>154670.92642999999</v>
      </c>
      <c r="K6" s="1050">
        <v>45317</v>
      </c>
      <c r="L6" s="1050">
        <v>2010.1426749999998</v>
      </c>
      <c r="M6" s="1050">
        <v>35438</v>
      </c>
      <c r="N6" s="1050">
        <v>1045.1057914999999</v>
      </c>
      <c r="O6" s="1050">
        <v>33305</v>
      </c>
      <c r="P6" s="1050">
        <v>944.35459750000007</v>
      </c>
      <c r="Q6" s="1050">
        <v>68743</v>
      </c>
      <c r="R6" s="1050">
        <v>1989.4556799999998</v>
      </c>
      <c r="S6" s="1050">
        <v>6</v>
      </c>
      <c r="T6" s="1050">
        <v>0.18076499999999998</v>
      </c>
    </row>
    <row r="7" spans="1:20" ht="15.75" customHeight="1">
      <c r="A7" s="95" t="s">
        <v>64</v>
      </c>
      <c r="B7" s="1051">
        <v>20</v>
      </c>
      <c r="C7" s="1051">
        <v>534945</v>
      </c>
      <c r="D7" s="1051">
        <v>22958.766094999999</v>
      </c>
      <c r="E7" s="1051">
        <v>2610</v>
      </c>
      <c r="F7" s="1051">
        <v>216.73988000000003</v>
      </c>
      <c r="G7" s="1051">
        <v>328</v>
      </c>
      <c r="H7" s="1051">
        <v>18.52478</v>
      </c>
      <c r="I7" s="1051">
        <v>537883</v>
      </c>
      <c r="J7" s="1051">
        <v>23194.030755</v>
      </c>
      <c r="K7" s="1051">
        <v>63856</v>
      </c>
      <c r="L7" s="1051">
        <v>2866.92</v>
      </c>
      <c r="M7" s="1051">
        <v>7215</v>
      </c>
      <c r="N7" s="1051">
        <v>244.01123250000001</v>
      </c>
      <c r="O7" s="1051">
        <v>3726</v>
      </c>
      <c r="P7" s="1051">
        <v>119.6408275</v>
      </c>
      <c r="Q7" s="1051">
        <v>10941</v>
      </c>
      <c r="R7" s="1051">
        <v>363.65206000000001</v>
      </c>
      <c r="S7" s="1051">
        <v>1001</v>
      </c>
      <c r="T7" s="1051">
        <v>35.092154999999998</v>
      </c>
    </row>
    <row r="8" spans="1:20" ht="15.75" customHeight="1">
      <c r="A8" s="95" t="s">
        <v>65</v>
      </c>
      <c r="B8" s="1051">
        <v>22</v>
      </c>
      <c r="C8" s="1051">
        <v>463128</v>
      </c>
      <c r="D8" s="1051">
        <v>18185.988939999999</v>
      </c>
      <c r="E8" s="1051">
        <v>6824</v>
      </c>
      <c r="F8" s="1051">
        <v>533.77018999999996</v>
      </c>
      <c r="G8" s="1051">
        <v>118</v>
      </c>
      <c r="H8" s="1051">
        <v>6.3149199999999999</v>
      </c>
      <c r="I8" s="1051">
        <v>470070</v>
      </c>
      <c r="J8" s="1051">
        <v>18726.074049999999</v>
      </c>
      <c r="K8" s="1051">
        <v>66077</v>
      </c>
      <c r="L8" s="1051">
        <v>2686.5245300000001</v>
      </c>
      <c r="M8" s="1051">
        <v>6837</v>
      </c>
      <c r="N8" s="1051">
        <v>215.89258000000001</v>
      </c>
      <c r="O8" s="1051">
        <v>8546</v>
      </c>
      <c r="P8" s="1051">
        <v>261.81956000000002</v>
      </c>
      <c r="Q8" s="1051">
        <v>15383</v>
      </c>
      <c r="R8" s="1051">
        <v>477.71213999999998</v>
      </c>
      <c r="S8" s="1051">
        <v>732</v>
      </c>
      <c r="T8" s="1051">
        <v>22.62</v>
      </c>
    </row>
    <row r="9" spans="1:20" ht="15.75" customHeight="1">
      <c r="A9" s="95" t="s">
        <v>295</v>
      </c>
      <c r="B9" s="1051">
        <v>22</v>
      </c>
      <c r="C9" s="1051">
        <v>430395</v>
      </c>
      <c r="D9" s="1051">
        <v>15909.9</v>
      </c>
      <c r="E9" s="1051">
        <v>5003</v>
      </c>
      <c r="F9" s="1051">
        <v>353.37</v>
      </c>
      <c r="G9" s="1051">
        <v>65</v>
      </c>
      <c r="H9" s="1051">
        <v>3.09</v>
      </c>
      <c r="I9" s="1051">
        <v>435463</v>
      </c>
      <c r="J9" s="1051">
        <v>16266.368105</v>
      </c>
      <c r="K9" s="1051">
        <v>58444</v>
      </c>
      <c r="L9" s="1051">
        <v>2240.1889999999999</v>
      </c>
      <c r="M9" s="1051">
        <v>9656</v>
      </c>
      <c r="N9" s="1051">
        <v>273.57670999999999</v>
      </c>
      <c r="O9" s="1051">
        <v>8735</v>
      </c>
      <c r="P9" s="1051">
        <v>243.9720475</v>
      </c>
      <c r="Q9" s="1051">
        <v>18391</v>
      </c>
      <c r="R9" s="1051">
        <v>517.54875749999997</v>
      </c>
      <c r="S9" s="1051">
        <v>1238</v>
      </c>
      <c r="T9" s="1051">
        <v>35.775197499999997</v>
      </c>
    </row>
    <row r="10" spans="1:20" ht="15.75" customHeight="1">
      <c r="A10" s="95" t="s">
        <v>296</v>
      </c>
      <c r="B10" s="1051">
        <v>21</v>
      </c>
      <c r="C10" s="1051">
        <v>454822</v>
      </c>
      <c r="D10" s="1051">
        <v>16607</v>
      </c>
      <c r="E10" s="1051">
        <v>2800</v>
      </c>
      <c r="F10" s="1051">
        <v>183.86806000000001</v>
      </c>
      <c r="G10" s="1051">
        <v>21</v>
      </c>
      <c r="H10" s="1051">
        <v>1.0821400000000001</v>
      </c>
      <c r="I10" s="1051">
        <v>457643</v>
      </c>
      <c r="J10" s="1051">
        <v>16792.012900000002</v>
      </c>
      <c r="K10" s="1051">
        <v>49923</v>
      </c>
      <c r="L10" s="1051">
        <v>1940.7995230000004</v>
      </c>
      <c r="M10" s="1051">
        <v>11613</v>
      </c>
      <c r="N10" s="1051">
        <v>308.48183499999999</v>
      </c>
      <c r="O10" s="1051">
        <v>12202</v>
      </c>
      <c r="P10" s="1051">
        <v>316.47709750000001</v>
      </c>
      <c r="Q10" s="1051">
        <v>23815</v>
      </c>
      <c r="R10" s="1051">
        <v>624.95893249999995</v>
      </c>
      <c r="S10" s="1051">
        <v>984</v>
      </c>
      <c r="T10" s="1051">
        <v>26.003944000000001</v>
      </c>
    </row>
    <row r="11" spans="1:20" ht="15.75" customHeight="1">
      <c r="A11" s="95" t="s">
        <v>301</v>
      </c>
      <c r="B11" s="1051">
        <v>20</v>
      </c>
      <c r="C11" s="1051">
        <v>390967</v>
      </c>
      <c r="D11" s="1051">
        <v>14045.03144500001</v>
      </c>
      <c r="E11" s="1051">
        <v>49</v>
      </c>
      <c r="F11" s="1051">
        <v>2.94292</v>
      </c>
      <c r="G11" s="1051">
        <v>735</v>
      </c>
      <c r="H11" s="1051">
        <v>37.012439999999998</v>
      </c>
      <c r="I11" s="1051">
        <v>391751</v>
      </c>
      <c r="J11" s="1051">
        <v>14084.98680500001</v>
      </c>
      <c r="K11" s="1051">
        <v>46653</v>
      </c>
      <c r="L11" s="1051">
        <v>1794.4161399999998</v>
      </c>
      <c r="M11" s="1051">
        <v>105</v>
      </c>
      <c r="N11" s="1051">
        <v>2.7996440000000002</v>
      </c>
      <c r="O11" s="1051">
        <v>96</v>
      </c>
      <c r="P11" s="1051">
        <v>2.4450649999999996</v>
      </c>
      <c r="Q11" s="1051">
        <v>201</v>
      </c>
      <c r="R11" s="1051">
        <v>5.24</v>
      </c>
      <c r="S11" s="1051">
        <v>0</v>
      </c>
      <c r="T11" s="1051">
        <v>0</v>
      </c>
    </row>
    <row r="12" spans="1:20" ht="15.75" customHeight="1">
      <c r="A12" s="95" t="s">
        <v>298</v>
      </c>
      <c r="B12" s="1051">
        <v>22</v>
      </c>
      <c r="C12" s="1051">
        <v>390107</v>
      </c>
      <c r="D12" s="1051">
        <v>14233.453904999998</v>
      </c>
      <c r="E12" s="1051">
        <v>2</v>
      </c>
      <c r="F12" s="1051">
        <v>12.94</v>
      </c>
      <c r="G12" s="1051">
        <v>2343</v>
      </c>
      <c r="H12" s="1051">
        <v>115.77503000000006</v>
      </c>
      <c r="I12" s="1051">
        <v>392452</v>
      </c>
      <c r="J12" s="1051">
        <v>14362.168934999998</v>
      </c>
      <c r="K12" s="1051">
        <v>41267</v>
      </c>
      <c r="L12" s="1051">
        <v>1591.2014029999998</v>
      </c>
      <c r="M12" s="1051">
        <v>0</v>
      </c>
      <c r="N12" s="1051">
        <v>0</v>
      </c>
      <c r="O12" s="1051">
        <v>0</v>
      </c>
      <c r="P12" s="1051">
        <v>0</v>
      </c>
      <c r="Q12" s="1051">
        <v>0</v>
      </c>
      <c r="R12" s="1051">
        <v>0</v>
      </c>
      <c r="S12" s="1051">
        <v>0</v>
      </c>
      <c r="T12" s="1051">
        <v>0</v>
      </c>
    </row>
    <row r="13" spans="1:20" ht="15.75" customHeight="1">
      <c r="A13" s="95" t="s">
        <v>299</v>
      </c>
      <c r="B13" s="1051">
        <v>19</v>
      </c>
      <c r="C13" s="1051">
        <v>275257</v>
      </c>
      <c r="D13" s="1051">
        <v>9940.0016550000018</v>
      </c>
      <c r="E13" s="1051">
        <v>0</v>
      </c>
      <c r="F13" s="1051">
        <v>0</v>
      </c>
      <c r="G13" s="1051">
        <v>2286</v>
      </c>
      <c r="H13" s="1051">
        <v>112.53258000000001</v>
      </c>
      <c r="I13" s="1051">
        <v>277543</v>
      </c>
      <c r="J13" s="1051">
        <v>10052.534235000001</v>
      </c>
      <c r="K13" s="1051">
        <v>39976</v>
      </c>
      <c r="L13" s="1051">
        <v>1458.65822</v>
      </c>
      <c r="M13" s="1051">
        <v>0</v>
      </c>
      <c r="N13" s="1051">
        <v>0</v>
      </c>
      <c r="O13" s="1051">
        <v>0</v>
      </c>
      <c r="P13" s="1051">
        <v>0</v>
      </c>
      <c r="Q13" s="1051">
        <v>0</v>
      </c>
      <c r="R13" s="1051">
        <v>0</v>
      </c>
      <c r="S13" s="1051">
        <v>0</v>
      </c>
      <c r="T13" s="1051">
        <v>0</v>
      </c>
    </row>
    <row r="14" spans="1:20" s="151" customFormat="1" ht="15.75" customHeight="1">
      <c r="A14" s="95" t="s">
        <v>300</v>
      </c>
      <c r="B14" s="1051">
        <v>21</v>
      </c>
      <c r="C14" s="1051">
        <v>554728</v>
      </c>
      <c r="D14" s="1051">
        <v>20738.166010000001</v>
      </c>
      <c r="E14" s="1051">
        <v>0</v>
      </c>
      <c r="F14" s="1051">
        <v>0</v>
      </c>
      <c r="G14" s="1051">
        <v>4884</v>
      </c>
      <c r="H14" s="1051">
        <v>218.30107000000001</v>
      </c>
      <c r="I14" s="1051">
        <v>559612</v>
      </c>
      <c r="J14" s="1051">
        <v>20956.467079999999</v>
      </c>
      <c r="K14" s="1051">
        <v>44466</v>
      </c>
      <c r="L14" s="1051">
        <v>1914.0934199999999</v>
      </c>
      <c r="M14" s="1051">
        <v>12</v>
      </c>
      <c r="N14" s="1051">
        <v>0.34378999999999998</v>
      </c>
      <c r="O14" s="1051">
        <v>0</v>
      </c>
      <c r="P14" s="1051">
        <v>0</v>
      </c>
      <c r="Q14" s="1051">
        <v>12</v>
      </c>
      <c r="R14" s="1051">
        <v>0.34378999999999998</v>
      </c>
      <c r="S14" s="1051">
        <v>6</v>
      </c>
      <c r="T14" s="1051">
        <v>0.19089</v>
      </c>
    </row>
    <row r="15" spans="1:20" ht="15">
      <c r="A15" s="958" t="s">
        <v>1358</v>
      </c>
      <c r="B15" s="1052">
        <v>22</v>
      </c>
      <c r="C15" s="1052">
        <v>491644</v>
      </c>
      <c r="D15" s="1052">
        <v>19929.358524999996</v>
      </c>
      <c r="E15" s="1052">
        <v>0</v>
      </c>
      <c r="F15" s="1052">
        <v>0</v>
      </c>
      <c r="G15" s="1052">
        <v>6566</v>
      </c>
      <c r="H15" s="1052">
        <v>306.92504000000002</v>
      </c>
      <c r="I15" s="1052">
        <v>498210</v>
      </c>
      <c r="J15" s="1052">
        <v>20236.283564999994</v>
      </c>
      <c r="K15" s="1053">
        <v>45317</v>
      </c>
      <c r="L15" s="1053">
        <v>2010.1426749999998</v>
      </c>
      <c r="M15" s="1054">
        <v>0</v>
      </c>
      <c r="N15" s="1055">
        <v>0</v>
      </c>
      <c r="O15" s="1054">
        <v>0</v>
      </c>
      <c r="P15" s="1054">
        <v>0</v>
      </c>
      <c r="Q15" s="1054">
        <v>0</v>
      </c>
      <c r="R15" s="1055">
        <v>0</v>
      </c>
      <c r="S15" s="1054">
        <v>6</v>
      </c>
      <c r="T15" s="1055">
        <v>0.18076499999999998</v>
      </c>
    </row>
    <row r="16" spans="1:20" ht="30" customHeight="1">
      <c r="A16" s="1503" t="s">
        <v>1360</v>
      </c>
      <c r="B16" s="1503"/>
      <c r="C16" s="1503"/>
      <c r="D16" s="1503"/>
      <c r="E16" s="152"/>
      <c r="F16" s="152"/>
      <c r="G16" s="152"/>
      <c r="H16" s="152"/>
      <c r="I16" s="152"/>
      <c r="J16" s="152"/>
      <c r="K16" s="152"/>
      <c r="L16" s="152"/>
      <c r="M16" s="153"/>
      <c r="N16" s="154"/>
      <c r="O16" s="155"/>
      <c r="P16" s="154"/>
      <c r="Q16" s="153"/>
      <c r="R16" s="154"/>
      <c r="S16" s="153"/>
      <c r="T16" s="154"/>
    </row>
    <row r="17" spans="1:15" ht="27.75" customHeight="1">
      <c r="A17" s="1527" t="s">
        <v>582</v>
      </c>
      <c r="B17" s="1527"/>
      <c r="C17" s="1527"/>
      <c r="D17" s="156"/>
      <c r="E17" s="156"/>
      <c r="F17" s="156"/>
      <c r="G17" s="156"/>
      <c r="H17" s="156"/>
      <c r="I17" s="156"/>
      <c r="J17" s="156"/>
      <c r="K17" s="156"/>
      <c r="L17" s="156"/>
      <c r="M17" s="156"/>
      <c r="N17" s="156"/>
      <c r="O17" s="157"/>
    </row>
    <row r="18" spans="1:15" ht="18.75" customHeight="1"/>
    <row r="19" spans="1:15" ht="18.75" customHeight="1"/>
  </sheetData>
  <mergeCells count="16">
    <mergeCell ref="S3:T3"/>
    <mergeCell ref="A2:A4"/>
    <mergeCell ref="B2:B4"/>
    <mergeCell ref="C2:L2"/>
    <mergeCell ref="M2:T2"/>
    <mergeCell ref="C3:D3"/>
    <mergeCell ref="E3:F3"/>
    <mergeCell ref="G3:H3"/>
    <mergeCell ref="I3:J3"/>
    <mergeCell ref="K3:L3"/>
    <mergeCell ref="M3:N3"/>
    <mergeCell ref="A1:G1"/>
    <mergeCell ref="A16:D16"/>
    <mergeCell ref="A17:C17"/>
    <mergeCell ref="O3:P3"/>
    <mergeCell ref="Q3:R3"/>
  </mergeCells>
  <printOptions horizontalCentered="1"/>
  <pageMargins left="0.7" right="0.7" top="0.75" bottom="0.75" header="0.3" footer="0.3"/>
  <pageSetup scale="67"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
  <sheetViews>
    <sheetView topLeftCell="A22" workbookViewId="0">
      <selection activeCell="A30" sqref="A30"/>
    </sheetView>
  </sheetViews>
  <sheetFormatPr defaultColWidth="8.85546875" defaultRowHeight="15"/>
  <cols>
    <col min="1" max="1" width="14.85546875" style="158" customWidth="1"/>
    <col min="2" max="2" width="8.85546875" style="158"/>
    <col min="3" max="3" width="9.28515625" style="158" bestFit="1" customWidth="1"/>
    <col min="4" max="4" width="11.28515625" style="158" customWidth="1"/>
    <col min="5" max="5" width="9.140625" style="158" customWidth="1"/>
    <col min="6" max="6" width="10.42578125" style="158" customWidth="1"/>
    <col min="7" max="7" width="11" style="158" customWidth="1"/>
    <col min="8" max="14" width="8.85546875" style="158"/>
    <col min="15" max="15" width="10.85546875" style="158" bestFit="1" customWidth="1"/>
    <col min="16" max="16" width="11.28515625" style="158" customWidth="1"/>
    <col min="17" max="17" width="9.140625" style="158" customWidth="1"/>
    <col min="18" max="16384" width="8.85546875" style="158"/>
  </cols>
  <sheetData>
    <row r="1" spans="1:25" ht="31.5" customHeight="1">
      <c r="A1" s="1536" t="s">
        <v>971</v>
      </c>
      <c r="B1" s="1537"/>
      <c r="C1" s="1537"/>
      <c r="D1" s="1537"/>
      <c r="E1" s="1537"/>
      <c r="F1" s="1537"/>
      <c r="G1" s="1537"/>
      <c r="H1" s="1537"/>
      <c r="I1" s="1537"/>
      <c r="J1" s="1537"/>
      <c r="K1" s="1537"/>
      <c r="L1" s="1537"/>
      <c r="M1" s="1537"/>
      <c r="N1" s="1537"/>
      <c r="O1" s="1537"/>
      <c r="P1" s="1537"/>
      <c r="Q1" s="1537"/>
    </row>
    <row r="2" spans="1:25" ht="15.75">
      <c r="A2" s="1538" t="s">
        <v>535</v>
      </c>
      <c r="B2" s="1538"/>
      <c r="C2" s="1538"/>
      <c r="D2" s="1538"/>
      <c r="E2" s="1538"/>
      <c r="F2" s="1538"/>
      <c r="G2" s="1538"/>
      <c r="H2" s="1538"/>
      <c r="I2" s="1538"/>
      <c r="J2" s="1538"/>
      <c r="K2" s="1538"/>
      <c r="L2" s="1538"/>
      <c r="M2" s="1538"/>
      <c r="N2" s="1538"/>
    </row>
    <row r="3" spans="1:25" ht="49.5" customHeight="1">
      <c r="A3" s="1552" t="s">
        <v>122</v>
      </c>
      <c r="B3" s="1539" t="s">
        <v>966</v>
      </c>
      <c r="C3" s="1540" t="s">
        <v>583</v>
      </c>
      <c r="D3" s="1541"/>
      <c r="E3" s="1542" t="s">
        <v>584</v>
      </c>
      <c r="F3" s="1543"/>
      <c r="G3" s="1542" t="s">
        <v>1251</v>
      </c>
      <c r="H3" s="1543"/>
      <c r="I3" s="1542" t="s">
        <v>585</v>
      </c>
      <c r="J3" s="1543"/>
      <c r="K3" s="1542" t="s">
        <v>63</v>
      </c>
      <c r="L3" s="1543"/>
      <c r="M3" s="1514" t="s">
        <v>969</v>
      </c>
      <c r="N3" s="1514"/>
    </row>
    <row r="4" spans="1:25" ht="89.25">
      <c r="A4" s="1553"/>
      <c r="B4" s="1506"/>
      <c r="C4" s="653" t="s">
        <v>1117</v>
      </c>
      <c r="D4" s="654" t="s">
        <v>549</v>
      </c>
      <c r="E4" s="653" t="s">
        <v>1117</v>
      </c>
      <c r="F4" s="560" t="s">
        <v>549</v>
      </c>
      <c r="G4" s="653" t="s">
        <v>1117</v>
      </c>
      <c r="H4" s="560" t="s">
        <v>549</v>
      </c>
      <c r="I4" s="653" t="s">
        <v>1117</v>
      </c>
      <c r="J4" s="560" t="s">
        <v>549</v>
      </c>
      <c r="K4" s="653" t="s">
        <v>1117</v>
      </c>
      <c r="L4" s="560" t="s">
        <v>549</v>
      </c>
      <c r="M4" s="653" t="s">
        <v>1117</v>
      </c>
      <c r="N4" s="653" t="s">
        <v>588</v>
      </c>
    </row>
    <row r="5" spans="1:25">
      <c r="A5" s="658" t="s">
        <v>972</v>
      </c>
      <c r="B5" s="659">
        <v>254</v>
      </c>
      <c r="C5" s="659">
        <v>120442</v>
      </c>
      <c r="D5" s="659">
        <v>4870.9331300000003</v>
      </c>
      <c r="E5" s="659">
        <v>1535</v>
      </c>
      <c r="F5" s="659">
        <v>87.287484000000006</v>
      </c>
      <c r="G5" s="659">
        <v>0</v>
      </c>
      <c r="H5" s="659">
        <v>0</v>
      </c>
      <c r="I5" s="659">
        <v>26</v>
      </c>
      <c r="J5" s="659">
        <v>0.57201000000000002</v>
      </c>
      <c r="K5" s="659">
        <v>122003</v>
      </c>
      <c r="L5" s="659">
        <v>4958.7926240000006</v>
      </c>
      <c r="M5" s="659">
        <v>28</v>
      </c>
      <c r="N5" s="659">
        <v>1.0900000000000001</v>
      </c>
    </row>
    <row r="6" spans="1:25" s="159" customFormat="1">
      <c r="A6" s="140" t="s">
        <v>2</v>
      </c>
      <c r="B6" s="1048">
        <v>194</v>
      </c>
      <c r="C6" s="1048">
        <v>35680</v>
      </c>
      <c r="D6" s="1048">
        <v>2592.9296599999993</v>
      </c>
      <c r="E6" s="1048">
        <v>1949</v>
      </c>
      <c r="F6" s="1048">
        <v>100.189931</v>
      </c>
      <c r="G6" s="1048">
        <v>7948</v>
      </c>
      <c r="H6" s="1048">
        <v>399.72853999999995</v>
      </c>
      <c r="I6" s="1048">
        <v>0</v>
      </c>
      <c r="J6" s="1048">
        <v>0</v>
      </c>
      <c r="K6" s="1048">
        <v>45577</v>
      </c>
      <c r="L6" s="1048">
        <v>3092.8481310000002</v>
      </c>
      <c r="M6" s="1048">
        <v>99</v>
      </c>
      <c r="N6" s="1048">
        <v>5.68</v>
      </c>
    </row>
    <row r="7" spans="1:25" s="160" customFormat="1">
      <c r="A7" s="95" t="s">
        <v>64</v>
      </c>
      <c r="B7" s="1049">
        <v>20</v>
      </c>
      <c r="C7" s="1049">
        <v>5088</v>
      </c>
      <c r="D7" s="1049">
        <v>415.88617499999998</v>
      </c>
      <c r="E7" s="1049">
        <v>200</v>
      </c>
      <c r="F7" s="1049">
        <v>10.389564999999999</v>
      </c>
      <c r="G7" s="1049">
        <v>802</v>
      </c>
      <c r="H7" s="1049">
        <v>47.467790000000001</v>
      </c>
      <c r="I7" s="1049">
        <v>0</v>
      </c>
      <c r="J7" s="1049">
        <v>0</v>
      </c>
      <c r="K7" s="1049">
        <v>6090</v>
      </c>
      <c r="L7" s="1049">
        <v>473.74352999999996</v>
      </c>
      <c r="M7" s="1049">
        <v>47</v>
      </c>
      <c r="N7" s="1049">
        <v>3.5</v>
      </c>
    </row>
    <row r="8" spans="1:25" s="160" customFormat="1">
      <c r="A8" s="95" t="s">
        <v>65</v>
      </c>
      <c r="B8" s="1049">
        <v>22</v>
      </c>
      <c r="C8" s="1049">
        <v>5026</v>
      </c>
      <c r="D8" s="1049">
        <v>402.31348500000001</v>
      </c>
      <c r="E8" s="1049">
        <v>216</v>
      </c>
      <c r="F8" s="1049">
        <v>10.954190000000001</v>
      </c>
      <c r="G8" s="1049">
        <v>1029</v>
      </c>
      <c r="H8" s="1049">
        <v>55.250630000000001</v>
      </c>
      <c r="I8" s="1049">
        <v>0</v>
      </c>
      <c r="J8" s="1049">
        <v>0</v>
      </c>
      <c r="K8" s="1049">
        <v>6271</v>
      </c>
      <c r="L8" s="1049">
        <v>468.518305</v>
      </c>
      <c r="M8" s="1049">
        <v>129</v>
      </c>
      <c r="N8" s="1049">
        <v>6.58</v>
      </c>
    </row>
    <row r="9" spans="1:25" s="160" customFormat="1">
      <c r="A9" s="95" t="s">
        <v>295</v>
      </c>
      <c r="B9" s="1049">
        <v>22</v>
      </c>
      <c r="C9" s="1049">
        <v>4315</v>
      </c>
      <c r="D9" s="1049">
        <v>321.37</v>
      </c>
      <c r="E9" s="1049">
        <v>220</v>
      </c>
      <c r="F9" s="1049">
        <v>11.181036000000001</v>
      </c>
      <c r="G9" s="1049">
        <v>1269</v>
      </c>
      <c r="H9" s="1049">
        <v>61.274520000000003</v>
      </c>
      <c r="I9" s="1049">
        <v>0</v>
      </c>
      <c r="J9" s="1049">
        <v>0</v>
      </c>
      <c r="K9" s="1049">
        <v>5804</v>
      </c>
      <c r="L9" s="1049">
        <v>393.82555600000001</v>
      </c>
      <c r="M9" s="1049">
        <v>141</v>
      </c>
      <c r="N9" s="1049">
        <v>7.6450699999999996</v>
      </c>
    </row>
    <row r="10" spans="1:25" s="160" customFormat="1">
      <c r="A10" s="95" t="s">
        <v>296</v>
      </c>
      <c r="B10" s="1049">
        <v>21</v>
      </c>
      <c r="C10" s="1049">
        <v>4454</v>
      </c>
      <c r="D10" s="1049">
        <v>312.12</v>
      </c>
      <c r="E10" s="1049">
        <v>220</v>
      </c>
      <c r="F10" s="1049">
        <v>11.179894000000001</v>
      </c>
      <c r="G10" s="1049">
        <v>1138</v>
      </c>
      <c r="H10" s="1049">
        <v>56.87</v>
      </c>
      <c r="I10" s="1049">
        <v>0</v>
      </c>
      <c r="J10" s="1049">
        <v>0</v>
      </c>
      <c r="K10" s="1049">
        <v>5812</v>
      </c>
      <c r="L10" s="1049">
        <v>380.169894</v>
      </c>
      <c r="M10" s="1049">
        <v>145</v>
      </c>
      <c r="N10" s="1049">
        <v>7</v>
      </c>
    </row>
    <row r="11" spans="1:25" s="160" customFormat="1">
      <c r="A11" s="95" t="s">
        <v>301</v>
      </c>
      <c r="B11" s="1049">
        <v>22</v>
      </c>
      <c r="C11" s="1049">
        <v>4668</v>
      </c>
      <c r="D11" s="1049">
        <v>326.99</v>
      </c>
      <c r="E11" s="1049">
        <v>221</v>
      </c>
      <c r="F11" s="1049">
        <v>11.408256</v>
      </c>
      <c r="G11" s="1049">
        <v>1274</v>
      </c>
      <c r="H11" s="1049">
        <v>63.369790000000002</v>
      </c>
      <c r="I11" s="1049">
        <v>0</v>
      </c>
      <c r="J11" s="1049">
        <v>0</v>
      </c>
      <c r="K11" s="1049">
        <v>6163</v>
      </c>
      <c r="L11" s="1049">
        <v>401.76804600000003</v>
      </c>
      <c r="M11" s="1049">
        <v>110</v>
      </c>
      <c r="N11" s="1049">
        <v>5</v>
      </c>
    </row>
    <row r="12" spans="1:25" s="160" customFormat="1">
      <c r="A12" s="95" t="s">
        <v>298</v>
      </c>
      <c r="B12" s="1049">
        <v>22</v>
      </c>
      <c r="C12" s="1049">
        <v>5210</v>
      </c>
      <c r="D12" s="1049">
        <v>347.96</v>
      </c>
      <c r="E12" s="1049">
        <v>220</v>
      </c>
      <c r="F12" s="1049">
        <v>10.99</v>
      </c>
      <c r="G12" s="1049">
        <v>945</v>
      </c>
      <c r="H12" s="1049">
        <v>46.274140000000003</v>
      </c>
      <c r="I12" s="1049">
        <v>0</v>
      </c>
      <c r="J12" s="1049">
        <v>0</v>
      </c>
      <c r="K12" s="1049">
        <v>6375</v>
      </c>
      <c r="L12" s="1049">
        <v>405.22413999999998</v>
      </c>
      <c r="M12" s="1049">
        <v>59</v>
      </c>
      <c r="N12" s="1049">
        <v>3.26</v>
      </c>
    </row>
    <row r="13" spans="1:25" s="160" customFormat="1">
      <c r="A13" s="95" t="s">
        <v>299</v>
      </c>
      <c r="B13" s="1049">
        <v>21</v>
      </c>
      <c r="C13" s="1049">
        <v>3135</v>
      </c>
      <c r="D13" s="1049">
        <v>227.74</v>
      </c>
      <c r="E13" s="1049">
        <v>200</v>
      </c>
      <c r="F13" s="1049">
        <v>10.130000000000001</v>
      </c>
      <c r="G13" s="1049">
        <v>246</v>
      </c>
      <c r="H13" s="1049">
        <v>12.19</v>
      </c>
      <c r="I13" s="1049">
        <v>0</v>
      </c>
      <c r="J13" s="1049">
        <v>0</v>
      </c>
      <c r="K13" s="1049">
        <v>3581</v>
      </c>
      <c r="L13" s="1049">
        <v>250.06</v>
      </c>
      <c r="M13" s="1049">
        <v>40</v>
      </c>
      <c r="N13" s="1049">
        <v>2.48</v>
      </c>
    </row>
    <row r="14" spans="1:25" s="157" customFormat="1">
      <c r="A14" s="95" t="s">
        <v>300</v>
      </c>
      <c r="B14" s="1049">
        <v>22</v>
      </c>
      <c r="C14" s="1049">
        <v>1885</v>
      </c>
      <c r="D14" s="1049">
        <v>123.33</v>
      </c>
      <c r="E14" s="1049">
        <v>232</v>
      </c>
      <c r="F14" s="1049">
        <v>12.056990000000001</v>
      </c>
      <c r="G14" s="1049">
        <v>615</v>
      </c>
      <c r="H14" s="1049">
        <v>27.831669999999999</v>
      </c>
      <c r="I14" s="1049">
        <v>0</v>
      </c>
      <c r="J14" s="1049">
        <v>0</v>
      </c>
      <c r="K14" s="1049">
        <v>2732</v>
      </c>
      <c r="L14" s="1049">
        <v>163.21866</v>
      </c>
      <c r="M14" s="1049">
        <v>75</v>
      </c>
      <c r="N14" s="1049">
        <v>4.04</v>
      </c>
    </row>
    <row r="15" spans="1:25" s="157" customFormat="1">
      <c r="A15" s="958" t="s">
        <v>1358</v>
      </c>
      <c r="B15" s="1049">
        <v>22</v>
      </c>
      <c r="C15" s="1049">
        <v>1899</v>
      </c>
      <c r="D15" s="1049">
        <v>115.22</v>
      </c>
      <c r="E15" s="1049">
        <v>220</v>
      </c>
      <c r="F15" s="1049">
        <v>11.9</v>
      </c>
      <c r="G15" s="1049">
        <v>630</v>
      </c>
      <c r="H15" s="1049">
        <v>29.2</v>
      </c>
      <c r="I15" s="1049">
        <v>0</v>
      </c>
      <c r="J15" s="1049">
        <v>0</v>
      </c>
      <c r="K15" s="1049">
        <v>2749</v>
      </c>
      <c r="L15" s="1049">
        <v>156.32</v>
      </c>
      <c r="M15" s="1049">
        <v>99</v>
      </c>
      <c r="N15" s="1049">
        <v>5.68</v>
      </c>
    </row>
    <row r="16" spans="1:25" ht="15.75">
      <c r="A16" s="1546" t="s">
        <v>577</v>
      </c>
      <c r="B16" s="1546"/>
      <c r="C16" s="1546"/>
      <c r="D16" s="1546"/>
      <c r="E16" s="1546"/>
      <c r="F16" s="1546"/>
      <c r="G16" s="1546"/>
      <c r="H16" s="1546"/>
      <c r="I16" s="1546"/>
      <c r="J16" s="1546"/>
      <c r="K16" s="162"/>
      <c r="L16" s="162"/>
      <c r="M16" s="163"/>
      <c r="N16" s="162"/>
      <c r="O16" s="163"/>
      <c r="Y16" s="146"/>
    </row>
    <row r="17" spans="1:25" ht="51.75" customHeight="1">
      <c r="A17" s="1507" t="s">
        <v>122</v>
      </c>
      <c r="B17" s="1550" t="s">
        <v>966</v>
      </c>
      <c r="C17" s="1513" t="s">
        <v>609</v>
      </c>
      <c r="D17" s="1513"/>
      <c r="E17" s="1513"/>
      <c r="F17" s="1513"/>
      <c r="G17" s="1513" t="s">
        <v>63</v>
      </c>
      <c r="H17" s="1510"/>
      <c r="I17" s="1514" t="s">
        <v>969</v>
      </c>
      <c r="J17" s="1514"/>
      <c r="K17" s="162"/>
      <c r="L17" s="162" t="s">
        <v>0</v>
      </c>
      <c r="M17" s="162"/>
      <c r="N17" s="162"/>
      <c r="O17" s="163"/>
      <c r="Y17" s="143"/>
    </row>
    <row r="18" spans="1:25" ht="15" customHeight="1">
      <c r="A18" s="1509"/>
      <c r="B18" s="1509"/>
      <c r="C18" s="1547" t="s">
        <v>568</v>
      </c>
      <c r="D18" s="1547"/>
      <c r="E18" s="1548" t="s">
        <v>567</v>
      </c>
      <c r="F18" s="1549"/>
      <c r="G18" s="1550" t="s">
        <v>1117</v>
      </c>
      <c r="H18" s="1551" t="s">
        <v>586</v>
      </c>
      <c r="I18" s="1544" t="s">
        <v>1117</v>
      </c>
      <c r="J18" s="1545" t="s">
        <v>587</v>
      </c>
      <c r="K18" s="162" t="s">
        <v>0</v>
      </c>
      <c r="L18" s="162"/>
      <c r="M18" s="162"/>
      <c r="N18" s="162"/>
      <c r="O18" s="162"/>
      <c r="Y18" s="142" t="s">
        <v>0</v>
      </c>
    </row>
    <row r="19" spans="1:25" ht="88.5" customHeight="1">
      <c r="A19" s="1509"/>
      <c r="B19" s="1508"/>
      <c r="C19" s="653" t="s">
        <v>1117</v>
      </c>
      <c r="D19" s="560" t="s">
        <v>549</v>
      </c>
      <c r="E19" s="653" t="s">
        <v>1117</v>
      </c>
      <c r="F19" s="560" t="s">
        <v>549</v>
      </c>
      <c r="G19" s="1508"/>
      <c r="H19" s="1506"/>
      <c r="I19" s="1506"/>
      <c r="J19" s="1545"/>
      <c r="K19" s="162"/>
      <c r="L19" s="162"/>
      <c r="M19" s="162"/>
      <c r="N19" s="162"/>
      <c r="O19" s="162"/>
    </row>
    <row r="20" spans="1:25">
      <c r="A20" s="164" t="s">
        <v>1</v>
      </c>
      <c r="B20" s="1056">
        <v>259</v>
      </c>
      <c r="C20" s="1056">
        <v>7255649</v>
      </c>
      <c r="D20" s="1056">
        <v>359750.84</v>
      </c>
      <c r="E20" s="1056">
        <v>8841104</v>
      </c>
      <c r="F20" s="1056">
        <v>405284.77000000008</v>
      </c>
      <c r="G20" s="1056">
        <v>16096753</v>
      </c>
      <c r="H20" s="1056">
        <v>765035.61</v>
      </c>
      <c r="I20" s="1056">
        <v>15</v>
      </c>
      <c r="J20" s="1061">
        <v>0.77174074999999998</v>
      </c>
      <c r="K20" s="1060"/>
      <c r="L20" s="1060"/>
      <c r="M20" s="1060"/>
      <c r="N20" s="1060"/>
      <c r="O20" s="162"/>
    </row>
    <row r="21" spans="1:25" s="159" customFormat="1">
      <c r="A21" s="165" t="s">
        <v>2</v>
      </c>
      <c r="B21" s="1057">
        <v>194</v>
      </c>
      <c r="C21" s="1057">
        <v>51079</v>
      </c>
      <c r="D21" s="1057">
        <v>2683.7400000000002</v>
      </c>
      <c r="E21" s="1057">
        <v>40913</v>
      </c>
      <c r="F21" s="1057">
        <v>2042.3399999999997</v>
      </c>
      <c r="G21" s="1057">
        <v>91992</v>
      </c>
      <c r="H21" s="1057">
        <v>4726.0800000000008</v>
      </c>
      <c r="I21" s="1057" t="s">
        <v>7</v>
      </c>
      <c r="J21" s="1057" t="s">
        <v>7</v>
      </c>
      <c r="K21" s="1060"/>
      <c r="L21" s="1060"/>
      <c r="M21" s="1060"/>
      <c r="N21" s="1060"/>
      <c r="O21" s="166"/>
      <c r="P21" s="166"/>
      <c r="Q21" s="166"/>
    </row>
    <row r="22" spans="1:25" s="160" customFormat="1">
      <c r="A22" s="95" t="s">
        <v>64</v>
      </c>
      <c r="B22" s="1058">
        <v>20</v>
      </c>
      <c r="C22" s="1058">
        <v>3183</v>
      </c>
      <c r="D22" s="1058">
        <v>169.38</v>
      </c>
      <c r="E22" s="1058">
        <v>4646</v>
      </c>
      <c r="F22" s="1058">
        <v>236.99</v>
      </c>
      <c r="G22" s="1058">
        <v>7829</v>
      </c>
      <c r="H22" s="1058">
        <v>406.37</v>
      </c>
      <c r="I22" s="1058">
        <v>20</v>
      </c>
      <c r="J22" s="1058">
        <v>1.02</v>
      </c>
      <c r="K22" s="161"/>
      <c r="L22" s="161"/>
      <c r="M22" s="161"/>
      <c r="N22" s="161"/>
      <c r="O22" s="167"/>
      <c r="P22" s="167"/>
      <c r="Q22" s="167"/>
    </row>
    <row r="23" spans="1:25" s="160" customFormat="1">
      <c r="A23" s="95" t="s">
        <v>65</v>
      </c>
      <c r="B23" s="1058">
        <v>22</v>
      </c>
      <c r="C23" s="1058">
        <v>2607</v>
      </c>
      <c r="D23" s="1058">
        <v>135.94999999999999</v>
      </c>
      <c r="E23" s="1058">
        <v>2096</v>
      </c>
      <c r="F23" s="1058">
        <v>104.81</v>
      </c>
      <c r="G23" s="1058">
        <v>4703</v>
      </c>
      <c r="H23" s="1058">
        <v>240.76</v>
      </c>
      <c r="I23" s="1058">
        <v>5</v>
      </c>
      <c r="J23" s="1058">
        <v>0.26</v>
      </c>
      <c r="K23" s="161"/>
      <c r="L23" s="161"/>
      <c r="M23" s="161"/>
      <c r="N23" s="161"/>
      <c r="O23" s="167"/>
      <c r="P23" s="167"/>
      <c r="Q23" s="167"/>
    </row>
    <row r="24" spans="1:25" s="160" customFormat="1">
      <c r="A24" s="95" t="s">
        <v>295</v>
      </c>
      <c r="B24" s="1058">
        <v>22</v>
      </c>
      <c r="C24" s="1058">
        <v>17250</v>
      </c>
      <c r="D24" s="1058">
        <v>905.73</v>
      </c>
      <c r="E24" s="1058">
        <v>13899</v>
      </c>
      <c r="F24" s="1058">
        <v>687.38</v>
      </c>
      <c r="G24" s="1058">
        <v>31149</v>
      </c>
      <c r="H24" s="1058">
        <v>1593.1100000000001</v>
      </c>
      <c r="I24" s="1058">
        <v>2</v>
      </c>
      <c r="J24" s="1058">
        <v>9.9106749999999993E-2</v>
      </c>
      <c r="K24" s="161"/>
      <c r="L24" s="161"/>
      <c r="M24" s="161"/>
      <c r="N24" s="161"/>
      <c r="O24" s="167"/>
      <c r="P24" s="167"/>
      <c r="Q24" s="167"/>
    </row>
    <row r="25" spans="1:25" s="160" customFormat="1">
      <c r="A25" s="95" t="s">
        <v>296</v>
      </c>
      <c r="B25" s="1058">
        <v>21</v>
      </c>
      <c r="C25" s="1058">
        <v>17066</v>
      </c>
      <c r="D25" s="1058">
        <v>892.84</v>
      </c>
      <c r="E25" s="1058">
        <v>8577</v>
      </c>
      <c r="F25" s="1058">
        <v>424.59</v>
      </c>
      <c r="G25" s="1058">
        <v>25643</v>
      </c>
      <c r="H25" s="1058">
        <v>1317.43</v>
      </c>
      <c r="I25" s="1058">
        <v>40</v>
      </c>
      <c r="J25" s="1058">
        <v>2.1</v>
      </c>
      <c r="K25" s="161"/>
      <c r="L25" s="161"/>
      <c r="M25" s="161"/>
      <c r="N25" s="161"/>
      <c r="O25" s="167"/>
      <c r="P25" s="167"/>
      <c r="Q25" s="167"/>
    </row>
    <row r="26" spans="1:25" s="160" customFormat="1">
      <c r="A26" s="95" t="s">
        <v>301</v>
      </c>
      <c r="B26" s="1058">
        <v>22</v>
      </c>
      <c r="C26" s="1058">
        <v>6191</v>
      </c>
      <c r="D26" s="1058">
        <v>329.24</v>
      </c>
      <c r="E26" s="1058">
        <v>8082</v>
      </c>
      <c r="F26" s="1058">
        <v>406.6</v>
      </c>
      <c r="G26" s="1058">
        <v>14273</v>
      </c>
      <c r="H26" s="1058">
        <v>735.84</v>
      </c>
      <c r="I26" s="1058">
        <v>0</v>
      </c>
      <c r="J26" s="1058">
        <v>0</v>
      </c>
      <c r="K26" s="161"/>
      <c r="L26" s="161"/>
      <c r="M26" s="161"/>
      <c r="N26" s="161"/>
      <c r="O26" s="167"/>
      <c r="P26" s="167"/>
      <c r="Q26" s="167"/>
    </row>
    <row r="27" spans="1:25" s="160" customFormat="1">
      <c r="A27" s="95" t="s">
        <v>298</v>
      </c>
      <c r="B27" s="1058">
        <v>22</v>
      </c>
      <c r="C27" s="1058">
        <v>2715</v>
      </c>
      <c r="D27" s="1058">
        <v>141.06</v>
      </c>
      <c r="E27" s="1058">
        <v>2348</v>
      </c>
      <c r="F27" s="1058">
        <v>115.48</v>
      </c>
      <c r="G27" s="1058">
        <v>5063</v>
      </c>
      <c r="H27" s="1058">
        <v>256.54000000000002</v>
      </c>
      <c r="I27" s="1058">
        <v>45</v>
      </c>
      <c r="J27" s="1058">
        <v>2.2799999999999998</v>
      </c>
      <c r="K27" s="161"/>
      <c r="L27" s="161"/>
      <c r="M27" s="161"/>
      <c r="N27" s="161"/>
      <c r="O27" s="167"/>
      <c r="P27" s="167"/>
      <c r="Q27" s="167"/>
    </row>
    <row r="28" spans="1:25" s="160" customFormat="1">
      <c r="A28" s="95" t="s">
        <v>299</v>
      </c>
      <c r="B28" s="1058">
        <v>21</v>
      </c>
      <c r="C28" s="1058">
        <v>512</v>
      </c>
      <c r="D28" s="1058">
        <v>26.26</v>
      </c>
      <c r="E28" s="1058">
        <v>345</v>
      </c>
      <c r="F28" s="1058">
        <v>17.55</v>
      </c>
      <c r="G28" s="1058">
        <v>857</v>
      </c>
      <c r="H28" s="1058">
        <v>43.81</v>
      </c>
      <c r="I28" s="1058">
        <v>0</v>
      </c>
      <c r="J28" s="1058">
        <v>0</v>
      </c>
      <c r="K28" s="161"/>
      <c r="L28" s="161"/>
      <c r="M28" s="161"/>
      <c r="N28" s="161"/>
      <c r="O28" s="167"/>
      <c r="P28" s="167"/>
      <c r="Q28" s="167"/>
    </row>
    <row r="29" spans="1:25" s="157" customFormat="1">
      <c r="A29" s="95" t="s">
        <v>300</v>
      </c>
      <c r="B29" s="1058">
        <v>22</v>
      </c>
      <c r="C29" s="1058">
        <v>709</v>
      </c>
      <c r="D29" s="1058">
        <v>37.06</v>
      </c>
      <c r="E29" s="1058">
        <v>362</v>
      </c>
      <c r="F29" s="1058">
        <v>18.850000000000001</v>
      </c>
      <c r="G29" s="1058">
        <v>1071</v>
      </c>
      <c r="H29" s="1058">
        <v>55.910000000000004</v>
      </c>
      <c r="I29" s="1058">
        <v>0</v>
      </c>
      <c r="J29" s="1058">
        <v>0</v>
      </c>
      <c r="K29" s="161"/>
      <c r="L29" s="161"/>
      <c r="M29" s="161"/>
      <c r="N29" s="161"/>
      <c r="O29" s="166"/>
      <c r="P29" s="166"/>
      <c r="Q29" s="166"/>
    </row>
    <row r="30" spans="1:25">
      <c r="A30" s="958" t="s">
        <v>1358</v>
      </c>
      <c r="B30" s="1058">
        <v>22</v>
      </c>
      <c r="C30" s="1058">
        <v>846</v>
      </c>
      <c r="D30" s="1058">
        <v>46.22</v>
      </c>
      <c r="E30" s="1059">
        <v>558</v>
      </c>
      <c r="F30" s="1059">
        <v>30.09</v>
      </c>
      <c r="G30" s="1059">
        <v>1404</v>
      </c>
      <c r="H30" s="1059">
        <v>76.31</v>
      </c>
      <c r="I30" s="1049" t="s">
        <v>7</v>
      </c>
      <c r="J30" s="1049" t="s">
        <v>7</v>
      </c>
      <c r="K30" s="161"/>
      <c r="L30" s="161"/>
      <c r="M30" s="161"/>
      <c r="N30" s="161"/>
      <c r="O30" s="146"/>
      <c r="P30" s="168"/>
      <c r="Q30" s="169"/>
    </row>
    <row r="31" spans="1:25" ht="33" customHeight="1">
      <c r="A31" s="1499" t="s">
        <v>1360</v>
      </c>
      <c r="B31" s="1499"/>
      <c r="C31" s="1499"/>
      <c r="D31" s="1499"/>
      <c r="E31" s="141"/>
      <c r="F31" s="141"/>
      <c r="G31" s="141"/>
      <c r="H31" s="163"/>
      <c r="I31" s="146"/>
      <c r="J31" s="143"/>
      <c r="K31" s="170"/>
      <c r="L31" s="143"/>
      <c r="M31" s="146"/>
      <c r="N31" s="142"/>
      <c r="O31" s="142"/>
      <c r="P31" s="142"/>
      <c r="Q31" s="142"/>
    </row>
    <row r="32" spans="1:25" ht="24.75">
      <c r="A32" s="638" t="s">
        <v>156</v>
      </c>
      <c r="B32" s="141"/>
      <c r="C32" s="141"/>
      <c r="D32" s="141"/>
      <c r="E32" s="141"/>
      <c r="F32" s="141"/>
      <c r="G32" s="141"/>
      <c r="I32" s="146"/>
      <c r="J32" s="142"/>
      <c r="K32" s="142"/>
      <c r="L32" s="142"/>
      <c r="M32" s="142"/>
      <c r="N32" s="142"/>
      <c r="O32" s="142"/>
      <c r="P32" s="142"/>
      <c r="Q32" s="142"/>
    </row>
  </sheetData>
  <mergeCells count="23">
    <mergeCell ref="G18:G19"/>
    <mergeCell ref="H18:H19"/>
    <mergeCell ref="A3:A4"/>
    <mergeCell ref="A17:A19"/>
    <mergeCell ref="B17:B19"/>
    <mergeCell ref="C17:F17"/>
    <mergeCell ref="G17:H17"/>
    <mergeCell ref="A31:D31"/>
    <mergeCell ref="A1:Q1"/>
    <mergeCell ref="A2:N2"/>
    <mergeCell ref="B3:B4"/>
    <mergeCell ref="C3:D3"/>
    <mergeCell ref="E3:F3"/>
    <mergeCell ref="G3:H3"/>
    <mergeCell ref="I3:J3"/>
    <mergeCell ref="K3:L3"/>
    <mergeCell ref="M3:N3"/>
    <mergeCell ref="I18:I19"/>
    <mergeCell ref="J18:J19"/>
    <mergeCell ref="A16:J16"/>
    <mergeCell ref="I17:J17"/>
    <mergeCell ref="C18:D18"/>
    <mergeCell ref="E18:F18"/>
  </mergeCells>
  <printOptions horizontalCentered="1"/>
  <pageMargins left="0.7" right="0.7" top="0.75" bottom="0.7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3" workbookViewId="0">
      <selection activeCell="A76" sqref="A76"/>
    </sheetView>
  </sheetViews>
  <sheetFormatPr defaultRowHeight="15"/>
  <cols>
    <col min="1" max="1" width="15.7109375" customWidth="1"/>
    <col min="3" max="3" width="11" customWidth="1"/>
    <col min="5" max="5" width="11" customWidth="1"/>
    <col min="9" max="9" width="10.28515625" customWidth="1"/>
  </cols>
  <sheetData>
    <row r="1" spans="1:17" ht="36" customHeight="1">
      <c r="A1" s="1272" t="s">
        <v>1040</v>
      </c>
      <c r="B1" s="1273"/>
      <c r="C1" s="1273"/>
      <c r="D1" s="1273"/>
      <c r="E1" s="1273"/>
      <c r="F1" s="1273"/>
      <c r="G1" s="1273"/>
      <c r="H1" s="1273"/>
      <c r="I1" s="1273"/>
    </row>
    <row r="2" spans="1:17" ht="33" customHeight="1">
      <c r="A2" s="1274" t="s">
        <v>95</v>
      </c>
      <c r="B2" s="1276" t="s">
        <v>92</v>
      </c>
      <c r="C2" s="1277"/>
      <c r="D2" s="1277"/>
      <c r="E2" s="1277"/>
      <c r="F2" s="1276" t="s">
        <v>93</v>
      </c>
      <c r="G2" s="1277"/>
      <c r="H2" s="1278" t="s">
        <v>94</v>
      </c>
      <c r="I2" s="1279"/>
      <c r="L2" s="8"/>
      <c r="M2" s="8"/>
      <c r="Q2" s="8"/>
    </row>
    <row r="3" spans="1:17" ht="30.75" customHeight="1">
      <c r="A3" s="1275"/>
      <c r="B3" s="1276" t="s">
        <v>96</v>
      </c>
      <c r="C3" s="1277"/>
      <c r="D3" s="1276" t="s">
        <v>834</v>
      </c>
      <c r="E3" s="1277"/>
      <c r="F3" s="1277"/>
      <c r="G3" s="1277"/>
      <c r="H3" s="1279"/>
      <c r="I3" s="1279"/>
      <c r="M3" s="8"/>
      <c r="N3" s="8"/>
      <c r="O3" s="8"/>
      <c r="P3" s="8"/>
    </row>
    <row r="4" spans="1:17" ht="75.75" customHeight="1">
      <c r="A4" s="1275"/>
      <c r="B4" s="572" t="s">
        <v>835</v>
      </c>
      <c r="C4" s="97" t="s">
        <v>97</v>
      </c>
      <c r="D4" s="97" t="s">
        <v>833</v>
      </c>
      <c r="E4" s="97" t="s">
        <v>97</v>
      </c>
      <c r="F4" s="97" t="s">
        <v>833</v>
      </c>
      <c r="G4" s="97" t="s">
        <v>97</v>
      </c>
      <c r="H4" s="97" t="s">
        <v>833</v>
      </c>
      <c r="I4" s="97" t="s">
        <v>97</v>
      </c>
    </row>
    <row r="5" spans="1:17" ht="35.25" customHeight="1">
      <c r="A5" s="92" t="s">
        <v>1</v>
      </c>
      <c r="B5" s="1126">
        <v>64</v>
      </c>
      <c r="C5" s="1127">
        <v>916.01944000000003</v>
      </c>
      <c r="D5" s="1127">
        <v>5</v>
      </c>
      <c r="E5" s="1127">
        <v>27.39</v>
      </c>
      <c r="F5" s="1128">
        <v>1</v>
      </c>
      <c r="G5" s="1129">
        <v>15</v>
      </c>
      <c r="H5" s="1130">
        <v>70</v>
      </c>
      <c r="I5" s="1130">
        <v>958.40944000000002</v>
      </c>
      <c r="K5" s="93"/>
      <c r="L5" s="93"/>
      <c r="M5" s="93"/>
      <c r="N5" s="93"/>
    </row>
    <row r="6" spans="1:17" ht="26.25" customHeight="1">
      <c r="A6" s="92" t="s">
        <v>2</v>
      </c>
      <c r="B6" s="1126">
        <f>SUM(B7:B15)</f>
        <v>87</v>
      </c>
      <c r="C6" s="1126">
        <f t="shared" ref="C6:I6" si="0">SUM(C7:C15)</f>
        <v>1664.6936799999999</v>
      </c>
      <c r="D6" s="1126">
        <f t="shared" si="0"/>
        <v>0</v>
      </c>
      <c r="E6" s="1126">
        <f t="shared" si="0"/>
        <v>0</v>
      </c>
      <c r="F6" s="1126">
        <f t="shared" si="0"/>
        <v>0</v>
      </c>
      <c r="G6" s="1126">
        <f t="shared" si="0"/>
        <v>0</v>
      </c>
      <c r="H6" s="1126">
        <f t="shared" si="0"/>
        <v>87</v>
      </c>
      <c r="I6" s="1126">
        <f t="shared" si="0"/>
        <v>1664.6936799999999</v>
      </c>
      <c r="K6" s="93"/>
      <c r="L6" s="93"/>
      <c r="M6" s="93"/>
      <c r="N6" s="93"/>
    </row>
    <row r="7" spans="1:17" ht="28.5" customHeight="1">
      <c r="A7" s="95" t="s">
        <v>64</v>
      </c>
      <c r="B7" s="1131">
        <v>6</v>
      </c>
      <c r="C7" s="1132">
        <v>129.19999999999999</v>
      </c>
      <c r="D7" s="1133">
        <v>0</v>
      </c>
      <c r="E7" s="1133">
        <v>0</v>
      </c>
      <c r="F7" s="1133">
        <v>0</v>
      </c>
      <c r="G7" s="1133">
        <v>0</v>
      </c>
      <c r="H7" s="1131">
        <v>6</v>
      </c>
      <c r="I7" s="1132">
        <v>129.19999999999999</v>
      </c>
      <c r="K7" s="93"/>
      <c r="L7" s="93"/>
      <c r="M7" s="93"/>
      <c r="N7" s="93"/>
    </row>
    <row r="8" spans="1:17" ht="21" customHeight="1">
      <c r="A8" s="95" t="s">
        <v>65</v>
      </c>
      <c r="B8" s="1131">
        <v>6</v>
      </c>
      <c r="C8" s="1132">
        <v>117.14</v>
      </c>
      <c r="D8" s="1133">
        <v>0</v>
      </c>
      <c r="E8" s="1133">
        <v>0</v>
      </c>
      <c r="F8" s="1133">
        <v>0</v>
      </c>
      <c r="G8" s="1133">
        <v>0</v>
      </c>
      <c r="H8" s="1131">
        <v>6</v>
      </c>
      <c r="I8" s="1132">
        <v>117.14</v>
      </c>
      <c r="K8" s="93"/>
      <c r="L8" s="93"/>
      <c r="M8" s="93"/>
      <c r="N8" s="93"/>
      <c r="O8" s="98"/>
    </row>
    <row r="9" spans="1:17" ht="15.75">
      <c r="A9" s="95" t="s">
        <v>295</v>
      </c>
      <c r="B9" s="1131">
        <v>6</v>
      </c>
      <c r="C9" s="1132">
        <v>122.72</v>
      </c>
      <c r="D9" s="1133">
        <v>0</v>
      </c>
      <c r="E9" s="1133">
        <v>0</v>
      </c>
      <c r="F9" s="1133">
        <v>0</v>
      </c>
      <c r="G9" s="1133">
        <v>0</v>
      </c>
      <c r="H9" s="1131">
        <v>6</v>
      </c>
      <c r="I9" s="1132">
        <v>122.72</v>
      </c>
      <c r="K9" s="93"/>
      <c r="L9" s="93"/>
      <c r="M9" s="93"/>
      <c r="N9" s="93"/>
      <c r="O9" s="98"/>
    </row>
    <row r="10" spans="1:17" ht="15.75">
      <c r="A10" s="95" t="s">
        <v>296</v>
      </c>
      <c r="B10" s="1131">
        <v>11</v>
      </c>
      <c r="C10" s="1132">
        <v>221.65</v>
      </c>
      <c r="D10" s="1133">
        <v>0</v>
      </c>
      <c r="E10" s="1133">
        <v>0</v>
      </c>
      <c r="F10" s="1133">
        <v>0</v>
      </c>
      <c r="G10" s="1133">
        <v>0</v>
      </c>
      <c r="H10" s="1131">
        <v>11</v>
      </c>
      <c r="I10" s="1132">
        <v>221.65</v>
      </c>
      <c r="K10" s="93"/>
      <c r="L10" s="93"/>
      <c r="M10" s="93"/>
      <c r="N10" s="93"/>
      <c r="O10" s="98"/>
    </row>
    <row r="11" spans="1:17" ht="15.75">
      <c r="A11" s="95" t="s">
        <v>297</v>
      </c>
      <c r="B11" s="1134">
        <v>4</v>
      </c>
      <c r="C11" s="1131">
        <v>34.379999999999995</v>
      </c>
      <c r="D11" s="1134">
        <v>0</v>
      </c>
      <c r="E11" s="1134">
        <v>0</v>
      </c>
      <c r="F11" s="1135">
        <v>0</v>
      </c>
      <c r="G11" s="1135">
        <v>0</v>
      </c>
      <c r="H11" s="1134">
        <v>4</v>
      </c>
      <c r="I11" s="1131">
        <v>34.379999999999995</v>
      </c>
      <c r="K11" s="93"/>
      <c r="L11" s="93"/>
      <c r="M11" s="93"/>
      <c r="N11" s="93"/>
      <c r="O11" s="98"/>
    </row>
    <row r="12" spans="1:17" ht="15.75">
      <c r="A12" s="95" t="s">
        <v>298</v>
      </c>
      <c r="B12" s="1134">
        <v>19</v>
      </c>
      <c r="C12" s="1136">
        <v>288.53719999999998</v>
      </c>
      <c r="D12" s="1137">
        <v>0</v>
      </c>
      <c r="E12" s="1137">
        <v>0</v>
      </c>
      <c r="F12" s="1137">
        <v>0</v>
      </c>
      <c r="G12" s="1137">
        <v>0</v>
      </c>
      <c r="H12" s="1134">
        <v>19</v>
      </c>
      <c r="I12" s="1136">
        <v>288.53719999999998</v>
      </c>
      <c r="K12" s="93"/>
      <c r="L12" s="93"/>
      <c r="M12" s="93"/>
      <c r="N12" s="93"/>
      <c r="O12" s="98"/>
    </row>
    <row r="13" spans="1:17" ht="15.75">
      <c r="A13" s="95" t="s">
        <v>299</v>
      </c>
      <c r="B13" s="1134">
        <v>18</v>
      </c>
      <c r="C13" s="1136">
        <v>447.39</v>
      </c>
      <c r="D13" s="1137">
        <v>0</v>
      </c>
      <c r="E13" s="1137">
        <v>0</v>
      </c>
      <c r="F13" s="1137">
        <v>0</v>
      </c>
      <c r="G13" s="1137">
        <v>0</v>
      </c>
      <c r="H13" s="1134">
        <v>18</v>
      </c>
      <c r="I13" s="1136">
        <v>447.39</v>
      </c>
      <c r="K13" s="93"/>
      <c r="L13" s="93"/>
      <c r="M13" s="93"/>
      <c r="N13" s="93"/>
      <c r="O13" s="98"/>
    </row>
    <row r="14" spans="1:17" ht="15.75">
      <c r="A14" s="95" t="s">
        <v>300</v>
      </c>
      <c r="B14" s="1134">
        <v>6</v>
      </c>
      <c r="C14" s="1136">
        <v>103.67647999999998</v>
      </c>
      <c r="D14" s="1137">
        <v>0</v>
      </c>
      <c r="E14" s="1137">
        <v>0</v>
      </c>
      <c r="F14" s="1137">
        <v>0</v>
      </c>
      <c r="G14" s="1137">
        <v>0</v>
      </c>
      <c r="H14" s="1134">
        <f>B14+D14+F14</f>
        <v>6</v>
      </c>
      <c r="I14" s="1136">
        <f>C14+E14+G14</f>
        <v>103.67647999999998</v>
      </c>
      <c r="K14" s="93"/>
      <c r="L14" s="93"/>
      <c r="M14" s="93"/>
      <c r="N14" s="93"/>
      <c r="O14" s="98"/>
    </row>
    <row r="15" spans="1:17" ht="15.75">
      <c r="A15" s="95" t="s">
        <v>1358</v>
      </c>
      <c r="B15" s="1134">
        <v>11</v>
      </c>
      <c r="C15" s="1136">
        <v>200</v>
      </c>
      <c r="D15" s="1137">
        <v>0</v>
      </c>
      <c r="E15" s="1137">
        <v>0</v>
      </c>
      <c r="F15" s="1137">
        <v>0</v>
      </c>
      <c r="G15" s="1137">
        <v>0</v>
      </c>
      <c r="H15" s="1134">
        <f>B15+D15+F15</f>
        <v>11</v>
      </c>
      <c r="I15" s="1136">
        <f>C15+E15+G15</f>
        <v>200</v>
      </c>
      <c r="K15" s="93"/>
      <c r="L15" s="93"/>
      <c r="M15" s="93"/>
      <c r="N15" s="93"/>
      <c r="O15" s="98"/>
    </row>
    <row r="16" spans="1:17" ht="30" customHeight="1">
      <c r="A16" s="1215" t="s">
        <v>1362</v>
      </c>
      <c r="B16" s="1215"/>
      <c r="C16" s="1215"/>
      <c r="D16" s="1215"/>
      <c r="E16" s="1215"/>
      <c r="F16" s="1215"/>
      <c r="G16" s="1215"/>
      <c r="H16" s="1215"/>
      <c r="I16" s="1215"/>
      <c r="J16" s="1215"/>
      <c r="O16" s="98"/>
    </row>
    <row r="17" spans="1:15" ht="30" customHeight="1">
      <c r="A17" s="1269" t="s">
        <v>1360</v>
      </c>
      <c r="B17" s="1269"/>
      <c r="C17" s="1269"/>
      <c r="D17" s="1269"/>
      <c r="E17" s="349"/>
      <c r="F17" s="99"/>
      <c r="G17" s="99"/>
      <c r="H17" s="99"/>
      <c r="I17" s="99"/>
      <c r="O17" s="98"/>
    </row>
    <row r="18" spans="1:15" ht="31.5" customHeight="1">
      <c r="A18" s="1270" t="s">
        <v>72</v>
      </c>
      <c r="B18" s="1271"/>
      <c r="C18" s="351"/>
      <c r="D18" s="351"/>
      <c r="E18" s="351"/>
      <c r="F18" s="96"/>
      <c r="G18" s="96"/>
      <c r="H18" s="96"/>
      <c r="I18" s="96"/>
      <c r="O18" s="98"/>
    </row>
    <row r="19" spans="1:15" ht="15.75">
      <c r="B19" s="553"/>
      <c r="C19" s="93"/>
      <c r="D19" s="93"/>
      <c r="E19" s="93"/>
      <c r="F19" s="93"/>
      <c r="G19" s="93"/>
      <c r="H19" s="93"/>
      <c r="I19" s="93"/>
      <c r="O19" s="98"/>
    </row>
    <row r="20" spans="1:15" ht="15.75">
      <c r="B20" s="93"/>
      <c r="C20" s="93"/>
      <c r="D20" s="93"/>
      <c r="E20" s="93"/>
      <c r="F20" s="93"/>
      <c r="G20" s="93"/>
      <c r="H20" s="93"/>
      <c r="I20" s="93"/>
      <c r="O20" s="98"/>
    </row>
    <row r="21" spans="1:15" ht="15.75">
      <c r="B21" s="553"/>
      <c r="C21" s="93"/>
      <c r="D21" s="93"/>
      <c r="E21" s="93"/>
      <c r="F21" s="93"/>
      <c r="G21" s="93"/>
      <c r="H21" s="93"/>
      <c r="I21" s="93"/>
      <c r="O21" s="98"/>
    </row>
    <row r="22" spans="1:15" ht="15.75">
      <c r="B22" s="8"/>
      <c r="O22" s="98"/>
    </row>
    <row r="23" spans="1:15" ht="15.75">
      <c r="B23" s="8"/>
      <c r="O23" s="98"/>
    </row>
    <row r="24" spans="1:15" ht="15.75">
      <c r="O24" s="98"/>
    </row>
    <row r="25" spans="1:15" ht="15.75">
      <c r="O25" s="98"/>
    </row>
    <row r="26" spans="1:15" ht="15.75">
      <c r="O26" s="98"/>
    </row>
    <row r="27" spans="1:15" ht="15.75">
      <c r="O27" s="98"/>
    </row>
    <row r="28" spans="1:15" ht="15.75">
      <c r="O28" s="98"/>
    </row>
    <row r="29" spans="1:15" ht="15.75">
      <c r="O29" s="98"/>
    </row>
    <row r="30" spans="1:15">
      <c r="O30" s="100"/>
    </row>
  </sheetData>
  <mergeCells count="10">
    <mergeCell ref="A17:D17"/>
    <mergeCell ref="A18:B18"/>
    <mergeCell ref="A1:I1"/>
    <mergeCell ref="A2:A4"/>
    <mergeCell ref="B2:E2"/>
    <mergeCell ref="F2:G3"/>
    <mergeCell ref="H2:I3"/>
    <mergeCell ref="B3:C3"/>
    <mergeCell ref="D3:E3"/>
    <mergeCell ref="A16:J16"/>
  </mergeCells>
  <printOptions horizontalCentered="1"/>
  <pageMargins left="0.25" right="0.25" top="0.32" bottom="0.39" header="0.3" footer="0.3"/>
  <pageSetup paperSize="9" orientation="landscape" useFirstPageNumber="1"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selection activeCell="L4" sqref="L4"/>
    </sheetView>
  </sheetViews>
  <sheetFormatPr defaultColWidth="9.140625" defaultRowHeight="15.75"/>
  <cols>
    <col min="1" max="1" width="14.85546875" style="171" customWidth="1"/>
    <col min="2" max="2" width="8.7109375" style="171" customWidth="1"/>
    <col min="3" max="3" width="10.42578125" style="171" customWidth="1"/>
    <col min="4" max="4" width="15.42578125" style="171" customWidth="1"/>
    <col min="5" max="5" width="12.7109375" style="171" customWidth="1"/>
    <col min="6" max="6" width="11.7109375" style="171" customWidth="1"/>
    <col min="7" max="7" width="11.28515625" style="171" customWidth="1"/>
    <col min="8" max="8" width="11.5703125" style="171" customWidth="1"/>
    <col min="9" max="9" width="13.140625" style="172" customWidth="1"/>
    <col min="10" max="10" width="15.28515625" style="172" customWidth="1"/>
    <col min="11" max="11" width="10.140625" style="172" customWidth="1"/>
    <col min="12" max="12" width="12.28515625" style="171" customWidth="1"/>
    <col min="13" max="13" width="10.85546875" style="171" customWidth="1"/>
    <col min="14" max="14" width="10.42578125" style="171" bestFit="1" customWidth="1"/>
    <col min="15" max="15" width="9.42578125" style="171" bestFit="1" customWidth="1"/>
    <col min="16" max="16384" width="9.140625" style="171"/>
  </cols>
  <sheetData>
    <row r="1" spans="1:12" ht="36" customHeight="1">
      <c r="A1" s="1554" t="s">
        <v>973</v>
      </c>
      <c r="B1" s="1554"/>
      <c r="C1" s="1554"/>
      <c r="D1" s="1554"/>
      <c r="E1" s="1554"/>
      <c r="F1" s="1554"/>
    </row>
    <row r="2" spans="1:12" ht="18" customHeight="1">
      <c r="A2" s="1557" t="s">
        <v>535</v>
      </c>
      <c r="B2" s="1557"/>
      <c r="C2" s="1557"/>
      <c r="D2" s="1557"/>
      <c r="E2" s="1557"/>
      <c r="F2" s="1557"/>
      <c r="G2" s="1557"/>
      <c r="H2" s="1557"/>
      <c r="I2" s="1557"/>
      <c r="J2" s="1557"/>
      <c r="K2" s="1557"/>
      <c r="L2" s="1557"/>
    </row>
    <row r="3" spans="1:12" ht="93" customHeight="1">
      <c r="A3" s="1558" t="s">
        <v>122</v>
      </c>
      <c r="B3" s="1559" t="s">
        <v>966</v>
      </c>
      <c r="C3" s="1561" t="s">
        <v>583</v>
      </c>
      <c r="D3" s="1562"/>
      <c r="E3" s="1561" t="s">
        <v>584</v>
      </c>
      <c r="F3" s="1562"/>
      <c r="G3" s="1561" t="s">
        <v>562</v>
      </c>
      <c r="H3" s="1562"/>
      <c r="I3" s="1561" t="s">
        <v>63</v>
      </c>
      <c r="J3" s="1562"/>
      <c r="K3" s="1558" t="s">
        <v>969</v>
      </c>
      <c r="L3" s="1558"/>
    </row>
    <row r="4" spans="1:12" ht="100.5" customHeight="1">
      <c r="A4" s="1558"/>
      <c r="B4" s="1560"/>
      <c r="C4" s="655" t="s">
        <v>1117</v>
      </c>
      <c r="D4" s="561" t="s">
        <v>589</v>
      </c>
      <c r="E4" s="655" t="s">
        <v>1117</v>
      </c>
      <c r="F4" s="561" t="s">
        <v>589</v>
      </c>
      <c r="G4" s="655" t="s">
        <v>1117</v>
      </c>
      <c r="H4" s="561" t="s">
        <v>589</v>
      </c>
      <c r="I4" s="655" t="s">
        <v>1117</v>
      </c>
      <c r="J4" s="561" t="s">
        <v>590</v>
      </c>
      <c r="K4" s="561" t="s">
        <v>1479</v>
      </c>
      <c r="L4" s="561" t="s">
        <v>591</v>
      </c>
    </row>
    <row r="5" spans="1:12" s="174" customFormat="1" ht="15" customHeight="1">
      <c r="A5" s="173" t="s">
        <v>1</v>
      </c>
      <c r="B5" s="1062">
        <v>239</v>
      </c>
      <c r="C5" s="1062">
        <v>17071</v>
      </c>
      <c r="D5" s="1062">
        <v>2239.5439399999996</v>
      </c>
      <c r="E5" s="1062">
        <v>13968</v>
      </c>
      <c r="F5" s="1062">
        <v>32.204899699999991</v>
      </c>
      <c r="G5" s="1062">
        <v>0</v>
      </c>
      <c r="H5" s="1062">
        <v>0</v>
      </c>
      <c r="I5" s="1062">
        <v>31039</v>
      </c>
      <c r="J5" s="1062">
        <v>2272.0488397000004</v>
      </c>
      <c r="K5" s="1063">
        <v>1</v>
      </c>
      <c r="L5" s="1063">
        <v>0.05</v>
      </c>
    </row>
    <row r="6" spans="1:12" s="176" customFormat="1">
      <c r="A6" s="175" t="s">
        <v>2</v>
      </c>
      <c r="B6" s="1063">
        <v>194</v>
      </c>
      <c r="C6" s="1063">
        <v>0</v>
      </c>
      <c r="D6" s="1063">
        <v>0</v>
      </c>
      <c r="E6" s="1063">
        <v>199</v>
      </c>
      <c r="F6" s="1063">
        <v>10.22855</v>
      </c>
      <c r="G6" s="1063">
        <v>0</v>
      </c>
      <c r="H6" s="1063">
        <v>0</v>
      </c>
      <c r="I6" s="1063">
        <v>199</v>
      </c>
      <c r="J6" s="1063">
        <v>10.22855</v>
      </c>
      <c r="K6" s="1063">
        <v>2</v>
      </c>
      <c r="L6" s="1063">
        <v>0.11</v>
      </c>
    </row>
    <row r="7" spans="1:12" s="177" customFormat="1">
      <c r="A7" s="95" t="s">
        <v>64</v>
      </c>
      <c r="B7" s="1064">
        <v>20</v>
      </c>
      <c r="C7" s="1064">
        <v>0</v>
      </c>
      <c r="D7" s="1064">
        <v>0</v>
      </c>
      <c r="E7" s="1064">
        <v>20</v>
      </c>
      <c r="F7" s="1064">
        <v>1.0397680000000002</v>
      </c>
      <c r="G7" s="1064">
        <v>0</v>
      </c>
      <c r="H7" s="1064">
        <v>0</v>
      </c>
      <c r="I7" s="1064">
        <v>20</v>
      </c>
      <c r="J7" s="1064">
        <v>1.0397680000000002</v>
      </c>
      <c r="K7" s="1064">
        <v>1</v>
      </c>
      <c r="L7" s="1064">
        <v>0.05</v>
      </c>
    </row>
    <row r="8" spans="1:12" s="177" customFormat="1">
      <c r="A8" s="95" t="s">
        <v>65</v>
      </c>
      <c r="B8" s="1064">
        <v>22</v>
      </c>
      <c r="C8" s="1064">
        <v>0</v>
      </c>
      <c r="D8" s="1064">
        <v>0</v>
      </c>
      <c r="E8" s="1064">
        <v>23</v>
      </c>
      <c r="F8" s="1064">
        <v>1.1673119999999997</v>
      </c>
      <c r="G8" s="1064">
        <v>0</v>
      </c>
      <c r="H8" s="1064">
        <v>0</v>
      </c>
      <c r="I8" s="1064">
        <v>23</v>
      </c>
      <c r="J8" s="1064">
        <v>1.1673119999999997</v>
      </c>
      <c r="K8" s="1064">
        <v>0</v>
      </c>
      <c r="L8" s="1064">
        <v>0</v>
      </c>
    </row>
    <row r="9" spans="1:12" s="177" customFormat="1">
      <c r="A9" s="95" t="s">
        <v>295</v>
      </c>
      <c r="B9" s="1064">
        <v>22</v>
      </c>
      <c r="C9" s="1064">
        <v>0</v>
      </c>
      <c r="D9" s="1064">
        <v>0</v>
      </c>
      <c r="E9" s="1064">
        <v>24</v>
      </c>
      <c r="F9" s="1064">
        <v>1.2196769999999999</v>
      </c>
      <c r="G9" s="1064">
        <v>0</v>
      </c>
      <c r="H9" s="1064">
        <v>0</v>
      </c>
      <c r="I9" s="1064">
        <v>24</v>
      </c>
      <c r="J9" s="1064">
        <v>1.2196769999999999</v>
      </c>
      <c r="K9" s="1064">
        <v>0</v>
      </c>
      <c r="L9" s="1064">
        <v>0</v>
      </c>
    </row>
    <row r="10" spans="1:12" s="177" customFormat="1">
      <c r="A10" s="95" t="s">
        <v>296</v>
      </c>
      <c r="B10" s="1064">
        <v>21</v>
      </c>
      <c r="C10" s="1064">
        <v>0</v>
      </c>
      <c r="D10" s="1064">
        <v>0</v>
      </c>
      <c r="E10" s="1064">
        <v>22</v>
      </c>
      <c r="F10" s="1064">
        <v>1.1193049999999996</v>
      </c>
      <c r="G10" s="1064">
        <v>0</v>
      </c>
      <c r="H10" s="1064">
        <v>0</v>
      </c>
      <c r="I10" s="1064">
        <v>22</v>
      </c>
      <c r="J10" s="1064">
        <v>1.1193049999999996</v>
      </c>
      <c r="K10" s="1064">
        <v>0</v>
      </c>
      <c r="L10" s="1064">
        <v>0</v>
      </c>
    </row>
    <row r="11" spans="1:12" s="177" customFormat="1">
      <c r="A11" s="95" t="s">
        <v>301</v>
      </c>
      <c r="B11" s="1064">
        <v>22</v>
      </c>
      <c r="C11" s="1064">
        <v>0</v>
      </c>
      <c r="D11" s="1064">
        <v>0</v>
      </c>
      <c r="E11" s="1064">
        <v>22</v>
      </c>
      <c r="F11" s="1064">
        <v>1.1355519999999999</v>
      </c>
      <c r="G11" s="1064">
        <v>0</v>
      </c>
      <c r="H11" s="1064">
        <v>0</v>
      </c>
      <c r="I11" s="1064">
        <v>22</v>
      </c>
      <c r="J11" s="1064">
        <v>1.1355519999999999</v>
      </c>
      <c r="K11" s="1064">
        <v>0</v>
      </c>
      <c r="L11" s="1064">
        <v>0</v>
      </c>
    </row>
    <row r="12" spans="1:12" s="177" customFormat="1">
      <c r="A12" s="95" t="s">
        <v>298</v>
      </c>
      <c r="B12" s="1064">
        <v>22</v>
      </c>
      <c r="C12" s="1064">
        <v>0</v>
      </c>
      <c r="D12" s="1064">
        <v>0</v>
      </c>
      <c r="E12" s="1064">
        <v>22</v>
      </c>
      <c r="F12" s="1064">
        <v>1.0988090000000001</v>
      </c>
      <c r="G12" s="1064">
        <v>0</v>
      </c>
      <c r="H12" s="1064">
        <v>0</v>
      </c>
      <c r="I12" s="1064">
        <v>22</v>
      </c>
      <c r="J12" s="1064">
        <v>1.0988090000000001</v>
      </c>
      <c r="K12" s="1064">
        <v>0</v>
      </c>
      <c r="L12" s="1064">
        <v>0</v>
      </c>
    </row>
    <row r="13" spans="1:12" s="177" customFormat="1">
      <c r="A13" s="95" t="s">
        <v>299</v>
      </c>
      <c r="B13" s="1064">
        <v>21</v>
      </c>
      <c r="C13" s="1064">
        <v>0</v>
      </c>
      <c r="D13" s="1064">
        <v>0</v>
      </c>
      <c r="E13" s="1064">
        <v>21</v>
      </c>
      <c r="F13" s="1064">
        <v>1.0626579999999999</v>
      </c>
      <c r="G13" s="1064">
        <v>0</v>
      </c>
      <c r="H13" s="1064">
        <v>0</v>
      </c>
      <c r="I13" s="1064">
        <v>21</v>
      </c>
      <c r="J13" s="1064">
        <v>1.0626579999999999</v>
      </c>
      <c r="K13" s="1064">
        <v>1</v>
      </c>
      <c r="L13" s="1064">
        <v>5.0500000000000003E-2</v>
      </c>
    </row>
    <row r="14" spans="1:12" s="177" customFormat="1">
      <c r="A14" s="95" t="s">
        <v>300</v>
      </c>
      <c r="B14" s="1064">
        <v>22</v>
      </c>
      <c r="C14" s="1064">
        <v>0</v>
      </c>
      <c r="D14" s="1064">
        <v>0</v>
      </c>
      <c r="E14" s="1064">
        <v>22</v>
      </c>
      <c r="F14" s="1064">
        <v>1.1426309999999997</v>
      </c>
      <c r="G14" s="1064">
        <v>0</v>
      </c>
      <c r="H14" s="1064">
        <v>0</v>
      </c>
      <c r="I14" s="1064">
        <v>22</v>
      </c>
      <c r="J14" s="1064">
        <v>1.1426309999999997</v>
      </c>
      <c r="K14" s="1064">
        <v>1</v>
      </c>
      <c r="L14" s="1064">
        <v>0.05</v>
      </c>
    </row>
    <row r="15" spans="1:12" s="172" customFormat="1">
      <c r="A15" s="958" t="s">
        <v>1358</v>
      </c>
      <c r="B15" s="1064">
        <v>22</v>
      </c>
      <c r="C15" s="1064">
        <v>0</v>
      </c>
      <c r="D15" s="1064">
        <v>0</v>
      </c>
      <c r="E15" s="1064">
        <v>23</v>
      </c>
      <c r="F15" s="1064">
        <v>1.2428380000000003</v>
      </c>
      <c r="G15" s="1064">
        <v>0</v>
      </c>
      <c r="H15" s="1064">
        <v>0</v>
      </c>
      <c r="I15" s="1064">
        <v>23</v>
      </c>
      <c r="J15" s="1064">
        <v>1.2428380000000003</v>
      </c>
      <c r="K15" s="1064">
        <v>2</v>
      </c>
      <c r="L15" s="1064">
        <v>0.11</v>
      </c>
    </row>
    <row r="16" spans="1:12" ht="18.75">
      <c r="A16" s="1566" t="s">
        <v>577</v>
      </c>
      <c r="B16" s="1567"/>
      <c r="C16" s="1567"/>
      <c r="D16" s="1567"/>
      <c r="E16" s="1567"/>
      <c r="F16" s="1567"/>
      <c r="G16" s="1567"/>
      <c r="H16" s="1567"/>
      <c r="I16" s="1567"/>
      <c r="J16" s="1568"/>
    </row>
    <row r="17" spans="1:14" ht="48.75" customHeight="1">
      <c r="A17" s="1565" t="s">
        <v>122</v>
      </c>
      <c r="B17" s="1565" t="s">
        <v>966</v>
      </c>
      <c r="C17" s="1570" t="s">
        <v>561</v>
      </c>
      <c r="D17" s="1571"/>
      <c r="E17" s="1571"/>
      <c r="F17" s="1572"/>
      <c r="G17" s="1570" t="s">
        <v>63</v>
      </c>
      <c r="H17" s="1572"/>
      <c r="I17" s="1570" t="s">
        <v>559</v>
      </c>
      <c r="J17" s="1572"/>
    </row>
    <row r="18" spans="1:14" ht="21" customHeight="1">
      <c r="A18" s="1569"/>
      <c r="B18" s="1569"/>
      <c r="C18" s="1573" t="s">
        <v>568</v>
      </c>
      <c r="D18" s="1574"/>
      <c r="E18" s="1573" t="s">
        <v>567</v>
      </c>
      <c r="F18" s="1574"/>
      <c r="G18" s="1563" t="s">
        <v>968</v>
      </c>
      <c r="H18" s="1575" t="s">
        <v>593</v>
      </c>
      <c r="I18" s="1563" t="s">
        <v>968</v>
      </c>
      <c r="J18" s="1565" t="s">
        <v>594</v>
      </c>
    </row>
    <row r="19" spans="1:14" ht="103.5" customHeight="1">
      <c r="A19" s="1564"/>
      <c r="B19" s="1564"/>
      <c r="C19" s="655" t="s">
        <v>968</v>
      </c>
      <c r="D19" s="561" t="s">
        <v>589</v>
      </c>
      <c r="E19" s="655" t="s">
        <v>968</v>
      </c>
      <c r="F19" s="561" t="s">
        <v>592</v>
      </c>
      <c r="G19" s="1564"/>
      <c r="H19" s="1560"/>
      <c r="I19" s="1564"/>
      <c r="J19" s="1564"/>
      <c r="L19" s="178"/>
      <c r="M19" s="171" t="s">
        <v>0</v>
      </c>
    </row>
    <row r="20" spans="1:14">
      <c r="A20" s="179" t="s">
        <v>1</v>
      </c>
      <c r="B20" s="1065">
        <v>259</v>
      </c>
      <c r="C20" s="1065">
        <v>180908</v>
      </c>
      <c r="D20" s="1065">
        <v>8972.9016205000025</v>
      </c>
      <c r="E20" s="1065">
        <v>177981</v>
      </c>
      <c r="F20" s="1065">
        <v>8499.0292884999981</v>
      </c>
      <c r="G20" s="1065">
        <v>358889</v>
      </c>
      <c r="H20" s="1065">
        <v>17471.930894000001</v>
      </c>
      <c r="I20" s="180">
        <v>4261</v>
      </c>
      <c r="J20" s="1065">
        <v>223.7</v>
      </c>
      <c r="L20" s="178"/>
    </row>
    <row r="21" spans="1:14">
      <c r="A21" s="181" t="s">
        <v>2</v>
      </c>
      <c r="B21" s="1066">
        <v>194</v>
      </c>
      <c r="C21" s="1066">
        <v>160191</v>
      </c>
      <c r="D21" s="1066">
        <v>8436.8524960000032</v>
      </c>
      <c r="E21" s="1066">
        <v>104715</v>
      </c>
      <c r="F21" s="1066">
        <v>5304.1170615000001</v>
      </c>
      <c r="G21" s="1066">
        <v>264906</v>
      </c>
      <c r="H21" s="1066">
        <v>13740.969557500002</v>
      </c>
      <c r="I21" s="1066">
        <v>2076</v>
      </c>
      <c r="J21" s="1066">
        <v>111.19000000000001</v>
      </c>
      <c r="L21" s="178"/>
    </row>
    <row r="22" spans="1:14">
      <c r="A22" s="95" t="s">
        <v>64</v>
      </c>
      <c r="B22" s="1067">
        <v>20</v>
      </c>
      <c r="C22" s="1067">
        <v>18452</v>
      </c>
      <c r="D22" s="1067">
        <v>983.8530605000002</v>
      </c>
      <c r="E22" s="1067">
        <v>13152</v>
      </c>
      <c r="F22" s="1067">
        <v>671.58457350000083</v>
      </c>
      <c r="G22" s="1067">
        <v>31604</v>
      </c>
      <c r="H22" s="1067">
        <v>1655.437634000001</v>
      </c>
      <c r="I22" s="1067">
        <v>2112</v>
      </c>
      <c r="J22" s="1067">
        <v>110.4</v>
      </c>
      <c r="L22" s="178"/>
    </row>
    <row r="23" spans="1:14">
      <c r="A23" s="95" t="s">
        <v>65</v>
      </c>
      <c r="B23" s="1067">
        <v>22</v>
      </c>
      <c r="C23" s="1067">
        <v>19921</v>
      </c>
      <c r="D23" s="1067">
        <v>1042.8045335000008</v>
      </c>
      <c r="E23" s="1067">
        <v>8248</v>
      </c>
      <c r="F23" s="1067">
        <v>415.58246200000031</v>
      </c>
      <c r="G23" s="1067">
        <v>28169</v>
      </c>
      <c r="H23" s="1067">
        <v>1458.3869955000011</v>
      </c>
      <c r="I23" s="1067">
        <v>2013</v>
      </c>
      <c r="J23" s="1067">
        <v>103.89</v>
      </c>
      <c r="L23" s="178"/>
    </row>
    <row r="24" spans="1:14">
      <c r="A24" s="95" t="s">
        <v>295</v>
      </c>
      <c r="B24" s="1067">
        <v>22</v>
      </c>
      <c r="C24" s="1067">
        <v>17926</v>
      </c>
      <c r="D24" s="1067">
        <v>940.9254404999997</v>
      </c>
      <c r="E24" s="1067">
        <v>10190</v>
      </c>
      <c r="F24" s="1067">
        <v>509.36946199999909</v>
      </c>
      <c r="G24" s="1067">
        <v>28116</v>
      </c>
      <c r="H24" s="1067">
        <v>1450.2949024999989</v>
      </c>
      <c r="I24" s="1067">
        <v>1578</v>
      </c>
      <c r="J24" s="1067">
        <v>82.54</v>
      </c>
      <c r="L24" s="178"/>
    </row>
    <row r="25" spans="1:14">
      <c r="A25" s="95" t="s">
        <v>296</v>
      </c>
      <c r="B25" s="1067">
        <v>21</v>
      </c>
      <c r="C25" s="1067">
        <v>22414</v>
      </c>
      <c r="D25" s="1067">
        <v>1176.9787090000004</v>
      </c>
      <c r="E25" s="1067">
        <v>11724</v>
      </c>
      <c r="F25" s="1067">
        <v>587.61081949999937</v>
      </c>
      <c r="G25" s="1067">
        <v>34138</v>
      </c>
      <c r="H25" s="1067">
        <v>1764.5895284999997</v>
      </c>
      <c r="I25" s="1067">
        <v>4818</v>
      </c>
      <c r="J25" s="1067">
        <v>249.39</v>
      </c>
      <c r="L25" s="178"/>
    </row>
    <row r="26" spans="1:14">
      <c r="A26" s="95" t="s">
        <v>301</v>
      </c>
      <c r="B26" s="1067">
        <v>22</v>
      </c>
      <c r="C26" s="1067">
        <v>20108</v>
      </c>
      <c r="D26" s="1067">
        <v>1063.6352920000008</v>
      </c>
      <c r="E26" s="1067">
        <v>12032</v>
      </c>
      <c r="F26" s="1067">
        <v>611.15837000000033</v>
      </c>
      <c r="G26" s="1067">
        <v>32140</v>
      </c>
      <c r="H26" s="1067">
        <v>1674.7936620000012</v>
      </c>
      <c r="I26" s="1067">
        <v>3303</v>
      </c>
      <c r="J26" s="1067">
        <v>170.52</v>
      </c>
      <c r="L26" s="178"/>
    </row>
    <row r="27" spans="1:14">
      <c r="A27" s="95" t="s">
        <v>298</v>
      </c>
      <c r="B27" s="1067">
        <v>22</v>
      </c>
      <c r="C27" s="1067">
        <v>24705</v>
      </c>
      <c r="D27" s="1067">
        <v>1271.5331860000001</v>
      </c>
      <c r="E27" s="1067">
        <v>16674</v>
      </c>
      <c r="F27" s="1067">
        <v>824.29028899999969</v>
      </c>
      <c r="G27" s="1067">
        <v>41379</v>
      </c>
      <c r="H27" s="1067">
        <v>2095.8234749999997</v>
      </c>
      <c r="I27" s="1067">
        <v>4177</v>
      </c>
      <c r="J27" s="1067">
        <v>210.82</v>
      </c>
      <c r="L27" s="178"/>
    </row>
    <row r="28" spans="1:14">
      <c r="A28" s="95" t="s">
        <v>299</v>
      </c>
      <c r="B28" s="1067">
        <v>21</v>
      </c>
      <c r="C28" s="1067">
        <v>12514</v>
      </c>
      <c r="D28" s="1067">
        <v>652.47541850000061</v>
      </c>
      <c r="E28" s="1067">
        <v>9291</v>
      </c>
      <c r="F28" s="1067">
        <v>462.94853500000005</v>
      </c>
      <c r="G28" s="1067">
        <v>21805</v>
      </c>
      <c r="H28" s="1067">
        <v>1115.4239535000006</v>
      </c>
      <c r="I28" s="1067">
        <v>3711</v>
      </c>
      <c r="J28" s="1067">
        <v>187.68</v>
      </c>
      <c r="L28" s="178"/>
    </row>
    <row r="29" spans="1:14">
      <c r="A29" s="95" t="s">
        <v>300</v>
      </c>
      <c r="B29" s="1067">
        <v>22</v>
      </c>
      <c r="C29" s="1067">
        <v>10784</v>
      </c>
      <c r="D29" s="1067">
        <v>569.79862150000031</v>
      </c>
      <c r="E29" s="1067">
        <v>9956</v>
      </c>
      <c r="F29" s="1067">
        <v>506.25080250000036</v>
      </c>
      <c r="G29" s="1067">
        <v>20740</v>
      </c>
      <c r="H29" s="1067">
        <v>1076.0494240000007</v>
      </c>
      <c r="I29" s="1067">
        <v>3686</v>
      </c>
      <c r="J29" s="1067">
        <v>193.96</v>
      </c>
      <c r="L29" s="178"/>
    </row>
    <row r="30" spans="1:14">
      <c r="A30" s="958" t="s">
        <v>1358</v>
      </c>
      <c r="B30" s="1067">
        <v>22</v>
      </c>
      <c r="C30" s="1067">
        <v>13367</v>
      </c>
      <c r="D30" s="1067">
        <v>734.84823450000033</v>
      </c>
      <c r="E30" s="1067">
        <v>13448</v>
      </c>
      <c r="F30" s="1067">
        <v>715.32174800000041</v>
      </c>
      <c r="G30" s="1067">
        <v>26815</v>
      </c>
      <c r="H30" s="1067">
        <v>1450.1699825000007</v>
      </c>
      <c r="I30" s="1067">
        <v>2076</v>
      </c>
      <c r="J30" s="1067">
        <v>111.19000000000001</v>
      </c>
      <c r="K30" s="178"/>
      <c r="L30" s="178"/>
    </row>
    <row r="31" spans="1:14" s="172" customFormat="1" ht="30.75" customHeight="1">
      <c r="A31" s="1555" t="s">
        <v>1360</v>
      </c>
      <c r="B31" s="1555"/>
      <c r="C31" s="1555"/>
      <c r="D31" s="1555"/>
      <c r="E31" s="184"/>
      <c r="F31" s="185"/>
      <c r="G31" s="184"/>
      <c r="H31" s="182"/>
      <c r="I31" s="182"/>
      <c r="J31" s="182"/>
      <c r="K31" s="182"/>
      <c r="L31" s="182"/>
      <c r="M31" s="186"/>
      <c r="N31" s="186"/>
    </row>
    <row r="32" spans="1:14" s="172" customFormat="1" ht="30" customHeight="1">
      <c r="A32" s="1556" t="s">
        <v>974</v>
      </c>
      <c r="B32" s="1556"/>
      <c r="C32" s="183"/>
      <c r="D32" s="183"/>
      <c r="E32" s="184"/>
      <c r="F32" s="187"/>
      <c r="G32" s="184"/>
      <c r="H32" s="182"/>
      <c r="I32" s="182"/>
      <c r="J32" s="182"/>
      <c r="K32" s="182"/>
      <c r="L32" s="182"/>
      <c r="M32" s="186"/>
      <c r="N32" s="186"/>
    </row>
  </sheetData>
  <mergeCells count="23">
    <mergeCell ref="C17:F17"/>
    <mergeCell ref="G17:H17"/>
    <mergeCell ref="I17:J17"/>
    <mergeCell ref="C18:D18"/>
    <mergeCell ref="E18:F18"/>
    <mergeCell ref="G18:G19"/>
    <mergeCell ref="H18:H19"/>
    <mergeCell ref="A1:F1"/>
    <mergeCell ref="A31:D31"/>
    <mergeCell ref="A32:B32"/>
    <mergeCell ref="A2:L2"/>
    <mergeCell ref="A3:A4"/>
    <mergeCell ref="B3:B4"/>
    <mergeCell ref="C3:D3"/>
    <mergeCell ref="E3:F3"/>
    <mergeCell ref="G3:H3"/>
    <mergeCell ref="I3:J3"/>
    <mergeCell ref="K3:L3"/>
    <mergeCell ref="I18:I19"/>
    <mergeCell ref="J18:J19"/>
    <mergeCell ref="A16:J16"/>
    <mergeCell ref="A17:A19"/>
    <mergeCell ref="B17:B19"/>
  </mergeCells>
  <printOptions horizontalCentered="1"/>
  <pageMargins left="0.7" right="0.7" top="0.75" bottom="0.75" header="0.3" footer="0.3"/>
  <pageSetup scale="62"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selection activeCell="A14" sqref="A14"/>
    </sheetView>
  </sheetViews>
  <sheetFormatPr defaultColWidth="9.140625" defaultRowHeight="15"/>
  <cols>
    <col min="1" max="1" width="15.28515625" style="157" customWidth="1"/>
    <col min="2" max="2" width="10.42578125" style="157" customWidth="1"/>
    <col min="3" max="3" width="8.7109375" style="157" customWidth="1"/>
    <col min="4" max="4" width="11.7109375" style="157" customWidth="1"/>
    <col min="5" max="5" width="13.28515625" style="157" customWidth="1"/>
    <col min="6" max="7" width="8.7109375" style="157" customWidth="1"/>
    <col min="8" max="8" width="14.28515625" style="160" customWidth="1"/>
    <col min="9" max="16384" width="9.140625" style="157"/>
  </cols>
  <sheetData>
    <row r="1" spans="1:10" ht="32.25" customHeight="1">
      <c r="A1" s="1576" t="s">
        <v>975</v>
      </c>
      <c r="B1" s="1577"/>
      <c r="C1" s="1577"/>
      <c r="D1" s="1577"/>
      <c r="E1" s="1577"/>
      <c r="F1" s="1577"/>
      <c r="G1" s="1577"/>
      <c r="H1" s="1577"/>
    </row>
    <row r="2" spans="1:10" ht="94.5" customHeight="1">
      <c r="A2" s="188" t="s">
        <v>595</v>
      </c>
      <c r="B2" s="189" t="s">
        <v>596</v>
      </c>
      <c r="C2" s="189" t="s">
        <v>597</v>
      </c>
      <c r="D2" s="189" t="s">
        <v>598</v>
      </c>
      <c r="E2" s="189" t="s">
        <v>599</v>
      </c>
      <c r="F2" s="189" t="s">
        <v>600</v>
      </c>
      <c r="G2" s="189" t="s">
        <v>601</v>
      </c>
      <c r="H2" s="189" t="s">
        <v>602</v>
      </c>
    </row>
    <row r="3" spans="1:10" ht="15.75">
      <c r="A3" s="1582" t="s">
        <v>60</v>
      </c>
      <c r="B3" s="1583"/>
      <c r="C3" s="1583"/>
      <c r="D3" s="1583"/>
      <c r="E3" s="1583"/>
      <c r="F3" s="1583"/>
      <c r="G3" s="1583"/>
      <c r="H3" s="1583"/>
    </row>
    <row r="4" spans="1:10" ht="15.75">
      <c r="A4" s="190" t="s">
        <v>1</v>
      </c>
      <c r="B4" s="1068">
        <v>7.7809027818928199E-4</v>
      </c>
      <c r="C4" s="1068">
        <v>3.2785843350550654</v>
      </c>
      <c r="D4" s="1068">
        <v>39.966331966478108</v>
      </c>
      <c r="E4" s="1068">
        <v>9.1303365639291659E-2</v>
      </c>
      <c r="F4" s="1069">
        <v>0</v>
      </c>
      <c r="G4" s="1068">
        <v>56.663002925784156</v>
      </c>
      <c r="H4" s="1068">
        <v>17563514.710000001</v>
      </c>
    </row>
    <row r="5" spans="1:10" ht="15.75">
      <c r="A5" s="190" t="s">
        <v>2</v>
      </c>
      <c r="B5" s="1068">
        <v>6.8704053983752026E-4</v>
      </c>
      <c r="C5" s="1068">
        <v>2.3370357607085266</v>
      </c>
      <c r="D5" s="1068">
        <v>48.0401904386447</v>
      </c>
      <c r="E5" s="1068">
        <v>0.13018808820460229</v>
      </c>
      <c r="F5" s="1069">
        <v>0</v>
      </c>
      <c r="G5" s="1068">
        <v>49.491897656219777</v>
      </c>
      <c r="H5" s="1070">
        <v>21069329.699999984</v>
      </c>
    </row>
    <row r="6" spans="1:10" s="160" customFormat="1" ht="15.75">
      <c r="A6" s="95" t="s">
        <v>64</v>
      </c>
      <c r="B6" s="1071">
        <v>3.7671443974820746E-5</v>
      </c>
      <c r="C6" s="1071">
        <v>2.3784410296582688</v>
      </c>
      <c r="D6" s="1071">
        <v>46.647891617629227</v>
      </c>
      <c r="E6" s="1071">
        <v>6.1946204920881417E-2</v>
      </c>
      <c r="F6" s="1072">
        <v>0</v>
      </c>
      <c r="G6" s="1071">
        <v>50.911665238585122</v>
      </c>
      <c r="H6" s="1071">
        <v>1672354.2649999992</v>
      </c>
    </row>
    <row r="7" spans="1:10" s="160" customFormat="1" ht="15.75">
      <c r="A7" s="95" t="s">
        <v>65</v>
      </c>
      <c r="B7" s="1071">
        <v>2.4423829895270526E-5</v>
      </c>
      <c r="C7" s="1071">
        <v>2.3207350164357625</v>
      </c>
      <c r="D7" s="1071">
        <v>49.454459667693264</v>
      </c>
      <c r="E7" s="1071">
        <v>0.11039265814788586</v>
      </c>
      <c r="F7" s="1072">
        <v>0</v>
      </c>
      <c r="G7" s="1071">
        <v>48.114386198574095</v>
      </c>
      <c r="H7" s="1071">
        <v>1965293.7399999991</v>
      </c>
    </row>
    <row r="8" spans="1:10" s="160" customFormat="1" ht="15.75">
      <c r="A8" s="95" t="s">
        <v>295</v>
      </c>
      <c r="B8" s="1071">
        <v>1.0987052952340549E-4</v>
      </c>
      <c r="C8" s="1071">
        <v>2.3251971817731465</v>
      </c>
      <c r="D8" s="1071">
        <v>48.825573368912238</v>
      </c>
      <c r="E8" s="1071">
        <v>2.6637393336017987E-2</v>
      </c>
      <c r="F8" s="1072">
        <v>0</v>
      </c>
      <c r="G8" s="1071">
        <v>48.822493172501922</v>
      </c>
      <c r="H8" s="1071">
        <v>2093373.0549999992</v>
      </c>
    </row>
    <row r="9" spans="1:10" s="160" customFormat="1" ht="15.75">
      <c r="A9" s="95" t="s">
        <v>296</v>
      </c>
      <c r="B9" s="1071">
        <v>3.2252608641121673E-4</v>
      </c>
      <c r="C9" s="1071">
        <v>2.6881763780387975</v>
      </c>
      <c r="D9" s="1071">
        <v>48.205948875373458</v>
      </c>
      <c r="E9" s="1071">
        <v>0.14232826674578203</v>
      </c>
      <c r="F9" s="1072">
        <v>0</v>
      </c>
      <c r="G9" s="1071">
        <v>48.963221181325039</v>
      </c>
      <c r="H9" s="1071">
        <v>2164166.0300000003</v>
      </c>
    </row>
    <row r="10" spans="1:10" s="160" customFormat="1" ht="15.75">
      <c r="A10" s="95" t="s">
        <v>301</v>
      </c>
      <c r="B10" s="1071">
        <v>3.2252608641121673E-4</v>
      </c>
      <c r="C10" s="1071">
        <v>2.1916907758413031</v>
      </c>
      <c r="D10" s="1071">
        <v>47.916982412221955</v>
      </c>
      <c r="E10" s="1071">
        <v>0.15700865803397818</v>
      </c>
      <c r="F10" s="1072">
        <v>0</v>
      </c>
      <c r="G10" s="1071">
        <v>49.734315176257994</v>
      </c>
      <c r="H10" s="1071">
        <v>2350851.25</v>
      </c>
    </row>
    <row r="11" spans="1:10" s="160" customFormat="1" ht="15.75">
      <c r="A11" s="95" t="s">
        <v>298</v>
      </c>
      <c r="B11" s="1071">
        <v>0</v>
      </c>
      <c r="C11" s="1071">
        <v>2.3023922654735665</v>
      </c>
      <c r="D11" s="1071">
        <v>48.450384304270678</v>
      </c>
      <c r="E11" s="1071">
        <v>0.16394511293954303</v>
      </c>
      <c r="F11" s="1072">
        <v>0</v>
      </c>
      <c r="G11" s="1071">
        <v>49.08327382926592</v>
      </c>
      <c r="H11" s="1071">
        <v>2673766.7999999984</v>
      </c>
    </row>
    <row r="12" spans="1:10" s="160" customFormat="1" ht="15.75">
      <c r="A12" s="95" t="s">
        <v>299</v>
      </c>
      <c r="B12" s="1071">
        <v>1.6398104410200291E-5</v>
      </c>
      <c r="C12" s="1071">
        <v>2.1192621015270361</v>
      </c>
      <c r="D12" s="1071">
        <v>47.824680978546731</v>
      </c>
      <c r="E12" s="1071">
        <v>0.1338439173704353</v>
      </c>
      <c r="F12" s="1072">
        <v>0</v>
      </c>
      <c r="G12" s="1071">
        <v>49.922200488213036</v>
      </c>
      <c r="H12" s="1071">
        <v>2317341.0199999972</v>
      </c>
    </row>
    <row r="13" spans="1:10" s="160" customFormat="1" ht="15.75">
      <c r="A13" s="95" t="s">
        <v>300</v>
      </c>
      <c r="B13" s="1071">
        <v>3.8415180244331421E-3</v>
      </c>
      <c r="C13" s="1071">
        <v>2.392999708213245</v>
      </c>
      <c r="D13" s="1071">
        <v>47.112618217158357</v>
      </c>
      <c r="E13" s="1071">
        <v>0.1912331654759804</v>
      </c>
      <c r="F13" s="1072">
        <v>0</v>
      </c>
      <c r="G13" s="1071">
        <v>50.299310414094087</v>
      </c>
      <c r="H13" s="1071">
        <v>2977208.469999996</v>
      </c>
    </row>
    <row r="14" spans="1:10" s="160" customFormat="1" ht="15.75">
      <c r="A14" s="958" t="s">
        <v>1358</v>
      </c>
      <c r="B14" s="1071">
        <v>3.2746345487353083E-3</v>
      </c>
      <c r="C14" s="1071">
        <v>1.8157408989214054</v>
      </c>
      <c r="D14" s="1071">
        <v>47.866895734399527</v>
      </c>
      <c r="E14" s="1071">
        <v>0.13875882986256693</v>
      </c>
      <c r="F14" s="1072">
        <v>0</v>
      </c>
      <c r="G14" s="1071">
        <v>50.175327100141743</v>
      </c>
      <c r="H14" s="1071">
        <v>2854975.069999998</v>
      </c>
    </row>
    <row r="15" spans="1:10" ht="15.75">
      <c r="A15" s="1582" t="s">
        <v>61</v>
      </c>
      <c r="B15" s="1583"/>
      <c r="C15" s="1583"/>
      <c r="D15" s="1583"/>
      <c r="E15" s="1583"/>
      <c r="F15" s="1583"/>
      <c r="G15" s="1583"/>
      <c r="H15" s="1583"/>
    </row>
    <row r="16" spans="1:10" s="159" customFormat="1" ht="15.75">
      <c r="A16" s="190" t="s">
        <v>1</v>
      </c>
      <c r="B16" s="1073">
        <v>0.06</v>
      </c>
      <c r="C16" s="1068">
        <v>5.5</v>
      </c>
      <c r="D16" s="1070">
        <v>40.64</v>
      </c>
      <c r="E16" s="1073">
        <v>1</v>
      </c>
      <c r="F16" s="1073">
        <v>0</v>
      </c>
      <c r="G16" s="1070">
        <v>52.8</v>
      </c>
      <c r="H16" s="1070">
        <v>456698.55240749993</v>
      </c>
      <c r="J16" s="159" t="s">
        <v>0</v>
      </c>
    </row>
    <row r="17" spans="1:10" s="159" customFormat="1" ht="15.75">
      <c r="A17" s="190" t="s">
        <v>2</v>
      </c>
      <c r="B17" s="1073">
        <v>2.4786484355797844E-2</v>
      </c>
      <c r="C17" s="1068">
        <v>3.2543193771450127</v>
      </c>
      <c r="D17" s="1070">
        <v>39.429921762554308</v>
      </c>
      <c r="E17" s="1073">
        <v>9.9143616952510824E-3</v>
      </c>
      <c r="F17" s="1073">
        <v>0</v>
      </c>
      <c r="G17" s="1070">
        <v>57.283252380459267</v>
      </c>
      <c r="H17" s="1070">
        <v>154658</v>
      </c>
      <c r="J17" s="159" t="s">
        <v>0</v>
      </c>
    </row>
    <row r="18" spans="1:10" s="191" customFormat="1" ht="15.75">
      <c r="A18" s="95" t="s">
        <v>64</v>
      </c>
      <c r="B18" s="1074">
        <v>3.6287963618473E-5</v>
      </c>
      <c r="C18" s="1074">
        <v>3.87</v>
      </c>
      <c r="D18" s="1071">
        <v>40.85</v>
      </c>
      <c r="E18" s="1075">
        <v>0.01</v>
      </c>
      <c r="F18" s="1072">
        <v>0</v>
      </c>
      <c r="G18" s="1071">
        <v>55.27</v>
      </c>
      <c r="H18" s="1071">
        <v>23194.030755</v>
      </c>
    </row>
    <row r="19" spans="1:10" s="191" customFormat="1" ht="15.75">
      <c r="A19" s="95" t="s">
        <v>65</v>
      </c>
      <c r="B19" s="1074">
        <v>3.6287963618473E-5</v>
      </c>
      <c r="C19" s="1074">
        <v>1.7632014410409746</v>
      </c>
      <c r="D19" s="1071">
        <v>39.979999999999997</v>
      </c>
      <c r="E19" s="1075">
        <v>2.451366734822882E-2</v>
      </c>
      <c r="F19" s="1072">
        <v>0</v>
      </c>
      <c r="G19" s="1071">
        <v>58.227339462005382</v>
      </c>
      <c r="H19" s="1071">
        <v>18726.074049999999</v>
      </c>
    </row>
    <row r="20" spans="1:10" s="191" customFormat="1" ht="15.75">
      <c r="A20" s="95" t="s">
        <v>295</v>
      </c>
      <c r="B20" s="1074">
        <v>6.2465363117330686E-3</v>
      </c>
      <c r="C20" s="1074">
        <v>4.5171029136323266</v>
      </c>
      <c r="D20" s="1071">
        <v>39.803056256140685</v>
      </c>
      <c r="E20" s="1075">
        <v>4.3562900952887895E-2</v>
      </c>
      <c r="F20" s="1072">
        <v>0</v>
      </c>
      <c r="G20" s="1071">
        <v>55.630031392962373</v>
      </c>
      <c r="H20" s="1071">
        <v>16266.368105</v>
      </c>
    </row>
    <row r="21" spans="1:10" s="191" customFormat="1" ht="15.75">
      <c r="A21" s="95" t="s">
        <v>296</v>
      </c>
      <c r="B21" s="1074">
        <v>1.1592469632105507E-3</v>
      </c>
      <c r="C21" s="1074">
        <v>3.4449700396318126</v>
      </c>
      <c r="D21" s="1071">
        <v>41.13473960684815</v>
      </c>
      <c r="E21" s="1075">
        <v>2.3053739122861394E-4</v>
      </c>
      <c r="F21" s="1072">
        <v>0</v>
      </c>
      <c r="G21" s="1071">
        <v>55.418900569165594</v>
      </c>
      <c r="H21" s="1071">
        <v>16792.012900000002</v>
      </c>
    </row>
    <row r="22" spans="1:10" s="191" customFormat="1" ht="15.75">
      <c r="A22" s="95" t="s">
        <v>301</v>
      </c>
      <c r="B22" s="1074">
        <v>3.8E-3</v>
      </c>
      <c r="C22" s="1074">
        <v>3.29</v>
      </c>
      <c r="D22" s="1071">
        <v>39.99</v>
      </c>
      <c r="E22" s="1075">
        <v>0.01</v>
      </c>
      <c r="F22" s="1072">
        <v>0</v>
      </c>
      <c r="G22" s="1071">
        <v>56.72</v>
      </c>
      <c r="H22" s="1071">
        <v>14084.98680500001</v>
      </c>
    </row>
    <row r="23" spans="1:10" s="191" customFormat="1" ht="15.75">
      <c r="A23" s="95" t="s">
        <v>298</v>
      </c>
      <c r="B23" s="1074">
        <v>0.01</v>
      </c>
      <c r="C23" s="1074">
        <v>2.84</v>
      </c>
      <c r="D23" s="1071">
        <v>40.549999999999997</v>
      </c>
      <c r="E23" s="1075">
        <v>2.3053739122861394E-4</v>
      </c>
      <c r="F23" s="1072">
        <v>0</v>
      </c>
      <c r="G23" s="1071">
        <v>56.61</v>
      </c>
      <c r="H23" s="1071">
        <v>14349.23</v>
      </c>
    </row>
    <row r="24" spans="1:10" s="191" customFormat="1" ht="15.75">
      <c r="A24" s="95" t="s">
        <v>299</v>
      </c>
      <c r="B24" s="1074">
        <v>2.18E-2</v>
      </c>
      <c r="C24" s="1074">
        <v>3.2435999999999998</v>
      </c>
      <c r="D24" s="1071">
        <v>36.721499999999999</v>
      </c>
      <c r="E24" s="1075">
        <v>2.3053739122861394E-4</v>
      </c>
      <c r="F24" s="1072">
        <v>0</v>
      </c>
      <c r="G24" s="1071">
        <v>60.012999999999998</v>
      </c>
      <c r="H24" s="1071">
        <v>10052.534235000001</v>
      </c>
    </row>
    <row r="25" spans="1:10" s="191" customFormat="1" ht="15.75">
      <c r="A25" s="95" t="s">
        <v>300</v>
      </c>
      <c r="B25" s="1074">
        <v>0.01</v>
      </c>
      <c r="C25" s="1074">
        <v>2.4500000000000002</v>
      </c>
      <c r="D25" s="1071">
        <v>37.270000000000003</v>
      </c>
      <c r="E25" s="1075">
        <v>2.3053739122861394E-4</v>
      </c>
      <c r="F25" s="1072">
        <v>0</v>
      </c>
      <c r="G25" s="1071">
        <v>60.27</v>
      </c>
      <c r="H25" s="1071">
        <v>20956.467079999999</v>
      </c>
    </row>
    <row r="26" spans="1:10" s="191" customFormat="1" ht="15.75">
      <c r="A26" s="958" t="s">
        <v>1358</v>
      </c>
      <c r="B26" s="1074">
        <v>0.17</v>
      </c>
      <c r="C26" s="1074">
        <v>3.87</v>
      </c>
      <c r="D26" s="1071">
        <v>38.57</v>
      </c>
      <c r="E26" s="1075">
        <v>2.3053739122861394E-4</v>
      </c>
      <c r="F26" s="1072">
        <v>0</v>
      </c>
      <c r="G26" s="1071">
        <v>57.39</v>
      </c>
      <c r="H26" s="1071">
        <v>20236.283564999994</v>
      </c>
    </row>
    <row r="27" spans="1:10" ht="15.75">
      <c r="A27" s="1582" t="s">
        <v>58</v>
      </c>
      <c r="B27" s="1583"/>
      <c r="C27" s="1583"/>
      <c r="D27" s="1583"/>
      <c r="E27" s="1583"/>
      <c r="F27" s="1583"/>
      <c r="G27" s="1583"/>
      <c r="H27" s="1583"/>
    </row>
    <row r="28" spans="1:10" s="159" customFormat="1" ht="15.75">
      <c r="A28" s="190" t="s">
        <v>1</v>
      </c>
      <c r="B28" s="1073">
        <v>3.3327840364141222E-2</v>
      </c>
      <c r="C28" s="1068">
        <v>3.3327840364141222E-2</v>
      </c>
      <c r="D28" s="1070">
        <v>2.4728300854881584E-2</v>
      </c>
      <c r="E28" s="1073">
        <v>3.3327840364141222E-2</v>
      </c>
      <c r="F28" s="1073">
        <v>3.3327840364141222E-2</v>
      </c>
      <c r="G28" s="1070">
        <v>100</v>
      </c>
      <c r="H28" s="1070">
        <v>1538149.3265452001</v>
      </c>
    </row>
    <row r="29" spans="1:10" s="159" customFormat="1" ht="15.75">
      <c r="A29" s="190" t="s">
        <v>2</v>
      </c>
      <c r="B29" s="1073">
        <v>0</v>
      </c>
      <c r="C29" s="1068">
        <v>1.1137705285965591</v>
      </c>
      <c r="D29" s="1070">
        <v>72.52552126308629</v>
      </c>
      <c r="E29" s="1073">
        <v>0</v>
      </c>
      <c r="F29" s="1073">
        <v>0</v>
      </c>
      <c r="G29" s="1070">
        <v>826.41609005472969</v>
      </c>
      <c r="H29" s="1070">
        <v>15637.853232499998</v>
      </c>
    </row>
    <row r="30" spans="1:10" s="191" customFormat="1" ht="15.75">
      <c r="A30" s="95" t="s">
        <v>64</v>
      </c>
      <c r="B30" s="1074">
        <v>0</v>
      </c>
      <c r="C30" s="1074">
        <v>0.23677561839258771</v>
      </c>
      <c r="D30" s="1071">
        <v>7.461109172420116</v>
      </c>
      <c r="E30" s="1075">
        <v>0</v>
      </c>
      <c r="F30" s="1072">
        <v>0</v>
      </c>
      <c r="G30" s="1071">
        <v>92.302115209187292</v>
      </c>
      <c r="H30" s="1071">
        <v>1760.2298025</v>
      </c>
    </row>
    <row r="31" spans="1:10" s="191" customFormat="1" ht="15.75">
      <c r="A31" s="95" t="s">
        <v>65</v>
      </c>
      <c r="B31" s="1074">
        <v>0</v>
      </c>
      <c r="C31" s="1074">
        <v>0.36666819183714494</v>
      </c>
      <c r="D31" s="1071">
        <v>8.6291762242896564</v>
      </c>
      <c r="E31" s="1075">
        <v>0</v>
      </c>
      <c r="F31" s="1072">
        <v>0</v>
      </c>
      <c r="G31" s="1071">
        <v>91.004155583873199</v>
      </c>
      <c r="H31" s="1071">
        <v>1418.5518039999999</v>
      </c>
    </row>
    <row r="32" spans="1:10" s="191" customFormat="1" ht="15.75">
      <c r="A32" s="95" t="s">
        <v>295</v>
      </c>
      <c r="B32" s="1074">
        <v>0</v>
      </c>
      <c r="C32" s="1074">
        <v>0.11568964542142768</v>
      </c>
      <c r="D32" s="1071">
        <v>3.0312569954976611</v>
      </c>
      <c r="E32" s="1075">
        <v>0</v>
      </c>
      <c r="F32" s="1072">
        <v>0</v>
      </c>
      <c r="G32" s="1071">
        <v>96.853053359080903</v>
      </c>
      <c r="H32" s="1071">
        <v>3973.8863259999998</v>
      </c>
    </row>
    <row r="33" spans="1:10" s="191" customFormat="1" ht="15.75">
      <c r="A33" s="95" t="s">
        <v>296</v>
      </c>
      <c r="B33" s="1074">
        <v>0</v>
      </c>
      <c r="C33" s="1074">
        <v>7.5721157699168373E-2</v>
      </c>
      <c r="D33" s="1071">
        <v>4.0997970362652643</v>
      </c>
      <c r="E33" s="1075">
        <v>0</v>
      </c>
      <c r="F33" s="1072">
        <v>0</v>
      </c>
      <c r="G33" s="1071">
        <v>95.824481806035564</v>
      </c>
      <c r="H33" s="1071">
        <v>3395.1937320000002</v>
      </c>
    </row>
    <row r="34" spans="1:10" s="191" customFormat="1" ht="15.75">
      <c r="A34" s="95" t="s">
        <v>301</v>
      </c>
      <c r="B34" s="1074">
        <v>0</v>
      </c>
      <c r="C34" s="1074">
        <v>0.20815222242102405</v>
      </c>
      <c r="D34" s="1071">
        <v>5.3950628197888681</v>
      </c>
      <c r="E34" s="1075">
        <v>0</v>
      </c>
      <c r="F34" s="1072">
        <v>0</v>
      </c>
      <c r="G34" s="1071">
        <v>94.396784957790103</v>
      </c>
      <c r="H34" s="1071">
        <v>2275.2195219999999</v>
      </c>
    </row>
    <row r="35" spans="1:10" s="191" customFormat="1" ht="15.75">
      <c r="A35" s="95" t="s">
        <v>298</v>
      </c>
      <c r="B35" s="1074">
        <v>0</v>
      </c>
      <c r="C35" s="1074">
        <v>5.5381846412603269E-2</v>
      </c>
      <c r="D35" s="1071">
        <v>9.8836908389280342</v>
      </c>
      <c r="E35" s="1075">
        <v>0</v>
      </c>
      <c r="F35" s="1072">
        <v>0</v>
      </c>
      <c r="G35" s="1071">
        <v>90.060927314659367</v>
      </c>
      <c r="H35" s="1071">
        <v>1323.5203365</v>
      </c>
    </row>
    <row r="36" spans="1:10" s="191" customFormat="1" ht="15.75">
      <c r="A36" s="95" t="s">
        <v>299</v>
      </c>
      <c r="B36" s="1074">
        <v>0</v>
      </c>
      <c r="C36" s="1074">
        <v>5.5381846412603269E-2</v>
      </c>
      <c r="D36" s="1071">
        <v>13.548100144448604</v>
      </c>
      <c r="E36" s="1075">
        <v>0</v>
      </c>
      <c r="F36" s="1072">
        <v>0</v>
      </c>
      <c r="G36" s="1071">
        <v>86.451899855551389</v>
      </c>
      <c r="H36" s="1071">
        <v>587.73672250000004</v>
      </c>
    </row>
    <row r="37" spans="1:10" s="191" customFormat="1" ht="15.75">
      <c r="A37" s="95" t="s">
        <v>300</v>
      </c>
      <c r="B37" s="1074">
        <v>0</v>
      </c>
      <c r="C37" s="1074">
        <v>0</v>
      </c>
      <c r="D37" s="1071">
        <v>10.25401827386488</v>
      </c>
      <c r="E37" s="1075">
        <v>0</v>
      </c>
      <c r="F37" s="1072">
        <v>0</v>
      </c>
      <c r="G37" s="1071">
        <v>89.745981726135113</v>
      </c>
      <c r="H37" s="1071">
        <v>438.25195450000001</v>
      </c>
    </row>
    <row r="38" spans="1:10" s="191" customFormat="1" ht="15.75">
      <c r="A38" s="958" t="s">
        <v>1358</v>
      </c>
      <c r="B38" s="1074">
        <v>0</v>
      </c>
      <c r="C38" s="1074">
        <v>0</v>
      </c>
      <c r="D38" s="1071">
        <v>10.223309757583202</v>
      </c>
      <c r="E38" s="1075">
        <v>0</v>
      </c>
      <c r="F38" s="1072">
        <v>0</v>
      </c>
      <c r="G38" s="1071">
        <v>89.776690242416805</v>
      </c>
      <c r="H38" s="1071">
        <v>465.26303250000001</v>
      </c>
    </row>
    <row r="39" spans="1:10" ht="15.75">
      <c r="A39" s="1582" t="s">
        <v>59</v>
      </c>
      <c r="B39" s="1583"/>
      <c r="C39" s="1583"/>
      <c r="D39" s="1583"/>
      <c r="E39" s="1583"/>
      <c r="F39" s="1583"/>
      <c r="G39" s="1583"/>
      <c r="H39" s="1583"/>
    </row>
    <row r="40" spans="1:10" ht="15.75">
      <c r="A40" s="190" t="s">
        <v>1</v>
      </c>
      <c r="B40" s="1073">
        <v>3.3327840364141222E-2</v>
      </c>
      <c r="C40" s="1068">
        <v>3.2606268454867262</v>
      </c>
      <c r="D40" s="1068">
        <v>76.785234692205492</v>
      </c>
      <c r="E40" s="1073">
        <v>3.3327840364141222E-2</v>
      </c>
      <c r="F40" s="1073">
        <v>3.3327840364141222E-2</v>
      </c>
      <c r="G40" s="1068">
        <v>19.954138462307764</v>
      </c>
      <c r="H40" s="1068">
        <v>19745.069091800004</v>
      </c>
      <c r="J40" s="157" t="s">
        <v>0</v>
      </c>
    </row>
    <row r="41" spans="1:10" ht="15.75">
      <c r="A41" s="190" t="s">
        <v>2</v>
      </c>
      <c r="B41" s="1069">
        <v>0</v>
      </c>
      <c r="C41" s="1070">
        <v>6.5868565767588843</v>
      </c>
      <c r="D41" s="1070">
        <v>82.219482021589783</v>
      </c>
      <c r="E41" s="1069">
        <v>0</v>
      </c>
      <c r="F41" s="1069">
        <v>0</v>
      </c>
      <c r="G41" s="1070">
        <v>11.193661401651338</v>
      </c>
      <c r="H41" s="1070">
        <v>13751.198107500004</v>
      </c>
      <c r="J41" s="157" t="s">
        <v>0</v>
      </c>
    </row>
    <row r="42" spans="1:10" s="160" customFormat="1" ht="15.75">
      <c r="A42" s="95" t="s">
        <v>64</v>
      </c>
      <c r="B42" s="1075">
        <v>0</v>
      </c>
      <c r="C42" s="1076">
        <v>6.0927758433736861</v>
      </c>
      <c r="D42" s="1076">
        <v>83.683457155909934</v>
      </c>
      <c r="E42" s="1075">
        <v>0</v>
      </c>
      <c r="F42" s="1075">
        <v>0</v>
      </c>
      <c r="G42" s="1076">
        <v>10.223767000716379</v>
      </c>
      <c r="H42" s="1076">
        <v>1656.4774020000011</v>
      </c>
    </row>
    <row r="43" spans="1:10" s="160" customFormat="1" ht="15.75">
      <c r="A43" s="95" t="s">
        <v>65</v>
      </c>
      <c r="B43" s="1075">
        <v>0</v>
      </c>
      <c r="C43" s="1076">
        <v>5.4617248286254645</v>
      </c>
      <c r="D43" s="1076">
        <v>83.570439944044338</v>
      </c>
      <c r="E43" s="1075">
        <v>0</v>
      </c>
      <c r="F43" s="1075">
        <v>0</v>
      </c>
      <c r="G43" s="1076">
        <v>10.967835227330172</v>
      </c>
      <c r="H43" s="1076">
        <v>1459.5543075000012</v>
      </c>
    </row>
    <row r="44" spans="1:10" s="160" customFormat="1" ht="15.75">
      <c r="A44" s="95" t="s">
        <v>295</v>
      </c>
      <c r="B44" s="1075">
        <v>0</v>
      </c>
      <c r="C44" s="1076">
        <v>7.7229626442067714</v>
      </c>
      <c r="D44" s="1076">
        <v>80.817704146250364</v>
      </c>
      <c r="E44" s="1075">
        <v>3.3327840364141222E-2</v>
      </c>
      <c r="F44" s="1075">
        <v>3.3327840364141222E-2</v>
      </c>
      <c r="G44" s="1076">
        <v>11.459333209542867</v>
      </c>
      <c r="H44" s="1076">
        <v>1451.5145794999989</v>
      </c>
    </row>
    <row r="45" spans="1:10" s="160" customFormat="1" ht="15.75">
      <c r="A45" s="95" t="s">
        <v>296</v>
      </c>
      <c r="B45" s="1075">
        <v>0</v>
      </c>
      <c r="C45" s="1076">
        <v>7.0568815982536153</v>
      </c>
      <c r="D45" s="1076">
        <v>79.893322527799484</v>
      </c>
      <c r="E45" s="1075">
        <v>3.3327840364141222E-2</v>
      </c>
      <c r="F45" s="1075">
        <v>3.3327840364141222E-2</v>
      </c>
      <c r="G45" s="1076">
        <v>13.049795873946962</v>
      </c>
      <c r="H45" s="1076">
        <v>1765.7088334999996</v>
      </c>
    </row>
    <row r="46" spans="1:10" s="160" customFormat="1" ht="15.75">
      <c r="A46" s="95" t="s">
        <v>301</v>
      </c>
      <c r="B46" s="1075">
        <v>0</v>
      </c>
      <c r="C46" s="1076">
        <v>7.1418706261659581</v>
      </c>
      <c r="D46" s="1076">
        <v>78.286539120500123</v>
      </c>
      <c r="E46" s="1075">
        <v>3.3327840364141222E-2</v>
      </c>
      <c r="F46" s="1075">
        <v>3.3327840364141222E-2</v>
      </c>
      <c r="G46" s="1076">
        <v>14.57159025333393</v>
      </c>
      <c r="H46" s="1076">
        <v>1675.9292140000011</v>
      </c>
    </row>
    <row r="47" spans="1:10" s="160" customFormat="1" ht="15.75">
      <c r="A47" s="95" t="s">
        <v>298</v>
      </c>
      <c r="B47" s="1075">
        <v>0</v>
      </c>
      <c r="C47" s="1076">
        <v>7.5061144322687694</v>
      </c>
      <c r="D47" s="1076">
        <v>83.980228467340083</v>
      </c>
      <c r="E47" s="1075">
        <v>0</v>
      </c>
      <c r="F47" s="1075">
        <v>0</v>
      </c>
      <c r="G47" s="1076">
        <v>8.513657100391125</v>
      </c>
      <c r="H47" s="1076">
        <v>2096.9222839999998</v>
      </c>
    </row>
    <row r="48" spans="1:10" s="160" customFormat="1" ht="15.75">
      <c r="A48" s="95" t="s">
        <v>299</v>
      </c>
      <c r="B48" s="1075">
        <v>0</v>
      </c>
      <c r="C48" s="1076">
        <v>4.475797401892982</v>
      </c>
      <c r="D48" s="1076">
        <v>84.464304724893708</v>
      </c>
      <c r="E48" s="1075">
        <v>0</v>
      </c>
      <c r="F48" s="1075">
        <v>0</v>
      </c>
      <c r="G48" s="1076">
        <v>11.059897873213325</v>
      </c>
      <c r="H48" s="1076">
        <v>1116.4866115000007</v>
      </c>
    </row>
    <row r="49" spans="1:9" s="160" customFormat="1" ht="15.75">
      <c r="A49" s="95" t="s">
        <v>300</v>
      </c>
      <c r="B49" s="1075">
        <v>0</v>
      </c>
      <c r="C49" s="1076">
        <v>10.650116496635324</v>
      </c>
      <c r="D49" s="1076">
        <v>76.228914931051932</v>
      </c>
      <c r="E49" s="1075">
        <v>0</v>
      </c>
      <c r="F49" s="1075">
        <v>0</v>
      </c>
      <c r="G49" s="1076">
        <v>13.120968572312764</v>
      </c>
      <c r="H49" s="1076">
        <v>1077.1920550000007</v>
      </c>
    </row>
    <row r="50" spans="1:9" s="160" customFormat="1" ht="15.75">
      <c r="A50" s="958" t="s">
        <v>1358</v>
      </c>
      <c r="B50" s="1075">
        <v>0</v>
      </c>
      <c r="C50" s="1076">
        <v>3.1734653194073807</v>
      </c>
      <c r="D50" s="1076">
        <v>89.050427176518085</v>
      </c>
      <c r="E50" s="1075">
        <v>0</v>
      </c>
      <c r="F50" s="1075">
        <v>0</v>
      </c>
      <c r="G50" s="1076">
        <v>7.7761075040745116</v>
      </c>
      <c r="H50" s="1076">
        <v>1451.4128205000006</v>
      </c>
    </row>
    <row r="51" spans="1:9" ht="36" customHeight="1">
      <c r="A51" s="1578" t="s">
        <v>1360</v>
      </c>
      <c r="B51" s="1579"/>
      <c r="C51" s="1579"/>
      <c r="D51" s="1579"/>
      <c r="E51" s="1580"/>
      <c r="F51" s="172"/>
      <c r="G51" s="172"/>
      <c r="H51" s="172"/>
    </row>
    <row r="52" spans="1:9" ht="79.5" customHeight="1">
      <c r="A52" s="1578" t="s">
        <v>1252</v>
      </c>
      <c r="B52" s="1581"/>
      <c r="C52" s="1581"/>
      <c r="D52" s="1581"/>
      <c r="E52" s="1581"/>
      <c r="F52" s="1581"/>
      <c r="G52" s="1581"/>
      <c r="H52" s="1581"/>
    </row>
    <row r="53" spans="1:9" ht="32.25" customHeight="1">
      <c r="A53" s="1584" t="s">
        <v>1253</v>
      </c>
      <c r="B53" s="1585"/>
      <c r="C53" s="1585"/>
      <c r="D53" s="1585"/>
      <c r="E53" s="1585"/>
      <c r="F53" s="1585"/>
      <c r="G53" s="1585"/>
      <c r="H53" s="1585"/>
      <c r="I53" s="1585"/>
    </row>
    <row r="54" spans="1:9" ht="30" customHeight="1">
      <c r="A54" s="1578" t="s">
        <v>603</v>
      </c>
      <c r="B54" s="1581"/>
      <c r="C54" s="1581"/>
      <c r="D54" s="1581"/>
      <c r="E54" s="1581"/>
      <c r="F54" s="1581"/>
      <c r="G54" s="1581"/>
      <c r="H54" s="172"/>
    </row>
    <row r="55" spans="1:9" ht="15" customHeight="1"/>
  </sheetData>
  <mergeCells count="9">
    <mergeCell ref="A1:H1"/>
    <mergeCell ref="A51:E51"/>
    <mergeCell ref="A54:G54"/>
    <mergeCell ref="A3:H3"/>
    <mergeCell ref="A15:H15"/>
    <mergeCell ref="A27:H27"/>
    <mergeCell ref="A39:H39"/>
    <mergeCell ref="A52:H52"/>
    <mergeCell ref="A53:I53"/>
  </mergeCells>
  <printOptions horizontalCentered="1"/>
  <pageMargins left="0.45" right="0.45" top="0.75" bottom="0.75" header="0.3" footer="0.3"/>
  <pageSetup paperSize="9"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Z60"/>
  <sheetViews>
    <sheetView workbookViewId="0">
      <selection activeCell="F3" sqref="F3:G3"/>
    </sheetView>
  </sheetViews>
  <sheetFormatPr defaultColWidth="9.140625" defaultRowHeight="12.75"/>
  <cols>
    <col min="1" max="1" width="11" style="134" customWidth="1"/>
    <col min="2" max="2" width="13.140625" style="134" customWidth="1"/>
    <col min="3" max="3" width="21.28515625" style="134" customWidth="1"/>
    <col min="4" max="4" width="20.140625" style="222" customWidth="1"/>
    <col min="5" max="5" width="11.28515625" style="134" customWidth="1"/>
    <col min="6" max="6" width="10.28515625" style="134" customWidth="1"/>
    <col min="7" max="7" width="10.5703125" style="134" bestFit="1" customWidth="1"/>
    <col min="8" max="8" width="9.42578125" style="134" customWidth="1"/>
    <col min="9" max="9" width="9.7109375" style="134" customWidth="1"/>
    <col min="10" max="10" width="8.42578125" style="134" bestFit="1" customWidth="1"/>
    <col min="11" max="11" width="21" style="134" customWidth="1"/>
    <col min="12" max="13" width="8.7109375" style="134" customWidth="1"/>
    <col min="14" max="14" width="9.5703125" style="134" customWidth="1"/>
    <col min="15" max="15" width="10.140625" style="134" customWidth="1"/>
    <col min="16" max="16384" width="9.140625" style="134"/>
  </cols>
  <sheetData>
    <row r="1" spans="1:16" ht="33" customHeight="1">
      <c r="A1" s="1586" t="s">
        <v>976</v>
      </c>
      <c r="B1" s="1586"/>
      <c r="C1" s="1586"/>
      <c r="D1" s="1586"/>
      <c r="E1" s="1586"/>
      <c r="F1" s="192"/>
      <c r="G1" s="192"/>
      <c r="H1" s="192"/>
      <c r="I1" s="192"/>
      <c r="J1" s="192"/>
      <c r="K1" s="192"/>
      <c r="L1" s="192"/>
      <c r="M1" s="192"/>
      <c r="N1" s="192"/>
      <c r="O1" s="192"/>
    </row>
    <row r="2" spans="1:16" ht="66.75" customHeight="1">
      <c r="A2" s="1514" t="s">
        <v>604</v>
      </c>
      <c r="B2" s="1514" t="s">
        <v>605</v>
      </c>
      <c r="C2" s="1514" t="s">
        <v>977</v>
      </c>
      <c r="D2" s="1598" t="s">
        <v>978</v>
      </c>
      <c r="E2" s="1542" t="s">
        <v>1117</v>
      </c>
      <c r="F2" s="1600"/>
      <c r="G2" s="1543"/>
      <c r="H2" s="1514" t="s">
        <v>606</v>
      </c>
      <c r="I2" s="1514"/>
      <c r="J2" s="1514"/>
      <c r="K2" s="1544" t="s">
        <v>607</v>
      </c>
      <c r="L2" s="1514" t="s">
        <v>1119</v>
      </c>
      <c r="M2" s="1514"/>
      <c r="N2" s="1514" t="s">
        <v>990</v>
      </c>
      <c r="O2" s="1514"/>
    </row>
    <row r="3" spans="1:16" ht="80.25" customHeight="1">
      <c r="A3" s="1514"/>
      <c r="B3" s="1514"/>
      <c r="C3" s="1514"/>
      <c r="D3" s="1599"/>
      <c r="E3" s="193" t="s">
        <v>2</v>
      </c>
      <c r="F3" s="193" t="s">
        <v>608</v>
      </c>
      <c r="G3" s="193" t="s">
        <v>1358</v>
      </c>
      <c r="H3" s="193" t="s">
        <v>2</v>
      </c>
      <c r="I3" s="193" t="s">
        <v>608</v>
      </c>
      <c r="J3" s="193" t="s">
        <v>1358</v>
      </c>
      <c r="K3" s="1506"/>
      <c r="L3" s="193" t="s">
        <v>608</v>
      </c>
      <c r="M3" s="193" t="s">
        <v>1358</v>
      </c>
      <c r="N3" s="653" t="s">
        <v>1117</v>
      </c>
      <c r="O3" s="193" t="s">
        <v>1118</v>
      </c>
    </row>
    <row r="4" spans="1:16" ht="12.6" customHeight="1">
      <c r="A4" s="1594" t="s">
        <v>613</v>
      </c>
      <c r="B4" s="1594" t="s">
        <v>563</v>
      </c>
      <c r="C4" s="194" t="s">
        <v>617</v>
      </c>
      <c r="D4" s="195" t="s">
        <v>645</v>
      </c>
      <c r="E4" s="1077">
        <v>1341644</v>
      </c>
      <c r="F4" s="1077">
        <v>167616</v>
      </c>
      <c r="G4" s="1077">
        <v>113528</v>
      </c>
      <c r="H4" s="1077">
        <v>688834.73521999991</v>
      </c>
      <c r="I4" s="1077">
        <v>87194.415809999991</v>
      </c>
      <c r="J4" s="1077">
        <v>61746.354259999993</v>
      </c>
      <c r="K4" s="196" t="s">
        <v>708</v>
      </c>
      <c r="L4" s="1079">
        <v>52931</v>
      </c>
      <c r="M4" s="1079">
        <v>55017</v>
      </c>
      <c r="N4" s="1080">
        <v>17478.409090909092</v>
      </c>
      <c r="O4" s="1080">
        <v>9519.1689304545453</v>
      </c>
      <c r="P4" s="197"/>
    </row>
    <row r="5" spans="1:16" ht="12.6" customHeight="1">
      <c r="A5" s="1595"/>
      <c r="B5" s="1595"/>
      <c r="C5" s="194" t="s">
        <v>618</v>
      </c>
      <c r="D5" s="195" t="s">
        <v>646</v>
      </c>
      <c r="E5" s="1077">
        <v>2988658</v>
      </c>
      <c r="F5" s="1077">
        <v>324765</v>
      </c>
      <c r="G5" s="1077">
        <v>251661</v>
      </c>
      <c r="H5" s="1077">
        <v>153301.92193499996</v>
      </c>
      <c r="I5" s="1077">
        <v>16857.082320000001</v>
      </c>
      <c r="J5" s="1077">
        <v>13625.673601</v>
      </c>
      <c r="K5" s="196" t="s">
        <v>708</v>
      </c>
      <c r="L5" s="1079">
        <v>52672</v>
      </c>
      <c r="M5" s="1079">
        <v>54893</v>
      </c>
      <c r="N5" s="1080">
        <v>16187.545454545454</v>
      </c>
      <c r="O5" s="1080">
        <v>877.19662522727276</v>
      </c>
      <c r="P5" s="197"/>
    </row>
    <row r="6" spans="1:16" ht="12.6" customHeight="1">
      <c r="A6" s="1595"/>
      <c r="B6" s="1595"/>
      <c r="C6" s="194" t="s">
        <v>619</v>
      </c>
      <c r="D6" s="195" t="s">
        <v>647</v>
      </c>
      <c r="E6" s="1077">
        <v>579230</v>
      </c>
      <c r="F6" s="1077">
        <v>65594</v>
      </c>
      <c r="G6" s="1077">
        <v>50107</v>
      </c>
      <c r="H6" s="1077">
        <v>2382.9772844000004</v>
      </c>
      <c r="I6" s="1077">
        <v>272.79180580000002</v>
      </c>
      <c r="J6" s="1077">
        <v>217.97643909999999</v>
      </c>
      <c r="K6" s="196" t="s">
        <v>5</v>
      </c>
      <c r="L6" s="1079">
        <v>42424</v>
      </c>
      <c r="M6" s="1079">
        <v>43730</v>
      </c>
      <c r="N6" s="1080">
        <v>6108.909090909091</v>
      </c>
      <c r="O6" s="1080">
        <v>26.565250963636363</v>
      </c>
      <c r="P6" s="197"/>
    </row>
    <row r="7" spans="1:16" ht="12.6" customHeight="1">
      <c r="A7" s="1595"/>
      <c r="B7" s="1595"/>
      <c r="C7" s="194" t="s">
        <v>620</v>
      </c>
      <c r="D7" s="195" t="s">
        <v>648</v>
      </c>
      <c r="E7" s="1077">
        <v>6001183</v>
      </c>
      <c r="F7" s="1077">
        <v>668398</v>
      </c>
      <c r="G7" s="1077">
        <v>510212</v>
      </c>
      <c r="H7" s="1077">
        <v>3067.5273103999998</v>
      </c>
      <c r="I7" s="1077">
        <v>344.98726319999997</v>
      </c>
      <c r="J7" s="1077">
        <v>273.89264980000002</v>
      </c>
      <c r="K7" s="196" t="s">
        <v>709</v>
      </c>
      <c r="L7" s="1079">
        <v>5223</v>
      </c>
      <c r="M7" s="1079">
        <v>5439</v>
      </c>
      <c r="N7" s="1080">
        <v>52944.13636363636</v>
      </c>
      <c r="O7" s="1080">
        <v>28.447480759090908</v>
      </c>
      <c r="P7" s="197"/>
    </row>
    <row r="8" spans="1:16" ht="12.6" customHeight="1">
      <c r="A8" s="1595"/>
      <c r="B8" s="1595"/>
      <c r="C8" s="194" t="s">
        <v>621</v>
      </c>
      <c r="D8" s="195" t="s">
        <v>649</v>
      </c>
      <c r="E8" s="1077">
        <v>3647131</v>
      </c>
      <c r="F8" s="1077">
        <v>528448</v>
      </c>
      <c r="G8" s="1077">
        <v>390456</v>
      </c>
      <c r="H8" s="1077">
        <v>659004.29369399999</v>
      </c>
      <c r="I8" s="1077">
        <v>97128.363513000004</v>
      </c>
      <c r="J8" s="1077">
        <v>79494.836030999984</v>
      </c>
      <c r="K8" s="196" t="s">
        <v>710</v>
      </c>
      <c r="L8" s="1079">
        <v>63461</v>
      </c>
      <c r="M8" s="1079">
        <v>69413</v>
      </c>
      <c r="N8" s="1080">
        <v>21331.5</v>
      </c>
      <c r="O8" s="1080">
        <v>4361.3907890454502</v>
      </c>
      <c r="P8" s="197"/>
    </row>
    <row r="9" spans="1:16" ht="12.6" customHeight="1">
      <c r="A9" s="1595"/>
      <c r="B9" s="1595"/>
      <c r="C9" s="194" t="s">
        <v>622</v>
      </c>
      <c r="D9" s="195" t="s">
        <v>650</v>
      </c>
      <c r="E9" s="1077">
        <v>9870126</v>
      </c>
      <c r="F9" s="1077">
        <v>1375127</v>
      </c>
      <c r="G9" s="1077">
        <v>1173505</v>
      </c>
      <c r="H9" s="1077">
        <v>300396.79527499987</v>
      </c>
      <c r="I9" s="1077">
        <v>42376.123907500005</v>
      </c>
      <c r="J9" s="1077">
        <v>39847.776040999997</v>
      </c>
      <c r="K9" s="196" t="s">
        <v>711</v>
      </c>
      <c r="L9" s="1079">
        <v>63562</v>
      </c>
      <c r="M9" s="1079">
        <v>69362</v>
      </c>
      <c r="N9" s="1080">
        <v>32029.136363636364</v>
      </c>
      <c r="O9" s="1080">
        <v>1092.491879659091</v>
      </c>
      <c r="P9" s="197"/>
    </row>
    <row r="10" spans="1:16" ht="12.6" customHeight="1">
      <c r="A10" s="1595"/>
      <c r="B10" s="1595"/>
      <c r="C10" s="194" t="s">
        <v>623</v>
      </c>
      <c r="D10" s="195" t="s">
        <v>651</v>
      </c>
      <c r="E10" s="1077">
        <v>41301252</v>
      </c>
      <c r="F10" s="1077">
        <v>5910871</v>
      </c>
      <c r="G10" s="1077">
        <v>5126564</v>
      </c>
      <c r="H10" s="1077">
        <v>252316.32189950004</v>
      </c>
      <c r="I10" s="1077">
        <v>36515.365965000005</v>
      </c>
      <c r="J10" s="1077">
        <v>34826.138275099998</v>
      </c>
      <c r="K10" s="196" t="s">
        <v>711</v>
      </c>
      <c r="L10" s="1079">
        <v>63588</v>
      </c>
      <c r="M10" s="1079">
        <v>69352</v>
      </c>
      <c r="N10" s="1080">
        <v>143694.81818181818</v>
      </c>
      <c r="O10" s="1080">
        <v>981.11710978181816</v>
      </c>
      <c r="P10" s="197"/>
    </row>
    <row r="11" spans="1:16" ht="24.75" customHeight="1">
      <c r="A11" s="1595"/>
      <c r="B11" s="1596"/>
      <c r="C11" s="639" t="s">
        <v>624</v>
      </c>
      <c r="D11" s="199"/>
      <c r="E11" s="1078">
        <v>65729224</v>
      </c>
      <c r="F11" s="1078">
        <v>9040819</v>
      </c>
      <c r="G11" s="1078">
        <v>7616033</v>
      </c>
      <c r="H11" s="1078">
        <v>2059304.5726182999</v>
      </c>
      <c r="I11" s="1078">
        <v>280689.13058450003</v>
      </c>
      <c r="J11" s="1078">
        <v>230032.64729699999</v>
      </c>
      <c r="K11" s="198"/>
      <c r="L11" s="201"/>
      <c r="M11" s="201"/>
      <c r="N11" s="202"/>
      <c r="O11" s="202"/>
      <c r="P11" s="197"/>
    </row>
    <row r="12" spans="1:16" ht="12.6" customHeight="1">
      <c r="A12" s="1595"/>
      <c r="B12" s="1591" t="s">
        <v>1261</v>
      </c>
      <c r="C12" s="194" t="s">
        <v>625</v>
      </c>
      <c r="D12" s="203" t="s">
        <v>652</v>
      </c>
      <c r="E12" s="1077">
        <v>1305816</v>
      </c>
      <c r="F12" s="1077">
        <v>208277</v>
      </c>
      <c r="G12" s="1077">
        <v>129748</v>
      </c>
      <c r="H12" s="1077">
        <v>139573.532075</v>
      </c>
      <c r="I12" s="1077">
        <v>21512.144575000002</v>
      </c>
      <c r="J12" s="1077">
        <v>13746.994775000001</v>
      </c>
      <c r="K12" s="196" t="s">
        <v>711</v>
      </c>
      <c r="L12" s="1079">
        <v>211.4</v>
      </c>
      <c r="M12" s="1079">
        <v>208.5</v>
      </c>
      <c r="N12" s="1080">
        <v>5627.863636363636</v>
      </c>
      <c r="O12" s="1080">
        <v>595.99519659090913</v>
      </c>
      <c r="P12" s="197"/>
    </row>
    <row r="13" spans="1:16" ht="12.6" customHeight="1">
      <c r="A13" s="1595"/>
      <c r="B13" s="1592"/>
      <c r="C13" s="194" t="s">
        <v>626</v>
      </c>
      <c r="D13" s="203" t="s">
        <v>981</v>
      </c>
      <c r="E13" s="1077">
        <v>2381502</v>
      </c>
      <c r="F13" s="1077">
        <v>305586</v>
      </c>
      <c r="G13" s="1077">
        <v>229406</v>
      </c>
      <c r="H13" s="1077">
        <v>409807.15616250015</v>
      </c>
      <c r="I13" s="1077">
        <v>51819.249025000005</v>
      </c>
      <c r="J13" s="1077">
        <v>40634.526087500002</v>
      </c>
      <c r="K13" s="196" t="s">
        <v>711</v>
      </c>
      <c r="L13" s="1079">
        <v>684.8</v>
      </c>
      <c r="M13" s="1079">
        <v>718.7</v>
      </c>
      <c r="N13" s="1080">
        <v>6359.272727272727</v>
      </c>
      <c r="O13" s="1080">
        <v>1126.8330465909089</v>
      </c>
      <c r="P13" s="197"/>
    </row>
    <row r="14" spans="1:16" ht="12.6" customHeight="1">
      <c r="A14" s="1595"/>
      <c r="B14" s="1592"/>
      <c r="C14" s="194" t="s">
        <v>627</v>
      </c>
      <c r="D14" s="203" t="s">
        <v>982</v>
      </c>
      <c r="E14" s="1077">
        <v>263850</v>
      </c>
      <c r="F14" s="1077">
        <v>30214</v>
      </c>
      <c r="G14" s="1077">
        <v>23154</v>
      </c>
      <c r="H14" s="1077">
        <v>23929.052449999992</v>
      </c>
      <c r="I14" s="1077">
        <v>2756.4866500000007</v>
      </c>
      <c r="J14" s="1077">
        <v>2162.4918750000002</v>
      </c>
      <c r="K14" s="196" t="s">
        <v>711</v>
      </c>
      <c r="L14" s="1079">
        <v>184.9</v>
      </c>
      <c r="M14" s="1079">
        <v>188.8</v>
      </c>
      <c r="N14" s="1080">
        <v>868.63636363636363</v>
      </c>
      <c r="O14" s="1080">
        <v>81.124956818181801</v>
      </c>
      <c r="P14" s="197"/>
    </row>
    <row r="15" spans="1:16" ht="12.6" customHeight="1">
      <c r="A15" s="1595"/>
      <c r="B15" s="1592"/>
      <c r="C15" s="194" t="s">
        <v>628</v>
      </c>
      <c r="D15" s="203" t="s">
        <v>983</v>
      </c>
      <c r="E15" s="1077">
        <v>579</v>
      </c>
      <c r="F15" s="1077">
        <v>63</v>
      </c>
      <c r="G15" s="1077">
        <v>79</v>
      </c>
      <c r="H15" s="1077">
        <v>201.15291000000005</v>
      </c>
      <c r="I15" s="1077">
        <v>19.8444</v>
      </c>
      <c r="J15" s="1077">
        <v>28.649550000000001</v>
      </c>
      <c r="K15" s="196" t="s">
        <v>711</v>
      </c>
      <c r="L15" s="1079">
        <v>2246.6999999999998</v>
      </c>
      <c r="M15" s="1079">
        <v>2567.5</v>
      </c>
      <c r="N15" s="1077">
        <v>19.636363636363637</v>
      </c>
      <c r="O15" s="1077">
        <v>7.2195729545454501</v>
      </c>
      <c r="P15" s="197"/>
    </row>
    <row r="16" spans="1:16" ht="12.6" customHeight="1">
      <c r="A16" s="1595"/>
      <c r="B16" s="1592"/>
      <c r="C16" s="194" t="s">
        <v>629</v>
      </c>
      <c r="D16" s="203" t="s">
        <v>982</v>
      </c>
      <c r="E16" s="1077">
        <v>1138850</v>
      </c>
      <c r="F16" s="1077">
        <v>156863</v>
      </c>
      <c r="G16" s="1077">
        <v>117204</v>
      </c>
      <c r="H16" s="1077">
        <v>167464.47202500008</v>
      </c>
      <c r="I16" s="1077">
        <v>20783.167799999999</v>
      </c>
      <c r="J16" s="1077">
        <v>16241.138825000004</v>
      </c>
      <c r="K16" s="196" t="s">
        <v>711</v>
      </c>
      <c r="L16" s="1079">
        <v>270.2</v>
      </c>
      <c r="M16" s="1079">
        <v>268</v>
      </c>
      <c r="N16" s="1080">
        <v>3207.9545454545455</v>
      </c>
      <c r="O16" s="1080">
        <v>445.05756818181823</v>
      </c>
      <c r="P16" s="197"/>
    </row>
    <row r="17" spans="1:16" ht="28.5" customHeight="1">
      <c r="A17" s="1595"/>
      <c r="B17" s="1593"/>
      <c r="C17" s="639" t="s">
        <v>630</v>
      </c>
      <c r="D17" s="204"/>
      <c r="E17" s="1078">
        <v>5090597</v>
      </c>
      <c r="F17" s="1078">
        <v>701003</v>
      </c>
      <c r="G17" s="1078">
        <v>499591</v>
      </c>
      <c r="H17" s="1078">
        <v>740975.36562250019</v>
      </c>
      <c r="I17" s="1078">
        <v>96890.892450000014</v>
      </c>
      <c r="J17" s="1078">
        <v>72813.801112500005</v>
      </c>
      <c r="K17" s="205"/>
      <c r="L17" s="201"/>
      <c r="M17" s="201"/>
      <c r="N17" s="202"/>
      <c r="O17" s="202"/>
      <c r="P17" s="197"/>
    </row>
    <row r="18" spans="1:16" ht="24.75" customHeight="1">
      <c r="A18" s="1595"/>
      <c r="B18" s="1591" t="s">
        <v>610</v>
      </c>
      <c r="C18" s="194" t="s">
        <v>1265</v>
      </c>
      <c r="D18" s="640" t="s">
        <v>784</v>
      </c>
      <c r="E18" s="1081">
        <v>173081</v>
      </c>
      <c r="F18" s="1082">
        <v>22462</v>
      </c>
      <c r="G18" s="1082">
        <v>11396</v>
      </c>
      <c r="H18" s="1082">
        <v>17561.765449999999</v>
      </c>
      <c r="I18" s="1082">
        <v>1771.0060250000001</v>
      </c>
      <c r="J18" s="1082">
        <v>879.92052500000023</v>
      </c>
      <c r="K18" s="196" t="s">
        <v>712</v>
      </c>
      <c r="L18" s="1079">
        <v>31610</v>
      </c>
      <c r="M18" s="1079">
        <v>28620</v>
      </c>
      <c r="N18" s="1080">
        <v>1694.7727272727273</v>
      </c>
      <c r="O18" s="1080">
        <v>131.17027613636361</v>
      </c>
      <c r="P18" s="197"/>
    </row>
    <row r="19" spans="1:16" ht="12.6" customHeight="1">
      <c r="A19" s="1595"/>
      <c r="B19" s="1592"/>
      <c r="C19" s="194" t="s">
        <v>631</v>
      </c>
      <c r="D19" s="195" t="s">
        <v>984</v>
      </c>
      <c r="E19" s="1083">
        <v>0</v>
      </c>
      <c r="F19" s="1083" t="s">
        <v>7</v>
      </c>
      <c r="G19" s="1083" t="s">
        <v>7</v>
      </c>
      <c r="H19" s="1083">
        <v>0</v>
      </c>
      <c r="I19" s="1083" t="s">
        <v>7</v>
      </c>
      <c r="J19" s="1083" t="s">
        <v>7</v>
      </c>
      <c r="K19" s="196" t="s">
        <v>713</v>
      </c>
      <c r="L19" s="1084" t="s">
        <v>1363</v>
      </c>
      <c r="M19" s="1084" t="s">
        <v>1363</v>
      </c>
      <c r="N19" s="1080">
        <v>3.2464545454545454E-2</v>
      </c>
      <c r="O19" s="1080">
        <v>3.2464545454545454E-2</v>
      </c>
      <c r="P19" s="197"/>
    </row>
    <row r="20" spans="1:16" ht="15.75" customHeight="1">
      <c r="A20" s="1595"/>
      <c r="B20" s="1592"/>
      <c r="C20" s="252" t="s">
        <v>988</v>
      </c>
      <c r="D20" s="195" t="s">
        <v>653</v>
      </c>
      <c r="E20" s="1082">
        <v>66139</v>
      </c>
      <c r="F20" s="1082">
        <v>4200</v>
      </c>
      <c r="G20" s="1082">
        <v>6719</v>
      </c>
      <c r="H20" s="1082">
        <v>2453.0237387999996</v>
      </c>
      <c r="I20" s="1082">
        <v>145.5550092</v>
      </c>
      <c r="J20" s="1082">
        <v>241.73359559999997</v>
      </c>
      <c r="K20" s="196" t="s">
        <v>714</v>
      </c>
      <c r="L20" s="1079">
        <v>952.4</v>
      </c>
      <c r="M20" s="1079">
        <v>1014</v>
      </c>
      <c r="N20" s="1080">
        <v>1249.8636363636363</v>
      </c>
      <c r="O20" s="1080">
        <v>44.755742127272725</v>
      </c>
      <c r="P20" s="197"/>
    </row>
    <row r="21" spans="1:16" ht="12.6" customHeight="1">
      <c r="A21" s="1595"/>
      <c r="B21" s="1592"/>
      <c r="C21" s="194" t="s">
        <v>632</v>
      </c>
      <c r="D21" s="195" t="s">
        <v>985</v>
      </c>
      <c r="E21" s="1082">
        <v>60</v>
      </c>
      <c r="F21" s="1083">
        <v>0</v>
      </c>
      <c r="G21" s="1083">
        <v>9</v>
      </c>
      <c r="H21" s="1082">
        <v>2.3529999999999998</v>
      </c>
      <c r="I21" s="1083">
        <v>0</v>
      </c>
      <c r="J21" s="1083">
        <v>0.29614999999999997</v>
      </c>
      <c r="K21" s="196" t="s">
        <v>715</v>
      </c>
      <c r="L21" s="1079">
        <v>1690</v>
      </c>
      <c r="M21" s="1079">
        <v>1649</v>
      </c>
      <c r="N21" s="1080">
        <v>2.5</v>
      </c>
      <c r="O21" s="1080">
        <v>8.3485454545454502E-2</v>
      </c>
      <c r="P21" s="197"/>
    </row>
    <row r="22" spans="1:16" ht="12.6" customHeight="1">
      <c r="A22" s="1595"/>
      <c r="B22" s="1592"/>
      <c r="C22" s="194" t="s">
        <v>633</v>
      </c>
      <c r="D22" s="195" t="s">
        <v>654</v>
      </c>
      <c r="E22" s="1082">
        <v>243</v>
      </c>
      <c r="F22" s="1083">
        <v>0</v>
      </c>
      <c r="G22" s="1083">
        <v>0</v>
      </c>
      <c r="H22" s="1082">
        <v>4.1797530000000025</v>
      </c>
      <c r="I22" s="1083">
        <v>0</v>
      </c>
      <c r="J22" s="1083">
        <v>0</v>
      </c>
      <c r="K22" s="196" t="s">
        <v>716</v>
      </c>
      <c r="L22" s="1079">
        <v>16250</v>
      </c>
      <c r="M22" s="1079">
        <v>13557</v>
      </c>
      <c r="N22" s="1080">
        <v>0</v>
      </c>
      <c r="O22" s="1080">
        <v>0</v>
      </c>
      <c r="P22" s="197"/>
    </row>
    <row r="23" spans="1:16" ht="12.6" customHeight="1">
      <c r="A23" s="1595"/>
      <c r="B23" s="1593"/>
      <c r="C23" s="198" t="s">
        <v>634</v>
      </c>
      <c r="D23" s="204"/>
      <c r="E23" s="1078">
        <v>239523</v>
      </c>
      <c r="F23" s="1078">
        <v>26662</v>
      </c>
      <c r="G23" s="1078">
        <v>18124</v>
      </c>
      <c r="H23" s="1078">
        <v>20021.321941799997</v>
      </c>
      <c r="I23" s="1078">
        <v>1916.5610342000002</v>
      </c>
      <c r="J23" s="1078">
        <v>1121.9502706000001</v>
      </c>
      <c r="K23" s="205"/>
      <c r="L23" s="201"/>
      <c r="M23" s="201"/>
      <c r="N23" s="202"/>
      <c r="O23" s="202"/>
      <c r="P23" s="197"/>
    </row>
    <row r="24" spans="1:16" ht="12.6" customHeight="1">
      <c r="A24" s="1595"/>
      <c r="B24" s="1591" t="s">
        <v>554</v>
      </c>
      <c r="C24" s="194" t="s">
        <v>635</v>
      </c>
      <c r="D24" s="203" t="s">
        <v>655</v>
      </c>
      <c r="E24" s="1077">
        <v>9892735</v>
      </c>
      <c r="F24" s="1077">
        <v>1023553</v>
      </c>
      <c r="G24" s="1077">
        <v>1061170</v>
      </c>
      <c r="H24" s="1077">
        <v>741825.15104000014</v>
      </c>
      <c r="I24" s="1077">
        <v>70164.154779999983</v>
      </c>
      <c r="J24" s="1077">
        <v>67148.076130000001</v>
      </c>
      <c r="K24" s="196" t="s">
        <v>717</v>
      </c>
      <c r="L24" s="1079">
        <v>6571</v>
      </c>
      <c r="M24" s="1079">
        <v>6555</v>
      </c>
      <c r="N24" s="1080">
        <v>11878.318181818182</v>
      </c>
      <c r="O24" s="1080">
        <v>744.50069681818184</v>
      </c>
      <c r="P24" s="197"/>
    </row>
    <row r="25" spans="1:16" ht="12.6" customHeight="1">
      <c r="A25" s="1595"/>
      <c r="B25" s="1592"/>
      <c r="C25" s="194" t="s">
        <v>636</v>
      </c>
      <c r="D25" s="203" t="s">
        <v>987</v>
      </c>
      <c r="E25" s="1077">
        <v>15959702</v>
      </c>
      <c r="F25" s="1077">
        <v>1900970</v>
      </c>
      <c r="G25" s="1077">
        <v>1735884</v>
      </c>
      <c r="H25" s="1077">
        <v>1141721.9324375005</v>
      </c>
      <c r="I25" s="1077">
        <v>127355.565525</v>
      </c>
      <c r="J25" s="1077">
        <v>104596.4078375</v>
      </c>
      <c r="K25" s="196" t="s">
        <v>991</v>
      </c>
      <c r="L25" s="1079">
        <v>568.4</v>
      </c>
      <c r="M25" s="1079">
        <v>377.8</v>
      </c>
      <c r="N25" s="1080">
        <v>18029.545454545456</v>
      </c>
      <c r="O25" s="1080">
        <v>1009.6291505681818</v>
      </c>
      <c r="P25" s="197"/>
    </row>
    <row r="26" spans="1:16" ht="12.6" customHeight="1">
      <c r="A26" s="1595"/>
      <c r="B26" s="1593"/>
      <c r="C26" s="198" t="s">
        <v>637</v>
      </c>
      <c r="D26" s="204"/>
      <c r="E26" s="200"/>
      <c r="F26" s="200"/>
      <c r="G26" s="200"/>
      <c r="H26" s="200"/>
      <c r="I26" s="200"/>
      <c r="J26" s="200"/>
      <c r="K26" s="205"/>
      <c r="L26" s="201"/>
      <c r="M26" s="201"/>
      <c r="N26" s="202"/>
      <c r="O26" s="202"/>
      <c r="P26" s="197"/>
    </row>
    <row r="27" spans="1:16" ht="25.5" customHeight="1">
      <c r="A27" s="1595"/>
      <c r="B27" s="1591" t="s">
        <v>611</v>
      </c>
      <c r="C27" s="252" t="s">
        <v>638</v>
      </c>
      <c r="D27" s="206">
        <v>50</v>
      </c>
      <c r="E27" s="1085">
        <v>261148</v>
      </c>
      <c r="F27" s="1077">
        <v>26885</v>
      </c>
      <c r="G27" s="1077">
        <v>21302</v>
      </c>
      <c r="H27" s="1077">
        <v>18791.498759999999</v>
      </c>
      <c r="I27" s="1077">
        <v>1940.92679</v>
      </c>
      <c r="J27" s="1077">
        <v>1615.85697</v>
      </c>
      <c r="K27" s="196" t="s">
        <v>718</v>
      </c>
      <c r="L27" s="1079">
        <v>14619</v>
      </c>
      <c r="M27" s="1079">
        <v>15394.66</v>
      </c>
      <c r="N27" s="1080">
        <v>729.4545454545455</v>
      </c>
      <c r="O27" s="1080">
        <v>55.382188863636365</v>
      </c>
      <c r="P27" s="197"/>
    </row>
    <row r="28" spans="1:16" ht="24.75" customHeight="1">
      <c r="A28" s="1595"/>
      <c r="B28" s="1592"/>
      <c r="C28" s="252" t="s">
        <v>556</v>
      </c>
      <c r="D28" s="206">
        <v>125</v>
      </c>
      <c r="E28" s="1077">
        <v>43</v>
      </c>
      <c r="F28" s="1077">
        <v>0</v>
      </c>
      <c r="G28" s="1077">
        <v>0</v>
      </c>
      <c r="H28" s="1077">
        <v>4.5177249999999995</v>
      </c>
      <c r="I28" s="1077">
        <v>0</v>
      </c>
      <c r="J28" s="1077">
        <v>0</v>
      </c>
      <c r="K28" s="196" t="s">
        <v>718</v>
      </c>
      <c r="L28" s="1079">
        <v>8305</v>
      </c>
      <c r="M28" s="1079">
        <v>7152.18</v>
      </c>
      <c r="N28" s="1080">
        <v>0</v>
      </c>
      <c r="O28" s="1080">
        <v>0</v>
      </c>
      <c r="P28" s="197"/>
    </row>
    <row r="29" spans="1:16" ht="27" customHeight="1">
      <c r="A29" s="1595"/>
      <c r="B29" s="1592"/>
      <c r="C29" s="252" t="s">
        <v>557</v>
      </c>
      <c r="D29" s="206">
        <v>50</v>
      </c>
      <c r="E29" s="1077">
        <v>28</v>
      </c>
      <c r="F29" s="1077">
        <v>0</v>
      </c>
      <c r="G29" s="1077">
        <v>0</v>
      </c>
      <c r="H29" s="1077">
        <v>3.0077500000000006</v>
      </c>
      <c r="I29" s="1077">
        <v>0</v>
      </c>
      <c r="J29" s="1077">
        <v>0</v>
      </c>
      <c r="K29" s="196" t="s">
        <v>718</v>
      </c>
      <c r="L29" s="1079">
        <v>17541</v>
      </c>
      <c r="M29" s="1079">
        <v>18591.98</v>
      </c>
      <c r="N29" s="1080">
        <v>0</v>
      </c>
      <c r="O29" s="1080">
        <v>0</v>
      </c>
      <c r="P29" s="197"/>
    </row>
    <row r="30" spans="1:16" ht="27.75" customHeight="1">
      <c r="A30" s="1595"/>
      <c r="B30" s="1593"/>
      <c r="C30" s="639" t="s">
        <v>639</v>
      </c>
      <c r="D30" s="205"/>
      <c r="E30" s="1078">
        <v>261219</v>
      </c>
      <c r="F30" s="1078">
        <v>26885</v>
      </c>
      <c r="G30" s="1078">
        <v>21302</v>
      </c>
      <c r="H30" s="1078">
        <v>18799.024235000001</v>
      </c>
      <c r="I30" s="1078">
        <v>1940.92679</v>
      </c>
      <c r="J30" s="1078">
        <v>1615.85697</v>
      </c>
      <c r="K30" s="205"/>
      <c r="L30" s="201"/>
      <c r="M30" s="201"/>
      <c r="N30" s="202"/>
      <c r="O30" s="202"/>
      <c r="P30" s="197"/>
    </row>
    <row r="31" spans="1:16" ht="53.25" customHeight="1">
      <c r="A31" s="1596"/>
      <c r="B31" s="207" t="s">
        <v>612</v>
      </c>
      <c r="C31" s="660" t="s">
        <v>640</v>
      </c>
      <c r="D31" s="208"/>
      <c r="E31" s="1086">
        <v>97173000</v>
      </c>
      <c r="F31" s="1086">
        <v>12719892</v>
      </c>
      <c r="G31" s="1086">
        <v>10952104</v>
      </c>
      <c r="H31" s="1086">
        <v>4722647.3678951003</v>
      </c>
      <c r="I31" s="1086">
        <v>578957.23116370011</v>
      </c>
      <c r="J31" s="1086">
        <v>477328.73961759999</v>
      </c>
      <c r="K31" s="209"/>
      <c r="L31" s="210"/>
      <c r="M31" s="210"/>
      <c r="N31" s="211"/>
      <c r="O31" s="211"/>
      <c r="P31" s="197"/>
    </row>
    <row r="32" spans="1:16" ht="12.6" customHeight="1">
      <c r="A32" s="1591" t="s">
        <v>614</v>
      </c>
      <c r="B32" s="1594" t="s">
        <v>552</v>
      </c>
      <c r="C32" s="194" t="s">
        <v>617</v>
      </c>
      <c r="D32" s="195" t="s">
        <v>656</v>
      </c>
      <c r="E32" s="1087">
        <v>445932</v>
      </c>
      <c r="F32" s="1088">
        <v>93593</v>
      </c>
      <c r="G32" s="1088">
        <v>44846</v>
      </c>
      <c r="H32" s="1088">
        <v>231603.83174999998</v>
      </c>
      <c r="I32" s="1088">
        <v>49021.058229999988</v>
      </c>
      <c r="J32" s="1088">
        <v>24466.33181</v>
      </c>
      <c r="K32" s="196" t="s">
        <v>708</v>
      </c>
      <c r="L32" s="1089" t="s">
        <v>1363</v>
      </c>
      <c r="M32" s="1089" t="s">
        <v>1363</v>
      </c>
      <c r="N32" s="1080">
        <v>5555.5</v>
      </c>
      <c r="O32" s="1080">
        <v>3004.5386359090908</v>
      </c>
      <c r="P32" s="197"/>
    </row>
    <row r="33" spans="1:16" ht="12.6" customHeight="1">
      <c r="A33" s="1592"/>
      <c r="B33" s="1595"/>
      <c r="C33" s="194" t="s">
        <v>641</v>
      </c>
      <c r="D33" s="195" t="s">
        <v>646</v>
      </c>
      <c r="E33" s="1088">
        <v>383829</v>
      </c>
      <c r="F33" s="1088">
        <v>93039</v>
      </c>
      <c r="G33" s="1088">
        <v>85010</v>
      </c>
      <c r="H33" s="1088">
        <v>19953.141865999998</v>
      </c>
      <c r="I33" s="1088">
        <v>4814.1690979999994</v>
      </c>
      <c r="J33" s="1088">
        <v>4520.904074</v>
      </c>
      <c r="K33" s="196" t="s">
        <v>708</v>
      </c>
      <c r="L33" s="1089" t="s">
        <v>1363</v>
      </c>
      <c r="M33" s="1089" t="s">
        <v>1363</v>
      </c>
      <c r="N33" s="1080">
        <v>2259.318181818182</v>
      </c>
      <c r="O33" s="1080">
        <v>120.00367300000001</v>
      </c>
      <c r="P33" s="197"/>
    </row>
    <row r="34" spans="1:16" ht="12.6" customHeight="1">
      <c r="A34" s="1592"/>
      <c r="B34" s="1595"/>
      <c r="C34" s="194" t="s">
        <v>642</v>
      </c>
      <c r="D34" s="195" t="s">
        <v>649</v>
      </c>
      <c r="E34" s="1088">
        <v>313636</v>
      </c>
      <c r="F34" s="1088">
        <v>100886</v>
      </c>
      <c r="G34" s="1088">
        <v>27934</v>
      </c>
      <c r="H34" s="1088">
        <v>57864.839890499978</v>
      </c>
      <c r="I34" s="1088">
        <v>18613.186449000001</v>
      </c>
      <c r="J34" s="1088">
        <v>5717.5458330000001</v>
      </c>
      <c r="K34" s="196" t="s">
        <v>719</v>
      </c>
      <c r="L34" s="1089" t="s">
        <v>1363</v>
      </c>
      <c r="M34" s="1089" t="s">
        <v>1363</v>
      </c>
      <c r="N34" s="1080">
        <v>2742.4545454545455</v>
      </c>
      <c r="O34" s="1080">
        <v>548.23085386363641</v>
      </c>
      <c r="P34" s="197"/>
    </row>
    <row r="35" spans="1:16" ht="12.6" customHeight="1">
      <c r="A35" s="1592"/>
      <c r="B35" s="1595"/>
      <c r="C35" s="194" t="s">
        <v>622</v>
      </c>
      <c r="D35" s="195" t="s">
        <v>650</v>
      </c>
      <c r="E35" s="1088">
        <v>258880</v>
      </c>
      <c r="F35" s="1088">
        <v>62374</v>
      </c>
      <c r="G35" s="1088">
        <v>45157</v>
      </c>
      <c r="H35" s="1088">
        <v>8102.7000192500027</v>
      </c>
      <c r="I35" s="1088">
        <v>1923.7020704999998</v>
      </c>
      <c r="J35" s="1088">
        <v>1538.24396875</v>
      </c>
      <c r="K35" s="196" t="s">
        <v>719</v>
      </c>
      <c r="L35" s="1089" t="s">
        <v>1363</v>
      </c>
      <c r="M35" s="1089" t="s">
        <v>1363</v>
      </c>
      <c r="N35" s="1080">
        <v>3745.590909090909</v>
      </c>
      <c r="O35" s="1080">
        <v>124.65856693181817</v>
      </c>
      <c r="P35" s="197"/>
    </row>
    <row r="36" spans="1:16" ht="24.75" customHeight="1">
      <c r="A36" s="1592"/>
      <c r="B36" s="1596"/>
      <c r="C36" s="639" t="s">
        <v>624</v>
      </c>
      <c r="D36" s="204"/>
      <c r="E36" s="1078">
        <v>1402277</v>
      </c>
      <c r="F36" s="1078">
        <v>349892</v>
      </c>
      <c r="G36" s="1078">
        <v>202947</v>
      </c>
      <c r="H36" s="1078">
        <v>317524.51352574996</v>
      </c>
      <c r="I36" s="1078">
        <v>74372.115847499983</v>
      </c>
      <c r="J36" s="1078">
        <v>36243.025685750006</v>
      </c>
      <c r="K36" s="205"/>
      <c r="L36" s="201"/>
      <c r="M36" s="201"/>
      <c r="N36" s="202"/>
      <c r="O36" s="202"/>
      <c r="P36" s="197"/>
    </row>
    <row r="37" spans="1:16" ht="12.6" customHeight="1">
      <c r="A37" s="1592"/>
      <c r="B37" s="1591" t="s">
        <v>615</v>
      </c>
      <c r="C37" s="212" t="s">
        <v>626</v>
      </c>
      <c r="D37" s="203" t="s">
        <v>979</v>
      </c>
      <c r="E37" s="1077">
        <v>2065</v>
      </c>
      <c r="F37" s="1077">
        <v>298</v>
      </c>
      <c r="G37" s="1077">
        <v>484</v>
      </c>
      <c r="H37" s="1077">
        <v>360.17540000000008</v>
      </c>
      <c r="I37" s="1077">
        <v>50.658027499999996</v>
      </c>
      <c r="J37" s="1077">
        <v>85.759762499999994</v>
      </c>
      <c r="K37" s="196" t="s">
        <v>719</v>
      </c>
      <c r="L37" s="1089" t="s">
        <v>1363</v>
      </c>
      <c r="M37" s="1089" t="s">
        <v>1363</v>
      </c>
      <c r="N37" s="1080">
        <v>55.454545454545453</v>
      </c>
      <c r="O37" s="1080">
        <v>9.6870943181818205</v>
      </c>
      <c r="P37" s="197"/>
    </row>
    <row r="38" spans="1:16" ht="12.6" customHeight="1">
      <c r="A38" s="1592"/>
      <c r="B38" s="1592"/>
      <c r="C38" s="194" t="s">
        <v>628</v>
      </c>
      <c r="D38" s="203" t="s">
        <v>980</v>
      </c>
      <c r="E38" s="1083">
        <v>0</v>
      </c>
      <c r="F38" s="1083">
        <v>0</v>
      </c>
      <c r="G38" s="1083">
        <v>0</v>
      </c>
      <c r="H38" s="1083">
        <v>0</v>
      </c>
      <c r="I38" s="1083">
        <v>0</v>
      </c>
      <c r="J38" s="1083">
        <v>0</v>
      </c>
      <c r="K38" s="196" t="s">
        <v>719</v>
      </c>
      <c r="L38" s="1089" t="s">
        <v>1363</v>
      </c>
      <c r="M38" s="1089" t="s">
        <v>1363</v>
      </c>
      <c r="N38" s="1080">
        <v>0</v>
      </c>
      <c r="O38" s="1080">
        <v>0</v>
      </c>
      <c r="P38" s="197"/>
    </row>
    <row r="39" spans="1:16" ht="12.6" customHeight="1">
      <c r="A39" s="1592"/>
      <c r="B39" s="1592"/>
      <c r="C39" s="212" t="s">
        <v>629</v>
      </c>
      <c r="D39" s="203" t="s">
        <v>986</v>
      </c>
      <c r="E39" s="1077">
        <v>155</v>
      </c>
      <c r="F39" s="1077">
        <v>24</v>
      </c>
      <c r="G39" s="1077">
        <v>14</v>
      </c>
      <c r="H39" s="1077">
        <v>23.822110000000009</v>
      </c>
      <c r="I39" s="1077">
        <v>3.3244499999999997</v>
      </c>
      <c r="J39" s="1077">
        <v>1.9814000000000003</v>
      </c>
      <c r="K39" s="196" t="s">
        <v>719</v>
      </c>
      <c r="L39" s="1089" t="s">
        <v>1363</v>
      </c>
      <c r="M39" s="1089" t="s">
        <v>1363</v>
      </c>
      <c r="N39" s="1080">
        <v>7.3181818181818183</v>
      </c>
      <c r="O39" s="1080">
        <v>1.0410015909090908</v>
      </c>
      <c r="P39" s="197"/>
    </row>
    <row r="40" spans="1:16" ht="26.25" customHeight="1">
      <c r="A40" s="1592"/>
      <c r="B40" s="1593"/>
      <c r="C40" s="639" t="s">
        <v>630</v>
      </c>
      <c r="D40" s="204"/>
      <c r="E40" s="200"/>
      <c r="F40" s="200"/>
      <c r="G40" s="200"/>
      <c r="H40" s="200"/>
      <c r="I40" s="200"/>
      <c r="J40" s="200"/>
      <c r="K40" s="205"/>
      <c r="L40" s="201"/>
      <c r="M40" s="201"/>
      <c r="N40" s="202"/>
      <c r="O40" s="202"/>
      <c r="P40" s="197"/>
    </row>
    <row r="41" spans="1:16" ht="12.6" customHeight="1">
      <c r="A41" s="1592"/>
      <c r="B41" s="1591" t="s">
        <v>554</v>
      </c>
      <c r="C41" s="212" t="s">
        <v>635</v>
      </c>
      <c r="D41" s="203" t="s">
        <v>655</v>
      </c>
      <c r="E41" s="1088">
        <v>57627958</v>
      </c>
      <c r="F41" s="1088">
        <v>8852548</v>
      </c>
      <c r="G41" s="1088">
        <v>10708932</v>
      </c>
      <c r="H41" s="1088">
        <v>4290892.8864069991</v>
      </c>
      <c r="I41" s="1088">
        <v>633393.08847199997</v>
      </c>
      <c r="J41" s="1088">
        <v>695462.99516699999</v>
      </c>
      <c r="K41" s="196" t="s">
        <v>717</v>
      </c>
      <c r="L41" s="1089" t="s">
        <v>1363</v>
      </c>
      <c r="M41" s="1089" t="s">
        <v>1363</v>
      </c>
      <c r="N41" s="1090">
        <v>48591.181818181816</v>
      </c>
      <c r="O41" s="1090">
        <v>3240.4817306363634</v>
      </c>
      <c r="P41" s="197"/>
    </row>
    <row r="42" spans="1:16" ht="12.6" customHeight="1">
      <c r="A42" s="1592"/>
      <c r="B42" s="1592"/>
      <c r="C42" s="194" t="s">
        <v>636</v>
      </c>
      <c r="D42" s="203" t="s">
        <v>987</v>
      </c>
      <c r="E42" s="1088">
        <v>16422371</v>
      </c>
      <c r="F42" s="1088">
        <v>2894537</v>
      </c>
      <c r="G42" s="1088">
        <v>3376927</v>
      </c>
      <c r="H42" s="1088">
        <v>1203215.9757999999</v>
      </c>
      <c r="I42" s="1088">
        <v>201827.78920625005</v>
      </c>
      <c r="J42" s="1088">
        <v>218364.98991875004</v>
      </c>
      <c r="K42" s="196" t="s">
        <v>991</v>
      </c>
      <c r="L42" s="1089" t="s">
        <v>1363</v>
      </c>
      <c r="M42" s="1089" t="s">
        <v>1363</v>
      </c>
      <c r="N42" s="1090">
        <v>36426.681818181816</v>
      </c>
      <c r="O42" s="1090">
        <v>2532.5898482954544</v>
      </c>
      <c r="P42" s="197"/>
    </row>
    <row r="43" spans="1:16" s="135" customFormat="1" ht="30.75" customHeight="1">
      <c r="A43" s="1592"/>
      <c r="B43" s="1593"/>
      <c r="C43" s="639" t="s">
        <v>643</v>
      </c>
      <c r="D43" s="204"/>
      <c r="E43" s="1078">
        <v>74050329</v>
      </c>
      <c r="F43" s="1078">
        <v>11747085</v>
      </c>
      <c r="G43" s="1078">
        <v>14085859</v>
      </c>
      <c r="H43" s="1078">
        <v>5494108.8622069992</v>
      </c>
      <c r="I43" s="1078">
        <v>835220.87767824996</v>
      </c>
      <c r="J43" s="1078">
        <v>913827.98508575</v>
      </c>
      <c r="K43" s="205"/>
      <c r="L43" s="213"/>
      <c r="M43" s="213"/>
      <c r="N43" s="213"/>
      <c r="O43" s="213"/>
      <c r="P43" s="197"/>
    </row>
    <row r="44" spans="1:16" ht="52.5" customHeight="1">
      <c r="A44" s="1593"/>
      <c r="B44" s="660" t="s">
        <v>616</v>
      </c>
      <c r="C44" s="660" t="s">
        <v>616</v>
      </c>
      <c r="D44" s="208"/>
      <c r="E44" s="1086">
        <v>75454826</v>
      </c>
      <c r="F44" s="1086">
        <v>12097299</v>
      </c>
      <c r="G44" s="1086">
        <v>14289304</v>
      </c>
      <c r="H44" s="1086">
        <v>5812017.3732427489</v>
      </c>
      <c r="I44" s="1086">
        <v>909646.97600324999</v>
      </c>
      <c r="J44" s="1086">
        <v>950158.75193400006</v>
      </c>
      <c r="K44" s="209"/>
      <c r="L44" s="214"/>
      <c r="M44" s="214"/>
      <c r="N44" s="214"/>
      <c r="O44" s="214"/>
      <c r="P44" s="197"/>
    </row>
    <row r="45" spans="1:16" s="217" customFormat="1" ht="25.5" customHeight="1">
      <c r="A45" s="1587" t="s">
        <v>1360</v>
      </c>
      <c r="B45" s="1587"/>
      <c r="C45" s="1587"/>
      <c r="D45" s="216"/>
      <c r="E45" s="215"/>
      <c r="F45" s="215"/>
      <c r="G45" s="215"/>
      <c r="H45" s="215"/>
      <c r="I45" s="215"/>
      <c r="J45" s="215"/>
      <c r="K45" s="215"/>
      <c r="L45" s="215"/>
      <c r="M45" s="215"/>
      <c r="N45" s="215"/>
      <c r="O45" s="215"/>
      <c r="P45" s="197"/>
    </row>
    <row r="46" spans="1:16" s="217" customFormat="1">
      <c r="A46" s="1597" t="s">
        <v>1266</v>
      </c>
      <c r="B46" s="1597"/>
      <c r="C46" s="218"/>
      <c r="D46" s="219"/>
      <c r="E46" s="218"/>
      <c r="F46" s="218"/>
      <c r="G46" s="218"/>
      <c r="H46" s="218"/>
      <c r="I46" s="218"/>
      <c r="J46" s="218"/>
      <c r="K46" s="218"/>
      <c r="L46" s="218"/>
      <c r="M46" s="218"/>
      <c r="N46" s="218"/>
      <c r="O46" s="218"/>
      <c r="P46" s="197"/>
    </row>
    <row r="47" spans="1:16" s="217" customFormat="1" ht="30.75" customHeight="1">
      <c r="A47" s="1589" t="s">
        <v>1262</v>
      </c>
      <c r="B47" s="1589"/>
      <c r="C47" s="1589"/>
      <c r="D47" s="1589"/>
      <c r="E47" s="218"/>
      <c r="F47" s="218"/>
      <c r="G47" s="218"/>
      <c r="H47" s="218"/>
      <c r="I47" s="218"/>
      <c r="J47" s="220"/>
      <c r="K47" s="218"/>
      <c r="L47" s="218"/>
      <c r="M47" s="218"/>
      <c r="N47" s="218"/>
      <c r="O47" s="218"/>
      <c r="P47" s="197"/>
    </row>
    <row r="48" spans="1:16" s="217" customFormat="1" ht="30" customHeight="1">
      <c r="A48" s="1589" t="s">
        <v>1264</v>
      </c>
      <c r="B48" s="1589"/>
      <c r="C48" s="1589"/>
      <c r="D48" s="1589"/>
      <c r="E48" s="1589"/>
      <c r="F48" s="218"/>
      <c r="G48" s="218"/>
      <c r="H48" s="218"/>
      <c r="I48" s="218"/>
      <c r="J48" s="218"/>
      <c r="K48" s="218"/>
      <c r="L48" s="218"/>
      <c r="M48" s="218"/>
      <c r="N48" s="218"/>
      <c r="O48" s="218"/>
      <c r="P48" s="197"/>
    </row>
    <row r="49" spans="1:702" s="217" customFormat="1" ht="39.75" customHeight="1">
      <c r="A49" s="1589" t="s">
        <v>1263</v>
      </c>
      <c r="B49" s="1590"/>
      <c r="C49" s="1590"/>
      <c r="D49" s="1590"/>
      <c r="E49" s="1590"/>
      <c r="F49" s="1590"/>
      <c r="G49" s="1590"/>
      <c r="H49" s="1590"/>
      <c r="I49" s="1590"/>
      <c r="J49" s="218"/>
      <c r="K49" s="218"/>
      <c r="L49" s="218"/>
      <c r="M49" s="218"/>
      <c r="N49" s="218"/>
      <c r="O49" s="218"/>
      <c r="P49" s="197"/>
    </row>
    <row r="50" spans="1:702" s="217" customFormat="1" ht="23.25" customHeight="1">
      <c r="A50" s="1588" t="s">
        <v>644</v>
      </c>
      <c r="B50" s="1588"/>
      <c r="D50" s="221"/>
      <c r="P50" s="197"/>
    </row>
    <row r="51" spans="1:702" s="223" customFormat="1">
      <c r="A51" s="134"/>
      <c r="B51" s="134"/>
      <c r="C51" s="134"/>
      <c r="D51" s="222"/>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c r="DY51" s="134"/>
      <c r="DZ51" s="134"/>
      <c r="EA51" s="134"/>
      <c r="EB51" s="134"/>
      <c r="EC51" s="134"/>
      <c r="ED51" s="134"/>
      <c r="EE51" s="134"/>
      <c r="EF51" s="134"/>
      <c r="EG51" s="134"/>
      <c r="EH51" s="134"/>
      <c r="EI51" s="134"/>
      <c r="EJ51" s="134"/>
      <c r="EK51" s="134"/>
      <c r="EL51" s="134"/>
      <c r="EM51" s="134"/>
      <c r="EN51" s="134"/>
      <c r="EO51" s="134"/>
      <c r="EP51" s="134"/>
      <c r="EQ51" s="134"/>
      <c r="ER51" s="134"/>
      <c r="ES51" s="134"/>
      <c r="ET51" s="134"/>
      <c r="EU51" s="134"/>
      <c r="EV51" s="134"/>
      <c r="EW51" s="134"/>
      <c r="EX51" s="134"/>
      <c r="EY51" s="134"/>
      <c r="EZ51" s="134"/>
      <c r="FA51" s="134"/>
      <c r="FB51" s="134"/>
      <c r="FC51" s="134"/>
      <c r="FD51" s="134"/>
      <c r="FE51" s="134"/>
      <c r="FF51" s="134"/>
      <c r="FG51" s="134"/>
      <c r="FH51" s="134"/>
      <c r="FI51" s="134"/>
      <c r="FJ51" s="134"/>
      <c r="FK51" s="134"/>
      <c r="FL51" s="134"/>
      <c r="FM51" s="134"/>
      <c r="FN51" s="134"/>
      <c r="FO51" s="134"/>
      <c r="FP51" s="134"/>
      <c r="FQ51" s="134"/>
      <c r="FR51" s="134"/>
      <c r="FS51" s="134"/>
      <c r="FT51" s="134"/>
      <c r="FU51" s="134"/>
      <c r="FV51" s="134"/>
      <c r="FW51" s="134"/>
      <c r="FX51" s="134"/>
      <c r="FY51" s="134"/>
      <c r="FZ51" s="134"/>
      <c r="GA51" s="134"/>
      <c r="GB51" s="134"/>
      <c r="GC51" s="134"/>
      <c r="GD51" s="134"/>
      <c r="GE51" s="134"/>
      <c r="GF51" s="134"/>
      <c r="GG51" s="134"/>
      <c r="GH51" s="134"/>
      <c r="GI51" s="134"/>
      <c r="GJ51" s="134"/>
      <c r="GK51" s="134"/>
      <c r="GL51" s="134"/>
      <c r="GM51" s="134"/>
      <c r="GN51" s="134"/>
      <c r="GO51" s="134"/>
      <c r="GP51" s="134"/>
      <c r="GQ51" s="134"/>
      <c r="GR51" s="134"/>
      <c r="GS51" s="134"/>
      <c r="GT51" s="134"/>
      <c r="GU51" s="134"/>
      <c r="GV51" s="134"/>
      <c r="GW51" s="134"/>
      <c r="GX51" s="134"/>
      <c r="GY51" s="134"/>
      <c r="GZ51" s="134"/>
      <c r="HA51" s="134"/>
      <c r="HB51" s="134"/>
      <c r="HC51" s="134"/>
      <c r="HD51" s="134"/>
      <c r="HE51" s="134"/>
      <c r="HF51" s="134"/>
      <c r="HG51" s="134"/>
      <c r="HH51" s="134"/>
      <c r="HI51" s="134"/>
      <c r="HJ51" s="134"/>
      <c r="HK51" s="134"/>
      <c r="HL51" s="134"/>
      <c r="HM51" s="134"/>
      <c r="HN51" s="134"/>
      <c r="HO51" s="134"/>
      <c r="HP51" s="134"/>
      <c r="HQ51" s="134"/>
      <c r="HR51" s="134"/>
      <c r="HS51" s="134"/>
      <c r="HT51" s="134"/>
      <c r="HU51" s="134"/>
      <c r="HV51" s="134"/>
      <c r="HW51" s="134"/>
      <c r="HX51" s="134"/>
      <c r="HY51" s="134"/>
      <c r="HZ51" s="134"/>
      <c r="IA51" s="134"/>
      <c r="IB51" s="134"/>
      <c r="IC51" s="134"/>
      <c r="ID51" s="134"/>
      <c r="IE51" s="134"/>
      <c r="IF51" s="134"/>
      <c r="IG51" s="134"/>
      <c r="IH51" s="134"/>
      <c r="II51" s="134"/>
      <c r="IJ51" s="134"/>
      <c r="IK51" s="134"/>
      <c r="IL51" s="134"/>
      <c r="IM51" s="134"/>
      <c r="IN51" s="134"/>
      <c r="IO51" s="134"/>
      <c r="IP51" s="134"/>
      <c r="IQ51" s="134"/>
      <c r="IR51" s="134"/>
      <c r="IS51" s="134"/>
      <c r="IT51" s="134"/>
      <c r="IU51" s="134"/>
      <c r="IV51" s="134"/>
      <c r="IW51" s="134"/>
      <c r="IX51" s="134"/>
      <c r="IY51" s="134"/>
      <c r="IZ51" s="134"/>
      <c r="JA51" s="134"/>
      <c r="JB51" s="134"/>
      <c r="JC51" s="134"/>
      <c r="JD51" s="134"/>
      <c r="JE51" s="134"/>
      <c r="JF51" s="134"/>
      <c r="JG51" s="134"/>
      <c r="JH51" s="134"/>
      <c r="JI51" s="134"/>
      <c r="JJ51" s="134"/>
      <c r="JK51" s="134"/>
      <c r="JL51" s="134"/>
      <c r="JM51" s="134"/>
      <c r="JN51" s="134"/>
      <c r="JO51" s="134"/>
      <c r="JP51" s="134"/>
      <c r="JQ51" s="134"/>
      <c r="JR51" s="134"/>
      <c r="JS51" s="134"/>
      <c r="JT51" s="134"/>
      <c r="JU51" s="134"/>
      <c r="JV51" s="134"/>
      <c r="JW51" s="134"/>
      <c r="JX51" s="134"/>
      <c r="JY51" s="134"/>
      <c r="JZ51" s="134"/>
      <c r="KA51" s="134"/>
      <c r="KB51" s="134"/>
      <c r="KC51" s="134"/>
      <c r="KD51" s="134"/>
      <c r="KE51" s="134"/>
      <c r="KF51" s="134"/>
      <c r="KG51" s="134"/>
      <c r="KH51" s="134"/>
      <c r="KI51" s="134"/>
      <c r="KJ51" s="134"/>
      <c r="KK51" s="134"/>
      <c r="KL51" s="134"/>
      <c r="KM51" s="134"/>
      <c r="KN51" s="134"/>
      <c r="KO51" s="134"/>
      <c r="KP51" s="134"/>
      <c r="KQ51" s="134"/>
      <c r="KR51" s="134"/>
      <c r="KS51" s="134"/>
      <c r="KT51" s="134"/>
      <c r="KU51" s="134"/>
      <c r="KV51" s="134"/>
      <c r="KW51" s="134"/>
      <c r="KX51" s="134"/>
      <c r="KY51" s="134"/>
      <c r="KZ51" s="134"/>
      <c r="LA51" s="134"/>
      <c r="LB51" s="134"/>
      <c r="LC51" s="134"/>
      <c r="LD51" s="134"/>
      <c r="LE51" s="134"/>
      <c r="LF51" s="134"/>
      <c r="LG51" s="134"/>
      <c r="LH51" s="134"/>
      <c r="LI51" s="134"/>
      <c r="LJ51" s="134"/>
      <c r="LK51" s="134"/>
      <c r="LL51" s="134"/>
      <c r="LM51" s="134"/>
      <c r="LN51" s="134"/>
      <c r="LO51" s="134"/>
      <c r="LP51" s="134"/>
      <c r="LQ51" s="134"/>
      <c r="LR51" s="134"/>
      <c r="LS51" s="134"/>
      <c r="LT51" s="134"/>
      <c r="LU51" s="134"/>
      <c r="LV51" s="134"/>
      <c r="LW51" s="134"/>
      <c r="LX51" s="134"/>
      <c r="LY51" s="134"/>
      <c r="LZ51" s="134"/>
      <c r="MA51" s="134"/>
      <c r="MB51" s="134"/>
      <c r="MC51" s="134"/>
      <c r="MD51" s="134"/>
      <c r="ME51" s="134"/>
      <c r="MF51" s="134"/>
      <c r="MG51" s="134"/>
      <c r="MH51" s="134"/>
      <c r="MI51" s="134"/>
      <c r="MJ51" s="134"/>
      <c r="MK51" s="134"/>
      <c r="ML51" s="134"/>
      <c r="MM51" s="134"/>
      <c r="MN51" s="134"/>
      <c r="MO51" s="134"/>
      <c r="MP51" s="134"/>
      <c r="MQ51" s="134"/>
      <c r="MR51" s="134"/>
      <c r="MS51" s="134"/>
      <c r="MT51" s="134"/>
      <c r="MU51" s="134"/>
      <c r="MV51" s="134"/>
      <c r="MW51" s="134"/>
      <c r="MX51" s="134"/>
      <c r="MY51" s="134"/>
      <c r="MZ51" s="134"/>
      <c r="NA51" s="134"/>
      <c r="NB51" s="134"/>
      <c r="NC51" s="134"/>
      <c r="ND51" s="134"/>
      <c r="NE51" s="134"/>
      <c r="NF51" s="134"/>
      <c r="NG51" s="134"/>
      <c r="NH51" s="134"/>
      <c r="NI51" s="134"/>
      <c r="NJ51" s="134"/>
      <c r="NK51" s="134"/>
      <c r="NL51" s="134"/>
      <c r="NM51" s="134"/>
      <c r="NN51" s="134"/>
      <c r="NO51" s="134"/>
      <c r="NP51" s="134"/>
      <c r="NQ51" s="134"/>
      <c r="NR51" s="134"/>
      <c r="NS51" s="134"/>
      <c r="NT51" s="134"/>
      <c r="NU51" s="134"/>
      <c r="NV51" s="134"/>
      <c r="NW51" s="134"/>
      <c r="NX51" s="134"/>
      <c r="NY51" s="134"/>
      <c r="NZ51" s="134"/>
      <c r="OA51" s="134"/>
      <c r="OB51" s="134"/>
      <c r="OC51" s="134"/>
      <c r="OD51" s="134"/>
      <c r="OE51" s="134"/>
      <c r="OF51" s="134"/>
      <c r="OG51" s="134"/>
      <c r="OH51" s="134"/>
      <c r="OI51" s="134"/>
      <c r="OJ51" s="134"/>
      <c r="OK51" s="134"/>
      <c r="OL51" s="134"/>
      <c r="OM51" s="134"/>
      <c r="ON51" s="134"/>
      <c r="OO51" s="134"/>
      <c r="OP51" s="134"/>
      <c r="OQ51" s="134"/>
      <c r="OR51" s="134"/>
      <c r="OS51" s="134"/>
      <c r="OT51" s="134"/>
      <c r="OU51" s="134"/>
      <c r="OV51" s="134"/>
      <c r="OW51" s="134"/>
      <c r="OX51" s="134"/>
      <c r="OY51" s="134"/>
      <c r="OZ51" s="134"/>
      <c r="PA51" s="134"/>
      <c r="PB51" s="134"/>
      <c r="PC51" s="134"/>
      <c r="PD51" s="134"/>
      <c r="PE51" s="134"/>
      <c r="PF51" s="134"/>
      <c r="PG51" s="134"/>
      <c r="PH51" s="134"/>
      <c r="PI51" s="134"/>
      <c r="PJ51" s="134"/>
      <c r="PK51" s="134"/>
      <c r="PL51" s="134"/>
      <c r="PM51" s="134"/>
      <c r="PN51" s="134"/>
      <c r="PO51" s="134"/>
      <c r="PP51" s="134"/>
      <c r="PQ51" s="134"/>
      <c r="PR51" s="134"/>
      <c r="PS51" s="134"/>
      <c r="PT51" s="134"/>
      <c r="PU51" s="134"/>
      <c r="PV51" s="134"/>
      <c r="PW51" s="134"/>
      <c r="PX51" s="134"/>
      <c r="PY51" s="134"/>
      <c r="PZ51" s="134"/>
      <c r="QA51" s="134"/>
      <c r="QB51" s="134"/>
      <c r="QC51" s="134"/>
      <c r="QD51" s="134"/>
      <c r="QE51" s="134"/>
      <c r="QF51" s="134"/>
      <c r="QG51" s="134"/>
      <c r="QH51" s="134"/>
      <c r="QI51" s="134"/>
      <c r="QJ51" s="134"/>
      <c r="QK51" s="134"/>
      <c r="QL51" s="134"/>
      <c r="QM51" s="134"/>
      <c r="QN51" s="134"/>
      <c r="QO51" s="134"/>
      <c r="QP51" s="134"/>
      <c r="QQ51" s="134"/>
      <c r="QR51" s="134"/>
      <c r="QS51" s="134"/>
      <c r="QT51" s="134"/>
      <c r="QU51" s="134"/>
      <c r="QV51" s="134"/>
      <c r="QW51" s="134"/>
      <c r="QX51" s="134"/>
      <c r="QY51" s="134"/>
      <c r="QZ51" s="134"/>
      <c r="RA51" s="134"/>
      <c r="RB51" s="134"/>
      <c r="RC51" s="134"/>
      <c r="RD51" s="134"/>
      <c r="RE51" s="134"/>
      <c r="RF51" s="134"/>
      <c r="RG51" s="134"/>
      <c r="RH51" s="134"/>
      <c r="RI51" s="134"/>
      <c r="RJ51" s="134"/>
      <c r="RK51" s="134"/>
      <c r="RL51" s="134"/>
      <c r="RM51" s="134"/>
      <c r="RN51" s="134"/>
      <c r="RO51" s="134"/>
      <c r="RP51" s="134"/>
      <c r="RQ51" s="134"/>
      <c r="RR51" s="134"/>
      <c r="RS51" s="134"/>
      <c r="RT51" s="134"/>
      <c r="RU51" s="134"/>
      <c r="RV51" s="134"/>
      <c r="RW51" s="134"/>
      <c r="RX51" s="134"/>
      <c r="RY51" s="134"/>
      <c r="RZ51" s="134"/>
      <c r="SA51" s="134"/>
      <c r="SB51" s="134"/>
      <c r="SC51" s="134"/>
      <c r="SD51" s="134"/>
      <c r="SE51" s="134"/>
      <c r="SF51" s="134"/>
      <c r="SG51" s="134"/>
      <c r="SH51" s="134"/>
      <c r="SI51" s="134"/>
      <c r="SJ51" s="134"/>
      <c r="SK51" s="134"/>
      <c r="SL51" s="134"/>
      <c r="SM51" s="134"/>
      <c r="SN51" s="134"/>
      <c r="SO51" s="134"/>
      <c r="SP51" s="134"/>
      <c r="SQ51" s="134"/>
      <c r="SR51" s="134"/>
      <c r="SS51" s="134"/>
      <c r="ST51" s="134"/>
      <c r="SU51" s="134"/>
      <c r="SV51" s="134"/>
      <c r="SW51" s="134"/>
      <c r="SX51" s="134"/>
      <c r="SY51" s="134"/>
      <c r="SZ51" s="134"/>
      <c r="TA51" s="134"/>
      <c r="TB51" s="134"/>
      <c r="TC51" s="134"/>
      <c r="TD51" s="134"/>
      <c r="TE51" s="134"/>
      <c r="TF51" s="134"/>
      <c r="TG51" s="134"/>
      <c r="TH51" s="134"/>
      <c r="TI51" s="134"/>
      <c r="TJ51" s="134"/>
      <c r="TK51" s="134"/>
      <c r="TL51" s="134"/>
      <c r="TM51" s="134"/>
      <c r="TN51" s="134"/>
      <c r="TO51" s="134"/>
      <c r="TP51" s="134"/>
      <c r="TQ51" s="134"/>
      <c r="TR51" s="134"/>
      <c r="TS51" s="134"/>
      <c r="TT51" s="134"/>
      <c r="TU51" s="134"/>
      <c r="TV51" s="134"/>
      <c r="TW51" s="134"/>
      <c r="TX51" s="134"/>
      <c r="TY51" s="134"/>
      <c r="TZ51" s="134"/>
      <c r="UA51" s="134"/>
      <c r="UB51" s="134"/>
      <c r="UC51" s="134"/>
      <c r="UD51" s="134"/>
      <c r="UE51" s="134"/>
      <c r="UF51" s="134"/>
      <c r="UG51" s="134"/>
      <c r="UH51" s="134"/>
      <c r="UI51" s="134"/>
      <c r="UJ51" s="134"/>
      <c r="UK51" s="134"/>
      <c r="UL51" s="134"/>
      <c r="UM51" s="134"/>
      <c r="UN51" s="134"/>
      <c r="UO51" s="134"/>
      <c r="UP51" s="134"/>
      <c r="UQ51" s="134"/>
      <c r="UR51" s="134"/>
      <c r="US51" s="134"/>
      <c r="UT51" s="134"/>
      <c r="UU51" s="134"/>
      <c r="UV51" s="134"/>
      <c r="UW51" s="134"/>
      <c r="UX51" s="134"/>
      <c r="UY51" s="134"/>
      <c r="UZ51" s="134"/>
      <c r="VA51" s="134"/>
      <c r="VB51" s="134"/>
      <c r="VC51" s="134"/>
      <c r="VD51" s="134"/>
      <c r="VE51" s="134"/>
      <c r="VF51" s="134"/>
      <c r="VG51" s="134"/>
      <c r="VH51" s="134"/>
      <c r="VI51" s="134"/>
      <c r="VJ51" s="134"/>
      <c r="VK51" s="134"/>
      <c r="VL51" s="134"/>
      <c r="VM51" s="134"/>
      <c r="VN51" s="134"/>
      <c r="VO51" s="134"/>
      <c r="VP51" s="134"/>
      <c r="VQ51" s="134"/>
      <c r="VR51" s="134"/>
      <c r="VS51" s="134"/>
      <c r="VT51" s="134"/>
      <c r="VU51" s="134"/>
      <c r="VV51" s="134"/>
      <c r="VW51" s="134"/>
      <c r="VX51" s="134"/>
      <c r="VY51" s="134"/>
      <c r="VZ51" s="134"/>
      <c r="WA51" s="134"/>
      <c r="WB51" s="134"/>
      <c r="WC51" s="134"/>
      <c r="WD51" s="134"/>
      <c r="WE51" s="134"/>
      <c r="WF51" s="134"/>
      <c r="WG51" s="134"/>
      <c r="WH51" s="134"/>
      <c r="WI51" s="134"/>
      <c r="WJ51" s="134"/>
      <c r="WK51" s="134"/>
      <c r="WL51" s="134"/>
      <c r="WM51" s="134"/>
      <c r="WN51" s="134"/>
      <c r="WO51" s="134"/>
      <c r="WP51" s="134"/>
      <c r="WQ51" s="134"/>
      <c r="WR51" s="134"/>
      <c r="WS51" s="134"/>
      <c r="WT51" s="134"/>
      <c r="WU51" s="134"/>
      <c r="WV51" s="134"/>
      <c r="WW51" s="134"/>
      <c r="WX51" s="134"/>
      <c r="WY51" s="134"/>
      <c r="WZ51" s="134"/>
      <c r="XA51" s="134"/>
      <c r="XB51" s="134"/>
      <c r="XC51" s="134"/>
      <c r="XD51" s="134"/>
      <c r="XE51" s="134"/>
      <c r="XF51" s="134"/>
      <c r="XG51" s="134"/>
      <c r="XH51" s="134"/>
      <c r="XI51" s="134"/>
      <c r="XJ51" s="134"/>
      <c r="XK51" s="134"/>
      <c r="XL51" s="134"/>
      <c r="XM51" s="134"/>
      <c r="XN51" s="134"/>
      <c r="XO51" s="134"/>
      <c r="XP51" s="134"/>
      <c r="XQ51" s="134"/>
      <c r="XR51" s="134"/>
      <c r="XS51" s="134"/>
      <c r="XT51" s="134"/>
      <c r="XU51" s="134"/>
      <c r="XV51" s="134"/>
      <c r="XW51" s="134"/>
      <c r="XX51" s="134"/>
      <c r="XY51" s="134"/>
      <c r="XZ51" s="134"/>
      <c r="YA51" s="134"/>
      <c r="YB51" s="134"/>
      <c r="YC51" s="134"/>
      <c r="YD51" s="134"/>
      <c r="YE51" s="134"/>
      <c r="YF51" s="134"/>
      <c r="YG51" s="134"/>
      <c r="YH51" s="134"/>
      <c r="YI51" s="134"/>
      <c r="YJ51" s="134"/>
      <c r="YK51" s="134"/>
      <c r="YL51" s="134"/>
      <c r="YM51" s="134"/>
      <c r="YN51" s="134"/>
      <c r="YO51" s="134"/>
      <c r="YP51" s="134"/>
      <c r="YQ51" s="134"/>
      <c r="YR51" s="134"/>
      <c r="YS51" s="134"/>
      <c r="YT51" s="134"/>
      <c r="YU51" s="134"/>
      <c r="YV51" s="134"/>
      <c r="YW51" s="134"/>
      <c r="YX51" s="134"/>
      <c r="YY51" s="134"/>
      <c r="YZ51" s="134"/>
      <c r="ZA51" s="134"/>
      <c r="ZB51" s="134"/>
      <c r="ZC51" s="134"/>
      <c r="ZD51" s="134"/>
      <c r="ZE51" s="134"/>
      <c r="ZF51" s="134"/>
      <c r="ZG51" s="134"/>
      <c r="ZH51" s="134"/>
      <c r="ZI51" s="134"/>
      <c r="ZJ51" s="134"/>
      <c r="ZK51" s="134"/>
      <c r="ZL51" s="134"/>
      <c r="ZM51" s="134"/>
      <c r="ZN51" s="134"/>
      <c r="ZO51" s="134"/>
      <c r="ZP51" s="134"/>
      <c r="ZQ51" s="134"/>
      <c r="ZR51" s="134"/>
      <c r="ZS51" s="134"/>
      <c r="ZT51" s="134"/>
      <c r="ZU51" s="134"/>
      <c r="ZV51" s="134"/>
      <c r="ZW51" s="134"/>
      <c r="ZX51" s="134"/>
      <c r="ZY51" s="134"/>
      <c r="ZZ51" s="134"/>
    </row>
    <row r="52" spans="1:702" s="223" customFormat="1">
      <c r="A52" s="134"/>
      <c r="B52" s="134"/>
      <c r="C52" s="134"/>
      <c r="D52" s="222"/>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c r="DP52" s="134"/>
      <c r="DQ52" s="134"/>
      <c r="DR52" s="134"/>
      <c r="DS52" s="134"/>
      <c r="DT52" s="134"/>
      <c r="DU52" s="134"/>
      <c r="DV52" s="134"/>
      <c r="DW52" s="134"/>
      <c r="DX52" s="134"/>
      <c r="DY52" s="134"/>
      <c r="DZ52" s="134"/>
      <c r="EA52" s="134"/>
      <c r="EB52" s="134"/>
      <c r="EC52" s="134"/>
      <c r="ED52" s="134"/>
      <c r="EE52" s="134"/>
      <c r="EF52" s="134"/>
      <c r="EG52" s="134"/>
      <c r="EH52" s="134"/>
      <c r="EI52" s="134"/>
      <c r="EJ52" s="134"/>
      <c r="EK52" s="134"/>
      <c r="EL52" s="134"/>
      <c r="EM52" s="134"/>
      <c r="EN52" s="134"/>
      <c r="EO52" s="134"/>
      <c r="EP52" s="134"/>
      <c r="EQ52" s="134"/>
      <c r="ER52" s="134"/>
      <c r="ES52" s="134"/>
      <c r="ET52" s="134"/>
      <c r="EU52" s="134"/>
      <c r="EV52" s="134"/>
      <c r="EW52" s="134"/>
      <c r="EX52" s="134"/>
      <c r="EY52" s="134"/>
      <c r="EZ52" s="134"/>
      <c r="FA52" s="134"/>
      <c r="FB52" s="134"/>
      <c r="FC52" s="134"/>
      <c r="FD52" s="134"/>
      <c r="FE52" s="134"/>
      <c r="FF52" s="134"/>
      <c r="FG52" s="134"/>
      <c r="FH52" s="134"/>
      <c r="FI52" s="134"/>
      <c r="FJ52" s="134"/>
      <c r="FK52" s="134"/>
      <c r="FL52" s="134"/>
      <c r="FM52" s="134"/>
      <c r="FN52" s="134"/>
      <c r="FO52" s="134"/>
      <c r="FP52" s="134"/>
      <c r="FQ52" s="134"/>
      <c r="FR52" s="134"/>
      <c r="FS52" s="134"/>
      <c r="FT52" s="134"/>
      <c r="FU52" s="134"/>
      <c r="FV52" s="134"/>
      <c r="FW52" s="134"/>
      <c r="FX52" s="134"/>
      <c r="FY52" s="134"/>
      <c r="FZ52" s="134"/>
      <c r="GA52" s="134"/>
      <c r="GB52" s="134"/>
      <c r="GC52" s="134"/>
      <c r="GD52" s="134"/>
      <c r="GE52" s="134"/>
      <c r="GF52" s="134"/>
      <c r="GG52" s="134"/>
      <c r="GH52" s="134"/>
      <c r="GI52" s="134"/>
      <c r="GJ52" s="134"/>
      <c r="GK52" s="134"/>
      <c r="GL52" s="134"/>
      <c r="GM52" s="134"/>
      <c r="GN52" s="134"/>
      <c r="GO52" s="134"/>
      <c r="GP52" s="134"/>
      <c r="GQ52" s="134"/>
      <c r="GR52" s="134"/>
      <c r="GS52" s="134"/>
      <c r="GT52" s="134"/>
      <c r="GU52" s="134"/>
      <c r="GV52" s="134"/>
      <c r="GW52" s="134"/>
      <c r="GX52" s="134"/>
      <c r="GY52" s="134"/>
      <c r="GZ52" s="134"/>
      <c r="HA52" s="134"/>
      <c r="HB52" s="134"/>
      <c r="HC52" s="134"/>
      <c r="HD52" s="134"/>
      <c r="HE52" s="134"/>
      <c r="HF52" s="134"/>
      <c r="HG52" s="134"/>
      <c r="HH52" s="134"/>
      <c r="HI52" s="134"/>
      <c r="HJ52" s="134"/>
      <c r="HK52" s="134"/>
      <c r="HL52" s="134"/>
      <c r="HM52" s="134"/>
      <c r="HN52" s="134"/>
      <c r="HO52" s="134"/>
      <c r="HP52" s="134"/>
      <c r="HQ52" s="134"/>
      <c r="HR52" s="134"/>
      <c r="HS52" s="134"/>
      <c r="HT52" s="134"/>
      <c r="HU52" s="134"/>
      <c r="HV52" s="134"/>
      <c r="HW52" s="134"/>
      <c r="HX52" s="134"/>
      <c r="HY52" s="134"/>
      <c r="HZ52" s="134"/>
      <c r="IA52" s="134"/>
      <c r="IB52" s="134"/>
      <c r="IC52" s="134"/>
      <c r="ID52" s="134"/>
      <c r="IE52" s="134"/>
      <c r="IF52" s="134"/>
      <c r="IG52" s="134"/>
      <c r="IH52" s="134"/>
      <c r="II52" s="134"/>
      <c r="IJ52" s="134"/>
      <c r="IK52" s="134"/>
      <c r="IL52" s="134"/>
      <c r="IM52" s="134"/>
      <c r="IN52" s="134"/>
      <c r="IO52" s="134"/>
      <c r="IP52" s="134"/>
      <c r="IQ52" s="134"/>
      <c r="IR52" s="134"/>
      <c r="IS52" s="134"/>
      <c r="IT52" s="134"/>
      <c r="IU52" s="134"/>
      <c r="IV52" s="134"/>
      <c r="IW52" s="134"/>
      <c r="IX52" s="134"/>
      <c r="IY52" s="134"/>
      <c r="IZ52" s="134"/>
      <c r="JA52" s="134"/>
      <c r="JB52" s="134"/>
      <c r="JC52" s="134"/>
      <c r="JD52" s="134"/>
      <c r="JE52" s="134"/>
      <c r="JF52" s="134"/>
      <c r="JG52" s="134"/>
      <c r="JH52" s="134"/>
      <c r="JI52" s="134"/>
      <c r="JJ52" s="134"/>
      <c r="JK52" s="134"/>
      <c r="JL52" s="134"/>
      <c r="JM52" s="134"/>
      <c r="JN52" s="134"/>
      <c r="JO52" s="134"/>
      <c r="JP52" s="134"/>
      <c r="JQ52" s="134"/>
      <c r="JR52" s="134"/>
      <c r="JS52" s="134"/>
      <c r="JT52" s="134"/>
      <c r="JU52" s="134"/>
      <c r="JV52" s="134"/>
      <c r="JW52" s="134"/>
      <c r="JX52" s="134"/>
      <c r="JY52" s="134"/>
      <c r="JZ52" s="134"/>
      <c r="KA52" s="134"/>
      <c r="KB52" s="134"/>
      <c r="KC52" s="134"/>
      <c r="KD52" s="134"/>
      <c r="KE52" s="134"/>
      <c r="KF52" s="134"/>
      <c r="KG52" s="134"/>
      <c r="KH52" s="134"/>
      <c r="KI52" s="134"/>
      <c r="KJ52" s="134"/>
      <c r="KK52" s="134"/>
      <c r="KL52" s="134"/>
      <c r="KM52" s="134"/>
      <c r="KN52" s="134"/>
      <c r="KO52" s="134"/>
      <c r="KP52" s="134"/>
      <c r="KQ52" s="134"/>
      <c r="KR52" s="134"/>
      <c r="KS52" s="134"/>
      <c r="KT52" s="134"/>
      <c r="KU52" s="134"/>
      <c r="KV52" s="134"/>
      <c r="KW52" s="134"/>
      <c r="KX52" s="134"/>
      <c r="KY52" s="134"/>
      <c r="KZ52" s="134"/>
      <c r="LA52" s="134"/>
      <c r="LB52" s="134"/>
      <c r="LC52" s="134"/>
      <c r="LD52" s="134"/>
      <c r="LE52" s="134"/>
      <c r="LF52" s="134"/>
      <c r="LG52" s="134"/>
      <c r="LH52" s="134"/>
      <c r="LI52" s="134"/>
      <c r="LJ52" s="134"/>
      <c r="LK52" s="134"/>
      <c r="LL52" s="134"/>
      <c r="LM52" s="134"/>
      <c r="LN52" s="134"/>
      <c r="LO52" s="134"/>
      <c r="LP52" s="134"/>
      <c r="LQ52" s="134"/>
      <c r="LR52" s="134"/>
      <c r="LS52" s="134"/>
      <c r="LT52" s="134"/>
      <c r="LU52" s="134"/>
      <c r="LV52" s="134"/>
      <c r="LW52" s="134"/>
      <c r="LX52" s="134"/>
      <c r="LY52" s="134"/>
      <c r="LZ52" s="134"/>
      <c r="MA52" s="134"/>
      <c r="MB52" s="134"/>
      <c r="MC52" s="134"/>
      <c r="MD52" s="134"/>
      <c r="ME52" s="134"/>
      <c r="MF52" s="134"/>
      <c r="MG52" s="134"/>
      <c r="MH52" s="134"/>
      <c r="MI52" s="134"/>
      <c r="MJ52" s="134"/>
      <c r="MK52" s="134"/>
      <c r="ML52" s="134"/>
      <c r="MM52" s="134"/>
      <c r="MN52" s="134"/>
      <c r="MO52" s="134"/>
      <c r="MP52" s="134"/>
      <c r="MQ52" s="134"/>
      <c r="MR52" s="134"/>
      <c r="MS52" s="134"/>
      <c r="MT52" s="134"/>
      <c r="MU52" s="134"/>
      <c r="MV52" s="134"/>
      <c r="MW52" s="134"/>
      <c r="MX52" s="134"/>
      <c r="MY52" s="134"/>
      <c r="MZ52" s="134"/>
      <c r="NA52" s="134"/>
      <c r="NB52" s="134"/>
      <c r="NC52" s="134"/>
      <c r="ND52" s="134"/>
      <c r="NE52" s="134"/>
      <c r="NF52" s="134"/>
      <c r="NG52" s="134"/>
      <c r="NH52" s="134"/>
      <c r="NI52" s="134"/>
      <c r="NJ52" s="134"/>
      <c r="NK52" s="134"/>
      <c r="NL52" s="134"/>
      <c r="NM52" s="134"/>
      <c r="NN52" s="134"/>
      <c r="NO52" s="134"/>
      <c r="NP52" s="134"/>
      <c r="NQ52" s="134"/>
      <c r="NR52" s="134"/>
      <c r="NS52" s="134"/>
      <c r="NT52" s="134"/>
      <c r="NU52" s="134"/>
      <c r="NV52" s="134"/>
      <c r="NW52" s="134"/>
      <c r="NX52" s="134"/>
      <c r="NY52" s="134"/>
      <c r="NZ52" s="134"/>
      <c r="OA52" s="134"/>
      <c r="OB52" s="134"/>
      <c r="OC52" s="134"/>
      <c r="OD52" s="134"/>
      <c r="OE52" s="134"/>
      <c r="OF52" s="134"/>
      <c r="OG52" s="134"/>
      <c r="OH52" s="134"/>
      <c r="OI52" s="134"/>
      <c r="OJ52" s="134"/>
      <c r="OK52" s="134"/>
      <c r="OL52" s="134"/>
      <c r="OM52" s="134"/>
      <c r="ON52" s="134"/>
      <c r="OO52" s="134"/>
      <c r="OP52" s="134"/>
      <c r="OQ52" s="134"/>
      <c r="OR52" s="134"/>
      <c r="OS52" s="134"/>
      <c r="OT52" s="134"/>
      <c r="OU52" s="134"/>
      <c r="OV52" s="134"/>
      <c r="OW52" s="134"/>
      <c r="OX52" s="134"/>
      <c r="OY52" s="134"/>
      <c r="OZ52" s="134"/>
      <c r="PA52" s="134"/>
      <c r="PB52" s="134"/>
      <c r="PC52" s="134"/>
      <c r="PD52" s="134"/>
      <c r="PE52" s="134"/>
      <c r="PF52" s="134"/>
      <c r="PG52" s="134"/>
      <c r="PH52" s="134"/>
      <c r="PI52" s="134"/>
      <c r="PJ52" s="134"/>
      <c r="PK52" s="134"/>
      <c r="PL52" s="134"/>
      <c r="PM52" s="134"/>
      <c r="PN52" s="134"/>
      <c r="PO52" s="134"/>
      <c r="PP52" s="134"/>
      <c r="PQ52" s="134"/>
      <c r="PR52" s="134"/>
      <c r="PS52" s="134"/>
      <c r="PT52" s="134"/>
      <c r="PU52" s="134"/>
      <c r="PV52" s="134"/>
      <c r="PW52" s="134"/>
      <c r="PX52" s="134"/>
      <c r="PY52" s="134"/>
      <c r="PZ52" s="134"/>
      <c r="QA52" s="134"/>
      <c r="QB52" s="134"/>
      <c r="QC52" s="134"/>
      <c r="QD52" s="134"/>
      <c r="QE52" s="134"/>
      <c r="QF52" s="134"/>
      <c r="QG52" s="134"/>
      <c r="QH52" s="134"/>
      <c r="QI52" s="134"/>
      <c r="QJ52" s="134"/>
      <c r="QK52" s="134"/>
      <c r="QL52" s="134"/>
      <c r="QM52" s="134"/>
      <c r="QN52" s="134"/>
      <c r="QO52" s="134"/>
      <c r="QP52" s="134"/>
      <c r="QQ52" s="134"/>
      <c r="QR52" s="134"/>
      <c r="QS52" s="134"/>
      <c r="QT52" s="134"/>
      <c r="QU52" s="134"/>
      <c r="QV52" s="134"/>
      <c r="QW52" s="134"/>
      <c r="QX52" s="134"/>
      <c r="QY52" s="134"/>
      <c r="QZ52" s="134"/>
      <c r="RA52" s="134"/>
      <c r="RB52" s="134"/>
      <c r="RC52" s="134"/>
      <c r="RD52" s="134"/>
      <c r="RE52" s="134"/>
      <c r="RF52" s="134"/>
      <c r="RG52" s="134"/>
      <c r="RH52" s="134"/>
      <c r="RI52" s="134"/>
      <c r="RJ52" s="134"/>
      <c r="RK52" s="134"/>
      <c r="RL52" s="134"/>
      <c r="RM52" s="134"/>
      <c r="RN52" s="134"/>
      <c r="RO52" s="134"/>
      <c r="RP52" s="134"/>
      <c r="RQ52" s="134"/>
      <c r="RR52" s="134"/>
      <c r="RS52" s="134"/>
      <c r="RT52" s="134"/>
      <c r="RU52" s="134"/>
      <c r="RV52" s="134"/>
      <c r="RW52" s="134"/>
      <c r="RX52" s="134"/>
      <c r="RY52" s="134"/>
      <c r="RZ52" s="134"/>
      <c r="SA52" s="134"/>
      <c r="SB52" s="134"/>
      <c r="SC52" s="134"/>
      <c r="SD52" s="134"/>
      <c r="SE52" s="134"/>
      <c r="SF52" s="134"/>
      <c r="SG52" s="134"/>
      <c r="SH52" s="134"/>
      <c r="SI52" s="134"/>
      <c r="SJ52" s="134"/>
      <c r="SK52" s="134"/>
      <c r="SL52" s="134"/>
      <c r="SM52" s="134"/>
      <c r="SN52" s="134"/>
      <c r="SO52" s="134"/>
      <c r="SP52" s="134"/>
      <c r="SQ52" s="134"/>
      <c r="SR52" s="134"/>
      <c r="SS52" s="134"/>
      <c r="ST52" s="134"/>
      <c r="SU52" s="134"/>
      <c r="SV52" s="134"/>
      <c r="SW52" s="134"/>
      <c r="SX52" s="134"/>
      <c r="SY52" s="134"/>
      <c r="SZ52" s="134"/>
      <c r="TA52" s="134"/>
      <c r="TB52" s="134"/>
      <c r="TC52" s="134"/>
      <c r="TD52" s="134"/>
      <c r="TE52" s="134"/>
      <c r="TF52" s="134"/>
      <c r="TG52" s="134"/>
      <c r="TH52" s="134"/>
      <c r="TI52" s="134"/>
      <c r="TJ52" s="134"/>
      <c r="TK52" s="134"/>
      <c r="TL52" s="134"/>
      <c r="TM52" s="134"/>
      <c r="TN52" s="134"/>
      <c r="TO52" s="134"/>
      <c r="TP52" s="134"/>
      <c r="TQ52" s="134"/>
      <c r="TR52" s="134"/>
      <c r="TS52" s="134"/>
      <c r="TT52" s="134"/>
      <c r="TU52" s="134"/>
      <c r="TV52" s="134"/>
      <c r="TW52" s="134"/>
      <c r="TX52" s="134"/>
      <c r="TY52" s="134"/>
      <c r="TZ52" s="134"/>
      <c r="UA52" s="134"/>
      <c r="UB52" s="134"/>
      <c r="UC52" s="134"/>
      <c r="UD52" s="134"/>
      <c r="UE52" s="134"/>
      <c r="UF52" s="134"/>
      <c r="UG52" s="134"/>
      <c r="UH52" s="134"/>
      <c r="UI52" s="134"/>
      <c r="UJ52" s="134"/>
      <c r="UK52" s="134"/>
      <c r="UL52" s="134"/>
      <c r="UM52" s="134"/>
      <c r="UN52" s="134"/>
      <c r="UO52" s="134"/>
      <c r="UP52" s="134"/>
      <c r="UQ52" s="134"/>
      <c r="UR52" s="134"/>
      <c r="US52" s="134"/>
      <c r="UT52" s="134"/>
      <c r="UU52" s="134"/>
      <c r="UV52" s="134"/>
      <c r="UW52" s="134"/>
      <c r="UX52" s="134"/>
      <c r="UY52" s="134"/>
      <c r="UZ52" s="134"/>
      <c r="VA52" s="134"/>
      <c r="VB52" s="134"/>
      <c r="VC52" s="134"/>
      <c r="VD52" s="134"/>
      <c r="VE52" s="134"/>
      <c r="VF52" s="134"/>
      <c r="VG52" s="134"/>
      <c r="VH52" s="134"/>
      <c r="VI52" s="134"/>
      <c r="VJ52" s="134"/>
      <c r="VK52" s="134"/>
      <c r="VL52" s="134"/>
      <c r="VM52" s="134"/>
      <c r="VN52" s="134"/>
      <c r="VO52" s="134"/>
      <c r="VP52" s="134"/>
      <c r="VQ52" s="134"/>
      <c r="VR52" s="134"/>
      <c r="VS52" s="134"/>
      <c r="VT52" s="134"/>
      <c r="VU52" s="134"/>
      <c r="VV52" s="134"/>
      <c r="VW52" s="134"/>
      <c r="VX52" s="134"/>
      <c r="VY52" s="134"/>
      <c r="VZ52" s="134"/>
      <c r="WA52" s="134"/>
      <c r="WB52" s="134"/>
      <c r="WC52" s="134"/>
      <c r="WD52" s="134"/>
      <c r="WE52" s="134"/>
      <c r="WF52" s="134"/>
      <c r="WG52" s="134"/>
      <c r="WH52" s="134"/>
      <c r="WI52" s="134"/>
      <c r="WJ52" s="134"/>
      <c r="WK52" s="134"/>
      <c r="WL52" s="134"/>
      <c r="WM52" s="134"/>
      <c r="WN52" s="134"/>
      <c r="WO52" s="134"/>
      <c r="WP52" s="134"/>
      <c r="WQ52" s="134"/>
      <c r="WR52" s="134"/>
      <c r="WS52" s="134"/>
      <c r="WT52" s="134"/>
      <c r="WU52" s="134"/>
      <c r="WV52" s="134"/>
      <c r="WW52" s="134"/>
      <c r="WX52" s="134"/>
      <c r="WY52" s="134"/>
      <c r="WZ52" s="134"/>
      <c r="XA52" s="134"/>
      <c r="XB52" s="134"/>
      <c r="XC52" s="134"/>
      <c r="XD52" s="134"/>
      <c r="XE52" s="134"/>
      <c r="XF52" s="134"/>
      <c r="XG52" s="134"/>
      <c r="XH52" s="134"/>
      <c r="XI52" s="134"/>
      <c r="XJ52" s="134"/>
      <c r="XK52" s="134"/>
      <c r="XL52" s="134"/>
      <c r="XM52" s="134"/>
      <c r="XN52" s="134"/>
      <c r="XO52" s="134"/>
      <c r="XP52" s="134"/>
      <c r="XQ52" s="134"/>
      <c r="XR52" s="134"/>
      <c r="XS52" s="134"/>
      <c r="XT52" s="134"/>
      <c r="XU52" s="134"/>
      <c r="XV52" s="134"/>
      <c r="XW52" s="134"/>
      <c r="XX52" s="134"/>
      <c r="XY52" s="134"/>
      <c r="XZ52" s="134"/>
      <c r="YA52" s="134"/>
      <c r="YB52" s="134"/>
      <c r="YC52" s="134"/>
      <c r="YD52" s="134"/>
      <c r="YE52" s="134"/>
      <c r="YF52" s="134"/>
      <c r="YG52" s="134"/>
      <c r="YH52" s="134"/>
      <c r="YI52" s="134"/>
      <c r="YJ52" s="134"/>
      <c r="YK52" s="134"/>
      <c r="YL52" s="134"/>
      <c r="YM52" s="134"/>
      <c r="YN52" s="134"/>
      <c r="YO52" s="134"/>
      <c r="YP52" s="134"/>
      <c r="YQ52" s="134"/>
      <c r="YR52" s="134"/>
      <c r="YS52" s="134"/>
      <c r="YT52" s="134"/>
      <c r="YU52" s="134"/>
      <c r="YV52" s="134"/>
      <c r="YW52" s="134"/>
      <c r="YX52" s="134"/>
      <c r="YY52" s="134"/>
      <c r="YZ52" s="134"/>
      <c r="ZA52" s="134"/>
      <c r="ZB52" s="134"/>
      <c r="ZC52" s="134"/>
      <c r="ZD52" s="134"/>
      <c r="ZE52" s="134"/>
      <c r="ZF52" s="134"/>
      <c r="ZG52" s="134"/>
      <c r="ZH52" s="134"/>
      <c r="ZI52" s="134"/>
      <c r="ZJ52" s="134"/>
      <c r="ZK52" s="134"/>
      <c r="ZL52" s="134"/>
      <c r="ZM52" s="134"/>
      <c r="ZN52" s="134"/>
      <c r="ZO52" s="134"/>
      <c r="ZP52" s="134"/>
      <c r="ZQ52" s="134"/>
      <c r="ZR52" s="134"/>
      <c r="ZS52" s="134"/>
      <c r="ZT52" s="134"/>
      <c r="ZU52" s="134"/>
      <c r="ZV52" s="134"/>
      <c r="ZW52" s="134"/>
      <c r="ZX52" s="134"/>
      <c r="ZY52" s="134"/>
      <c r="ZZ52" s="134"/>
    </row>
    <row r="53" spans="1:702" s="223" customFormat="1">
      <c r="A53" s="134"/>
      <c r="B53" s="134"/>
      <c r="C53" s="134"/>
      <c r="D53" s="222"/>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c r="DP53" s="134"/>
      <c r="DQ53" s="134"/>
      <c r="DR53" s="134"/>
      <c r="DS53" s="134"/>
      <c r="DT53" s="134"/>
      <c r="DU53" s="134"/>
      <c r="DV53" s="134"/>
      <c r="DW53" s="134"/>
      <c r="DX53" s="134"/>
      <c r="DY53" s="134"/>
      <c r="DZ53" s="134"/>
      <c r="EA53" s="134"/>
      <c r="EB53" s="134"/>
      <c r="EC53" s="134"/>
      <c r="ED53" s="134"/>
      <c r="EE53" s="134"/>
      <c r="EF53" s="134"/>
      <c r="EG53" s="134"/>
      <c r="EH53" s="134"/>
      <c r="EI53" s="134"/>
      <c r="EJ53" s="134"/>
      <c r="EK53" s="134"/>
      <c r="EL53" s="134"/>
      <c r="EM53" s="134"/>
      <c r="EN53" s="134"/>
      <c r="EO53" s="134"/>
      <c r="EP53" s="134"/>
      <c r="EQ53" s="134"/>
      <c r="ER53" s="134"/>
      <c r="ES53" s="134"/>
      <c r="ET53" s="134"/>
      <c r="EU53" s="134"/>
      <c r="EV53" s="134"/>
      <c r="EW53" s="134"/>
      <c r="EX53" s="134"/>
      <c r="EY53" s="134"/>
      <c r="EZ53" s="134"/>
      <c r="FA53" s="134"/>
      <c r="FB53" s="134"/>
      <c r="FC53" s="134"/>
      <c r="FD53" s="134"/>
      <c r="FE53" s="134"/>
      <c r="FF53" s="134"/>
      <c r="FG53" s="134"/>
      <c r="FH53" s="134"/>
      <c r="FI53" s="134"/>
      <c r="FJ53" s="134"/>
      <c r="FK53" s="134"/>
      <c r="FL53" s="134"/>
      <c r="FM53" s="134"/>
      <c r="FN53" s="134"/>
      <c r="FO53" s="134"/>
      <c r="FP53" s="134"/>
      <c r="FQ53" s="134"/>
      <c r="FR53" s="134"/>
      <c r="FS53" s="134"/>
      <c r="FT53" s="134"/>
      <c r="FU53" s="134"/>
      <c r="FV53" s="134"/>
      <c r="FW53" s="134"/>
      <c r="FX53" s="134"/>
      <c r="FY53" s="134"/>
      <c r="FZ53" s="134"/>
      <c r="GA53" s="134"/>
      <c r="GB53" s="134"/>
      <c r="GC53" s="134"/>
      <c r="GD53" s="134"/>
      <c r="GE53" s="134"/>
      <c r="GF53" s="134"/>
      <c r="GG53" s="134"/>
      <c r="GH53" s="134"/>
      <c r="GI53" s="134"/>
      <c r="GJ53" s="134"/>
      <c r="GK53" s="134"/>
      <c r="GL53" s="134"/>
      <c r="GM53" s="134"/>
      <c r="GN53" s="134"/>
      <c r="GO53" s="134"/>
      <c r="GP53" s="134"/>
      <c r="GQ53" s="134"/>
      <c r="GR53" s="134"/>
      <c r="GS53" s="134"/>
      <c r="GT53" s="134"/>
      <c r="GU53" s="134"/>
      <c r="GV53" s="134"/>
      <c r="GW53" s="134"/>
      <c r="GX53" s="134"/>
      <c r="GY53" s="134"/>
      <c r="GZ53" s="134"/>
      <c r="HA53" s="134"/>
      <c r="HB53" s="134"/>
      <c r="HC53" s="134"/>
      <c r="HD53" s="134"/>
      <c r="HE53" s="134"/>
      <c r="HF53" s="134"/>
      <c r="HG53" s="134"/>
      <c r="HH53" s="134"/>
      <c r="HI53" s="134"/>
      <c r="HJ53" s="134"/>
      <c r="HK53" s="134"/>
      <c r="HL53" s="134"/>
      <c r="HM53" s="134"/>
      <c r="HN53" s="134"/>
      <c r="HO53" s="134"/>
      <c r="HP53" s="134"/>
      <c r="HQ53" s="134"/>
      <c r="HR53" s="134"/>
      <c r="HS53" s="134"/>
      <c r="HT53" s="134"/>
      <c r="HU53" s="134"/>
      <c r="HV53" s="134"/>
      <c r="HW53" s="134"/>
      <c r="HX53" s="134"/>
      <c r="HY53" s="134"/>
      <c r="HZ53" s="134"/>
      <c r="IA53" s="134"/>
      <c r="IB53" s="134"/>
      <c r="IC53" s="134"/>
      <c r="ID53" s="134"/>
      <c r="IE53" s="134"/>
      <c r="IF53" s="134"/>
      <c r="IG53" s="134"/>
      <c r="IH53" s="134"/>
      <c r="II53" s="134"/>
      <c r="IJ53" s="134"/>
      <c r="IK53" s="134"/>
      <c r="IL53" s="134"/>
      <c r="IM53" s="134"/>
      <c r="IN53" s="134"/>
      <c r="IO53" s="134"/>
      <c r="IP53" s="134"/>
      <c r="IQ53" s="134"/>
      <c r="IR53" s="134"/>
      <c r="IS53" s="134"/>
      <c r="IT53" s="134"/>
      <c r="IU53" s="134"/>
      <c r="IV53" s="134"/>
      <c r="IW53" s="134"/>
      <c r="IX53" s="134"/>
      <c r="IY53" s="134"/>
      <c r="IZ53" s="134"/>
      <c r="JA53" s="134"/>
      <c r="JB53" s="134"/>
      <c r="JC53" s="134"/>
      <c r="JD53" s="134"/>
      <c r="JE53" s="134"/>
      <c r="JF53" s="134"/>
      <c r="JG53" s="134"/>
      <c r="JH53" s="134"/>
      <c r="JI53" s="134"/>
      <c r="JJ53" s="134"/>
      <c r="JK53" s="134"/>
      <c r="JL53" s="134"/>
      <c r="JM53" s="134"/>
      <c r="JN53" s="134"/>
      <c r="JO53" s="134"/>
      <c r="JP53" s="134"/>
      <c r="JQ53" s="134"/>
      <c r="JR53" s="134"/>
      <c r="JS53" s="134"/>
      <c r="JT53" s="134"/>
      <c r="JU53" s="134"/>
      <c r="JV53" s="134"/>
      <c r="JW53" s="134"/>
      <c r="JX53" s="134"/>
      <c r="JY53" s="134"/>
      <c r="JZ53" s="134"/>
      <c r="KA53" s="134"/>
      <c r="KB53" s="134"/>
      <c r="KC53" s="134"/>
      <c r="KD53" s="134"/>
      <c r="KE53" s="134"/>
      <c r="KF53" s="134"/>
      <c r="KG53" s="134"/>
      <c r="KH53" s="134"/>
      <c r="KI53" s="134"/>
      <c r="KJ53" s="134"/>
      <c r="KK53" s="134"/>
      <c r="KL53" s="134"/>
      <c r="KM53" s="134"/>
      <c r="KN53" s="134"/>
      <c r="KO53" s="134"/>
      <c r="KP53" s="134"/>
      <c r="KQ53" s="134"/>
      <c r="KR53" s="134"/>
      <c r="KS53" s="134"/>
      <c r="KT53" s="134"/>
      <c r="KU53" s="134"/>
      <c r="KV53" s="134"/>
      <c r="KW53" s="134"/>
      <c r="KX53" s="134"/>
      <c r="KY53" s="134"/>
      <c r="KZ53" s="134"/>
      <c r="LA53" s="134"/>
      <c r="LB53" s="134"/>
      <c r="LC53" s="134"/>
      <c r="LD53" s="134"/>
      <c r="LE53" s="134"/>
      <c r="LF53" s="134"/>
      <c r="LG53" s="134"/>
      <c r="LH53" s="134"/>
      <c r="LI53" s="134"/>
      <c r="LJ53" s="134"/>
      <c r="LK53" s="134"/>
      <c r="LL53" s="134"/>
      <c r="LM53" s="134"/>
      <c r="LN53" s="134"/>
      <c r="LO53" s="134"/>
      <c r="LP53" s="134"/>
      <c r="LQ53" s="134"/>
      <c r="LR53" s="134"/>
      <c r="LS53" s="134"/>
      <c r="LT53" s="134"/>
      <c r="LU53" s="134"/>
      <c r="LV53" s="134"/>
      <c r="LW53" s="134"/>
      <c r="LX53" s="134"/>
      <c r="LY53" s="134"/>
      <c r="LZ53" s="134"/>
      <c r="MA53" s="134"/>
      <c r="MB53" s="134"/>
      <c r="MC53" s="134"/>
      <c r="MD53" s="134"/>
      <c r="ME53" s="134"/>
      <c r="MF53" s="134"/>
      <c r="MG53" s="134"/>
      <c r="MH53" s="134"/>
      <c r="MI53" s="134"/>
      <c r="MJ53" s="134"/>
      <c r="MK53" s="134"/>
      <c r="ML53" s="134"/>
      <c r="MM53" s="134"/>
      <c r="MN53" s="134"/>
      <c r="MO53" s="134"/>
      <c r="MP53" s="134"/>
      <c r="MQ53" s="134"/>
      <c r="MR53" s="134"/>
      <c r="MS53" s="134"/>
      <c r="MT53" s="134"/>
      <c r="MU53" s="134"/>
      <c r="MV53" s="134"/>
      <c r="MW53" s="134"/>
      <c r="MX53" s="134"/>
      <c r="MY53" s="134"/>
      <c r="MZ53" s="134"/>
      <c r="NA53" s="134"/>
      <c r="NB53" s="134"/>
      <c r="NC53" s="134"/>
      <c r="ND53" s="134"/>
      <c r="NE53" s="134"/>
      <c r="NF53" s="134"/>
      <c r="NG53" s="134"/>
      <c r="NH53" s="134"/>
      <c r="NI53" s="134"/>
      <c r="NJ53" s="134"/>
      <c r="NK53" s="134"/>
      <c r="NL53" s="134"/>
      <c r="NM53" s="134"/>
      <c r="NN53" s="134"/>
      <c r="NO53" s="134"/>
      <c r="NP53" s="134"/>
      <c r="NQ53" s="134"/>
      <c r="NR53" s="134"/>
      <c r="NS53" s="134"/>
      <c r="NT53" s="134"/>
      <c r="NU53" s="134"/>
      <c r="NV53" s="134"/>
      <c r="NW53" s="134"/>
      <c r="NX53" s="134"/>
      <c r="NY53" s="134"/>
      <c r="NZ53" s="134"/>
      <c r="OA53" s="134"/>
      <c r="OB53" s="134"/>
      <c r="OC53" s="134"/>
      <c r="OD53" s="134"/>
      <c r="OE53" s="134"/>
      <c r="OF53" s="134"/>
      <c r="OG53" s="134"/>
      <c r="OH53" s="134"/>
      <c r="OI53" s="134"/>
      <c r="OJ53" s="134"/>
      <c r="OK53" s="134"/>
      <c r="OL53" s="134"/>
      <c r="OM53" s="134"/>
      <c r="ON53" s="134"/>
      <c r="OO53" s="134"/>
      <c r="OP53" s="134"/>
      <c r="OQ53" s="134"/>
      <c r="OR53" s="134"/>
      <c r="OS53" s="134"/>
      <c r="OT53" s="134"/>
      <c r="OU53" s="134"/>
      <c r="OV53" s="134"/>
      <c r="OW53" s="134"/>
      <c r="OX53" s="134"/>
      <c r="OY53" s="134"/>
      <c r="OZ53" s="134"/>
      <c r="PA53" s="134"/>
      <c r="PB53" s="134"/>
      <c r="PC53" s="134"/>
      <c r="PD53" s="134"/>
      <c r="PE53" s="134"/>
      <c r="PF53" s="134"/>
      <c r="PG53" s="134"/>
      <c r="PH53" s="134"/>
      <c r="PI53" s="134"/>
      <c r="PJ53" s="134"/>
      <c r="PK53" s="134"/>
      <c r="PL53" s="134"/>
      <c r="PM53" s="134"/>
      <c r="PN53" s="134"/>
      <c r="PO53" s="134"/>
      <c r="PP53" s="134"/>
      <c r="PQ53" s="134"/>
      <c r="PR53" s="134"/>
      <c r="PS53" s="134"/>
      <c r="PT53" s="134"/>
      <c r="PU53" s="134"/>
      <c r="PV53" s="134"/>
      <c r="PW53" s="134"/>
      <c r="PX53" s="134"/>
      <c r="PY53" s="134"/>
      <c r="PZ53" s="134"/>
      <c r="QA53" s="134"/>
      <c r="QB53" s="134"/>
      <c r="QC53" s="134"/>
      <c r="QD53" s="134"/>
      <c r="QE53" s="134"/>
      <c r="QF53" s="134"/>
      <c r="QG53" s="134"/>
      <c r="QH53" s="134"/>
      <c r="QI53" s="134"/>
      <c r="QJ53" s="134"/>
      <c r="QK53" s="134"/>
      <c r="QL53" s="134"/>
      <c r="QM53" s="134"/>
      <c r="QN53" s="134"/>
      <c r="QO53" s="134"/>
      <c r="QP53" s="134"/>
      <c r="QQ53" s="134"/>
      <c r="QR53" s="134"/>
      <c r="QS53" s="134"/>
      <c r="QT53" s="134"/>
      <c r="QU53" s="134"/>
      <c r="QV53" s="134"/>
      <c r="QW53" s="134"/>
      <c r="QX53" s="134"/>
      <c r="QY53" s="134"/>
      <c r="QZ53" s="134"/>
      <c r="RA53" s="134"/>
      <c r="RB53" s="134"/>
      <c r="RC53" s="134"/>
      <c r="RD53" s="134"/>
      <c r="RE53" s="134"/>
      <c r="RF53" s="134"/>
      <c r="RG53" s="134"/>
      <c r="RH53" s="134"/>
      <c r="RI53" s="134"/>
      <c r="RJ53" s="134"/>
      <c r="RK53" s="134"/>
      <c r="RL53" s="134"/>
      <c r="RM53" s="134"/>
      <c r="RN53" s="134"/>
      <c r="RO53" s="134"/>
      <c r="RP53" s="134"/>
      <c r="RQ53" s="134"/>
      <c r="RR53" s="134"/>
      <c r="RS53" s="134"/>
      <c r="RT53" s="134"/>
      <c r="RU53" s="134"/>
      <c r="RV53" s="134"/>
      <c r="RW53" s="134"/>
      <c r="RX53" s="134"/>
      <c r="RY53" s="134"/>
      <c r="RZ53" s="134"/>
      <c r="SA53" s="134"/>
      <c r="SB53" s="134"/>
      <c r="SC53" s="134"/>
      <c r="SD53" s="134"/>
      <c r="SE53" s="134"/>
      <c r="SF53" s="134"/>
      <c r="SG53" s="134"/>
      <c r="SH53" s="134"/>
      <c r="SI53" s="134"/>
      <c r="SJ53" s="134"/>
      <c r="SK53" s="134"/>
      <c r="SL53" s="134"/>
      <c r="SM53" s="134"/>
      <c r="SN53" s="134"/>
      <c r="SO53" s="134"/>
      <c r="SP53" s="134"/>
      <c r="SQ53" s="134"/>
      <c r="SR53" s="134"/>
      <c r="SS53" s="134"/>
      <c r="ST53" s="134"/>
      <c r="SU53" s="134"/>
      <c r="SV53" s="134"/>
      <c r="SW53" s="134"/>
      <c r="SX53" s="134"/>
      <c r="SY53" s="134"/>
      <c r="SZ53" s="134"/>
      <c r="TA53" s="134"/>
      <c r="TB53" s="134"/>
      <c r="TC53" s="134"/>
      <c r="TD53" s="134"/>
      <c r="TE53" s="134"/>
      <c r="TF53" s="134"/>
      <c r="TG53" s="134"/>
      <c r="TH53" s="134"/>
      <c r="TI53" s="134"/>
      <c r="TJ53" s="134"/>
      <c r="TK53" s="134"/>
      <c r="TL53" s="134"/>
      <c r="TM53" s="134"/>
      <c r="TN53" s="134"/>
      <c r="TO53" s="134"/>
      <c r="TP53" s="134"/>
      <c r="TQ53" s="134"/>
      <c r="TR53" s="134"/>
      <c r="TS53" s="134"/>
      <c r="TT53" s="134"/>
      <c r="TU53" s="134"/>
      <c r="TV53" s="134"/>
      <c r="TW53" s="134"/>
      <c r="TX53" s="134"/>
      <c r="TY53" s="134"/>
      <c r="TZ53" s="134"/>
      <c r="UA53" s="134"/>
      <c r="UB53" s="134"/>
      <c r="UC53" s="134"/>
      <c r="UD53" s="134"/>
      <c r="UE53" s="134"/>
      <c r="UF53" s="134"/>
      <c r="UG53" s="134"/>
      <c r="UH53" s="134"/>
      <c r="UI53" s="134"/>
      <c r="UJ53" s="134"/>
      <c r="UK53" s="134"/>
      <c r="UL53" s="134"/>
      <c r="UM53" s="134"/>
      <c r="UN53" s="134"/>
      <c r="UO53" s="134"/>
      <c r="UP53" s="134"/>
      <c r="UQ53" s="134"/>
      <c r="UR53" s="134"/>
      <c r="US53" s="134"/>
      <c r="UT53" s="134"/>
      <c r="UU53" s="134"/>
      <c r="UV53" s="134"/>
      <c r="UW53" s="134"/>
      <c r="UX53" s="134"/>
      <c r="UY53" s="134"/>
      <c r="UZ53" s="134"/>
      <c r="VA53" s="134"/>
      <c r="VB53" s="134"/>
      <c r="VC53" s="134"/>
      <c r="VD53" s="134"/>
      <c r="VE53" s="134"/>
      <c r="VF53" s="134"/>
      <c r="VG53" s="134"/>
      <c r="VH53" s="134"/>
      <c r="VI53" s="134"/>
      <c r="VJ53" s="134"/>
      <c r="VK53" s="134"/>
      <c r="VL53" s="134"/>
      <c r="VM53" s="134"/>
      <c r="VN53" s="134"/>
      <c r="VO53" s="134"/>
      <c r="VP53" s="134"/>
      <c r="VQ53" s="134"/>
      <c r="VR53" s="134"/>
      <c r="VS53" s="134"/>
      <c r="VT53" s="134"/>
      <c r="VU53" s="134"/>
      <c r="VV53" s="134"/>
      <c r="VW53" s="134"/>
      <c r="VX53" s="134"/>
      <c r="VY53" s="134"/>
      <c r="VZ53" s="134"/>
      <c r="WA53" s="134"/>
      <c r="WB53" s="134"/>
      <c r="WC53" s="134"/>
      <c r="WD53" s="134"/>
      <c r="WE53" s="134"/>
      <c r="WF53" s="134"/>
      <c r="WG53" s="134"/>
      <c r="WH53" s="134"/>
      <c r="WI53" s="134"/>
      <c r="WJ53" s="134"/>
      <c r="WK53" s="134"/>
      <c r="WL53" s="134"/>
      <c r="WM53" s="134"/>
      <c r="WN53" s="134"/>
      <c r="WO53" s="134"/>
      <c r="WP53" s="134"/>
      <c r="WQ53" s="134"/>
      <c r="WR53" s="134"/>
      <c r="WS53" s="134"/>
      <c r="WT53" s="134"/>
      <c r="WU53" s="134"/>
      <c r="WV53" s="134"/>
      <c r="WW53" s="134"/>
      <c r="WX53" s="134"/>
      <c r="WY53" s="134"/>
      <c r="WZ53" s="134"/>
      <c r="XA53" s="134"/>
      <c r="XB53" s="134"/>
      <c r="XC53" s="134"/>
      <c r="XD53" s="134"/>
      <c r="XE53" s="134"/>
      <c r="XF53" s="134"/>
      <c r="XG53" s="134"/>
      <c r="XH53" s="134"/>
      <c r="XI53" s="134"/>
      <c r="XJ53" s="134"/>
      <c r="XK53" s="134"/>
      <c r="XL53" s="134"/>
      <c r="XM53" s="134"/>
      <c r="XN53" s="134"/>
      <c r="XO53" s="134"/>
      <c r="XP53" s="134"/>
      <c r="XQ53" s="134"/>
      <c r="XR53" s="134"/>
      <c r="XS53" s="134"/>
      <c r="XT53" s="134"/>
      <c r="XU53" s="134"/>
      <c r="XV53" s="134"/>
      <c r="XW53" s="134"/>
      <c r="XX53" s="134"/>
      <c r="XY53" s="134"/>
      <c r="XZ53" s="134"/>
      <c r="YA53" s="134"/>
      <c r="YB53" s="134"/>
      <c r="YC53" s="134"/>
      <c r="YD53" s="134"/>
      <c r="YE53" s="134"/>
      <c r="YF53" s="134"/>
      <c r="YG53" s="134"/>
      <c r="YH53" s="134"/>
      <c r="YI53" s="134"/>
      <c r="YJ53" s="134"/>
      <c r="YK53" s="134"/>
      <c r="YL53" s="134"/>
      <c r="YM53" s="134"/>
      <c r="YN53" s="134"/>
      <c r="YO53" s="134"/>
      <c r="YP53" s="134"/>
      <c r="YQ53" s="134"/>
      <c r="YR53" s="134"/>
      <c r="YS53" s="134"/>
      <c r="YT53" s="134"/>
      <c r="YU53" s="134"/>
      <c r="YV53" s="134"/>
      <c r="YW53" s="134"/>
      <c r="YX53" s="134"/>
      <c r="YY53" s="134"/>
      <c r="YZ53" s="134"/>
      <c r="ZA53" s="134"/>
      <c r="ZB53" s="134"/>
      <c r="ZC53" s="134"/>
      <c r="ZD53" s="134"/>
      <c r="ZE53" s="134"/>
      <c r="ZF53" s="134"/>
      <c r="ZG53" s="134"/>
      <c r="ZH53" s="134"/>
      <c r="ZI53" s="134"/>
      <c r="ZJ53" s="134"/>
      <c r="ZK53" s="134"/>
      <c r="ZL53" s="134"/>
      <c r="ZM53" s="134"/>
      <c r="ZN53" s="134"/>
      <c r="ZO53" s="134"/>
      <c r="ZP53" s="134"/>
      <c r="ZQ53" s="134"/>
      <c r="ZR53" s="134"/>
      <c r="ZS53" s="134"/>
      <c r="ZT53" s="134"/>
      <c r="ZU53" s="134"/>
      <c r="ZV53" s="134"/>
      <c r="ZW53" s="134"/>
      <c r="ZX53" s="134"/>
      <c r="ZY53" s="134"/>
      <c r="ZZ53" s="134"/>
    </row>
    <row r="54" spans="1:702" s="223" customFormat="1">
      <c r="A54" s="134"/>
      <c r="B54" s="134"/>
      <c r="C54" s="134"/>
      <c r="D54" s="222"/>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c r="DP54" s="134"/>
      <c r="DQ54" s="134"/>
      <c r="DR54" s="134"/>
      <c r="DS54" s="134"/>
      <c r="DT54" s="134"/>
      <c r="DU54" s="134"/>
      <c r="DV54" s="134"/>
      <c r="DW54" s="134"/>
      <c r="DX54" s="134"/>
      <c r="DY54" s="134"/>
      <c r="DZ54" s="134"/>
      <c r="EA54" s="134"/>
      <c r="EB54" s="134"/>
      <c r="EC54" s="134"/>
      <c r="ED54" s="134"/>
      <c r="EE54" s="134"/>
      <c r="EF54" s="134"/>
      <c r="EG54" s="134"/>
      <c r="EH54" s="134"/>
      <c r="EI54" s="134"/>
      <c r="EJ54" s="134"/>
      <c r="EK54" s="134"/>
      <c r="EL54" s="134"/>
      <c r="EM54" s="134"/>
      <c r="EN54" s="134"/>
      <c r="EO54" s="134"/>
      <c r="EP54" s="134"/>
      <c r="EQ54" s="134"/>
      <c r="ER54" s="134"/>
      <c r="ES54" s="134"/>
      <c r="ET54" s="134"/>
      <c r="EU54" s="134"/>
      <c r="EV54" s="134"/>
      <c r="EW54" s="134"/>
      <c r="EX54" s="134"/>
      <c r="EY54" s="134"/>
      <c r="EZ54" s="134"/>
      <c r="FA54" s="134"/>
      <c r="FB54" s="134"/>
      <c r="FC54" s="134"/>
      <c r="FD54" s="134"/>
      <c r="FE54" s="134"/>
      <c r="FF54" s="134"/>
      <c r="FG54" s="134"/>
      <c r="FH54" s="134"/>
      <c r="FI54" s="134"/>
      <c r="FJ54" s="134"/>
      <c r="FK54" s="134"/>
      <c r="FL54" s="134"/>
      <c r="FM54" s="134"/>
      <c r="FN54" s="134"/>
      <c r="FO54" s="134"/>
      <c r="FP54" s="134"/>
      <c r="FQ54" s="134"/>
      <c r="FR54" s="134"/>
      <c r="FS54" s="134"/>
      <c r="FT54" s="134"/>
      <c r="FU54" s="134"/>
      <c r="FV54" s="134"/>
      <c r="FW54" s="134"/>
      <c r="FX54" s="134"/>
      <c r="FY54" s="134"/>
      <c r="FZ54" s="134"/>
      <c r="GA54" s="134"/>
      <c r="GB54" s="134"/>
      <c r="GC54" s="134"/>
      <c r="GD54" s="134"/>
      <c r="GE54" s="134"/>
      <c r="GF54" s="134"/>
      <c r="GG54" s="134"/>
      <c r="GH54" s="134"/>
      <c r="GI54" s="134"/>
      <c r="GJ54" s="134"/>
      <c r="GK54" s="134"/>
      <c r="GL54" s="134"/>
      <c r="GM54" s="134"/>
      <c r="GN54" s="134"/>
      <c r="GO54" s="134"/>
      <c r="GP54" s="134"/>
      <c r="GQ54" s="134"/>
      <c r="GR54" s="134"/>
      <c r="GS54" s="134"/>
      <c r="GT54" s="134"/>
      <c r="GU54" s="134"/>
      <c r="GV54" s="134"/>
      <c r="GW54" s="134"/>
      <c r="GX54" s="134"/>
      <c r="GY54" s="134"/>
      <c r="GZ54" s="134"/>
      <c r="HA54" s="134"/>
      <c r="HB54" s="134"/>
      <c r="HC54" s="134"/>
      <c r="HD54" s="134"/>
      <c r="HE54" s="134"/>
      <c r="HF54" s="134"/>
      <c r="HG54" s="134"/>
      <c r="HH54" s="134"/>
      <c r="HI54" s="134"/>
      <c r="HJ54" s="134"/>
      <c r="HK54" s="134"/>
      <c r="HL54" s="134"/>
      <c r="HM54" s="134"/>
      <c r="HN54" s="134"/>
      <c r="HO54" s="134"/>
      <c r="HP54" s="134"/>
      <c r="HQ54" s="134"/>
      <c r="HR54" s="134"/>
      <c r="HS54" s="134"/>
      <c r="HT54" s="134"/>
      <c r="HU54" s="134"/>
      <c r="HV54" s="134"/>
      <c r="HW54" s="134"/>
      <c r="HX54" s="134"/>
      <c r="HY54" s="134"/>
      <c r="HZ54" s="134"/>
      <c r="IA54" s="134"/>
      <c r="IB54" s="134"/>
      <c r="IC54" s="134"/>
      <c r="ID54" s="134"/>
      <c r="IE54" s="134"/>
      <c r="IF54" s="134"/>
      <c r="IG54" s="134"/>
      <c r="IH54" s="134"/>
      <c r="II54" s="134"/>
      <c r="IJ54" s="134"/>
      <c r="IK54" s="134"/>
      <c r="IL54" s="134"/>
      <c r="IM54" s="134"/>
      <c r="IN54" s="134"/>
      <c r="IO54" s="134"/>
      <c r="IP54" s="134"/>
      <c r="IQ54" s="134"/>
      <c r="IR54" s="134"/>
      <c r="IS54" s="134"/>
      <c r="IT54" s="134"/>
      <c r="IU54" s="134"/>
      <c r="IV54" s="134"/>
      <c r="IW54" s="134"/>
      <c r="IX54" s="134"/>
      <c r="IY54" s="134"/>
      <c r="IZ54" s="134"/>
      <c r="JA54" s="134"/>
      <c r="JB54" s="134"/>
      <c r="JC54" s="134"/>
      <c r="JD54" s="134"/>
      <c r="JE54" s="134"/>
      <c r="JF54" s="134"/>
      <c r="JG54" s="134"/>
      <c r="JH54" s="134"/>
      <c r="JI54" s="134"/>
      <c r="JJ54" s="134"/>
      <c r="JK54" s="134"/>
      <c r="JL54" s="134"/>
      <c r="JM54" s="134"/>
      <c r="JN54" s="134"/>
      <c r="JO54" s="134"/>
      <c r="JP54" s="134"/>
      <c r="JQ54" s="134"/>
      <c r="JR54" s="134"/>
      <c r="JS54" s="134"/>
      <c r="JT54" s="134"/>
      <c r="JU54" s="134"/>
      <c r="JV54" s="134"/>
      <c r="JW54" s="134"/>
      <c r="JX54" s="134"/>
      <c r="JY54" s="134"/>
      <c r="JZ54" s="134"/>
      <c r="KA54" s="134"/>
      <c r="KB54" s="134"/>
      <c r="KC54" s="134"/>
      <c r="KD54" s="134"/>
      <c r="KE54" s="134"/>
      <c r="KF54" s="134"/>
      <c r="KG54" s="134"/>
      <c r="KH54" s="134"/>
      <c r="KI54" s="134"/>
      <c r="KJ54" s="134"/>
      <c r="KK54" s="134"/>
      <c r="KL54" s="134"/>
      <c r="KM54" s="134"/>
      <c r="KN54" s="134"/>
      <c r="KO54" s="134"/>
      <c r="KP54" s="134"/>
      <c r="KQ54" s="134"/>
      <c r="KR54" s="134"/>
      <c r="KS54" s="134"/>
      <c r="KT54" s="134"/>
      <c r="KU54" s="134"/>
      <c r="KV54" s="134"/>
      <c r="KW54" s="134"/>
      <c r="KX54" s="134"/>
      <c r="KY54" s="134"/>
      <c r="KZ54" s="134"/>
      <c r="LA54" s="134"/>
      <c r="LB54" s="134"/>
      <c r="LC54" s="134"/>
      <c r="LD54" s="134"/>
      <c r="LE54" s="134"/>
      <c r="LF54" s="134"/>
      <c r="LG54" s="134"/>
      <c r="LH54" s="134"/>
      <c r="LI54" s="134"/>
      <c r="LJ54" s="134"/>
      <c r="LK54" s="134"/>
      <c r="LL54" s="134"/>
      <c r="LM54" s="134"/>
      <c r="LN54" s="134"/>
      <c r="LO54" s="134"/>
      <c r="LP54" s="134"/>
      <c r="LQ54" s="134"/>
      <c r="LR54" s="134"/>
      <c r="LS54" s="134"/>
      <c r="LT54" s="134"/>
      <c r="LU54" s="134"/>
      <c r="LV54" s="134"/>
      <c r="LW54" s="134"/>
      <c r="LX54" s="134"/>
      <c r="LY54" s="134"/>
      <c r="LZ54" s="134"/>
      <c r="MA54" s="134"/>
      <c r="MB54" s="134"/>
      <c r="MC54" s="134"/>
      <c r="MD54" s="134"/>
      <c r="ME54" s="134"/>
      <c r="MF54" s="134"/>
      <c r="MG54" s="134"/>
      <c r="MH54" s="134"/>
      <c r="MI54" s="134"/>
      <c r="MJ54" s="134"/>
      <c r="MK54" s="134"/>
      <c r="ML54" s="134"/>
      <c r="MM54" s="134"/>
      <c r="MN54" s="134"/>
      <c r="MO54" s="134"/>
      <c r="MP54" s="134"/>
      <c r="MQ54" s="134"/>
      <c r="MR54" s="134"/>
      <c r="MS54" s="134"/>
      <c r="MT54" s="134"/>
      <c r="MU54" s="134"/>
      <c r="MV54" s="134"/>
      <c r="MW54" s="134"/>
      <c r="MX54" s="134"/>
      <c r="MY54" s="134"/>
      <c r="MZ54" s="134"/>
      <c r="NA54" s="134"/>
      <c r="NB54" s="134"/>
      <c r="NC54" s="134"/>
      <c r="ND54" s="134"/>
      <c r="NE54" s="134"/>
      <c r="NF54" s="134"/>
      <c r="NG54" s="134"/>
      <c r="NH54" s="134"/>
      <c r="NI54" s="134"/>
      <c r="NJ54" s="134"/>
      <c r="NK54" s="134"/>
      <c r="NL54" s="134"/>
      <c r="NM54" s="134"/>
      <c r="NN54" s="134"/>
      <c r="NO54" s="134"/>
      <c r="NP54" s="134"/>
      <c r="NQ54" s="134"/>
      <c r="NR54" s="134"/>
      <c r="NS54" s="134"/>
      <c r="NT54" s="134"/>
      <c r="NU54" s="134"/>
      <c r="NV54" s="134"/>
      <c r="NW54" s="134"/>
      <c r="NX54" s="134"/>
      <c r="NY54" s="134"/>
      <c r="NZ54" s="134"/>
      <c r="OA54" s="134"/>
      <c r="OB54" s="134"/>
      <c r="OC54" s="134"/>
      <c r="OD54" s="134"/>
      <c r="OE54" s="134"/>
      <c r="OF54" s="134"/>
      <c r="OG54" s="134"/>
      <c r="OH54" s="134"/>
      <c r="OI54" s="134"/>
      <c r="OJ54" s="134"/>
      <c r="OK54" s="134"/>
      <c r="OL54" s="134"/>
      <c r="OM54" s="134"/>
      <c r="ON54" s="134"/>
      <c r="OO54" s="134"/>
      <c r="OP54" s="134"/>
      <c r="OQ54" s="134"/>
      <c r="OR54" s="134"/>
      <c r="OS54" s="134"/>
      <c r="OT54" s="134"/>
      <c r="OU54" s="134"/>
      <c r="OV54" s="134"/>
      <c r="OW54" s="134"/>
      <c r="OX54" s="134"/>
      <c r="OY54" s="134"/>
      <c r="OZ54" s="134"/>
      <c r="PA54" s="134"/>
      <c r="PB54" s="134"/>
      <c r="PC54" s="134"/>
      <c r="PD54" s="134"/>
      <c r="PE54" s="134"/>
      <c r="PF54" s="134"/>
      <c r="PG54" s="134"/>
      <c r="PH54" s="134"/>
      <c r="PI54" s="134"/>
      <c r="PJ54" s="134"/>
      <c r="PK54" s="134"/>
      <c r="PL54" s="134"/>
      <c r="PM54" s="134"/>
      <c r="PN54" s="134"/>
      <c r="PO54" s="134"/>
      <c r="PP54" s="134"/>
      <c r="PQ54" s="134"/>
      <c r="PR54" s="134"/>
      <c r="PS54" s="134"/>
      <c r="PT54" s="134"/>
      <c r="PU54" s="134"/>
      <c r="PV54" s="134"/>
      <c r="PW54" s="134"/>
      <c r="PX54" s="134"/>
      <c r="PY54" s="134"/>
      <c r="PZ54" s="134"/>
      <c r="QA54" s="134"/>
      <c r="QB54" s="134"/>
      <c r="QC54" s="134"/>
      <c r="QD54" s="134"/>
      <c r="QE54" s="134"/>
      <c r="QF54" s="134"/>
      <c r="QG54" s="134"/>
      <c r="QH54" s="134"/>
      <c r="QI54" s="134"/>
      <c r="QJ54" s="134"/>
      <c r="QK54" s="134"/>
      <c r="QL54" s="134"/>
      <c r="QM54" s="134"/>
      <c r="QN54" s="134"/>
      <c r="QO54" s="134"/>
      <c r="QP54" s="134"/>
      <c r="QQ54" s="134"/>
      <c r="QR54" s="134"/>
      <c r="QS54" s="134"/>
      <c r="QT54" s="134"/>
      <c r="QU54" s="134"/>
      <c r="QV54" s="134"/>
      <c r="QW54" s="134"/>
      <c r="QX54" s="134"/>
      <c r="QY54" s="134"/>
      <c r="QZ54" s="134"/>
      <c r="RA54" s="134"/>
      <c r="RB54" s="134"/>
      <c r="RC54" s="134"/>
      <c r="RD54" s="134"/>
      <c r="RE54" s="134"/>
      <c r="RF54" s="134"/>
      <c r="RG54" s="134"/>
      <c r="RH54" s="134"/>
      <c r="RI54" s="134"/>
      <c r="RJ54" s="134"/>
      <c r="RK54" s="134"/>
      <c r="RL54" s="134"/>
      <c r="RM54" s="134"/>
      <c r="RN54" s="134"/>
      <c r="RO54" s="134"/>
      <c r="RP54" s="134"/>
      <c r="RQ54" s="134"/>
      <c r="RR54" s="134"/>
      <c r="RS54" s="134"/>
      <c r="RT54" s="134"/>
      <c r="RU54" s="134"/>
      <c r="RV54" s="134"/>
      <c r="RW54" s="134"/>
      <c r="RX54" s="134"/>
      <c r="RY54" s="134"/>
      <c r="RZ54" s="134"/>
      <c r="SA54" s="134"/>
      <c r="SB54" s="134"/>
      <c r="SC54" s="134"/>
      <c r="SD54" s="134"/>
      <c r="SE54" s="134"/>
      <c r="SF54" s="134"/>
      <c r="SG54" s="134"/>
      <c r="SH54" s="134"/>
      <c r="SI54" s="134"/>
      <c r="SJ54" s="134"/>
      <c r="SK54" s="134"/>
      <c r="SL54" s="134"/>
      <c r="SM54" s="134"/>
      <c r="SN54" s="134"/>
      <c r="SO54" s="134"/>
      <c r="SP54" s="134"/>
      <c r="SQ54" s="134"/>
      <c r="SR54" s="134"/>
      <c r="SS54" s="134"/>
      <c r="ST54" s="134"/>
      <c r="SU54" s="134"/>
      <c r="SV54" s="134"/>
      <c r="SW54" s="134"/>
      <c r="SX54" s="134"/>
      <c r="SY54" s="134"/>
      <c r="SZ54" s="134"/>
      <c r="TA54" s="134"/>
      <c r="TB54" s="134"/>
      <c r="TC54" s="134"/>
      <c r="TD54" s="134"/>
      <c r="TE54" s="134"/>
      <c r="TF54" s="134"/>
      <c r="TG54" s="134"/>
      <c r="TH54" s="134"/>
      <c r="TI54" s="134"/>
      <c r="TJ54" s="134"/>
      <c r="TK54" s="134"/>
      <c r="TL54" s="134"/>
      <c r="TM54" s="134"/>
      <c r="TN54" s="134"/>
      <c r="TO54" s="134"/>
      <c r="TP54" s="134"/>
      <c r="TQ54" s="134"/>
      <c r="TR54" s="134"/>
      <c r="TS54" s="134"/>
      <c r="TT54" s="134"/>
      <c r="TU54" s="134"/>
      <c r="TV54" s="134"/>
      <c r="TW54" s="134"/>
      <c r="TX54" s="134"/>
      <c r="TY54" s="134"/>
      <c r="TZ54" s="134"/>
      <c r="UA54" s="134"/>
      <c r="UB54" s="134"/>
      <c r="UC54" s="134"/>
      <c r="UD54" s="134"/>
      <c r="UE54" s="134"/>
      <c r="UF54" s="134"/>
      <c r="UG54" s="134"/>
      <c r="UH54" s="134"/>
      <c r="UI54" s="134"/>
      <c r="UJ54" s="134"/>
      <c r="UK54" s="134"/>
      <c r="UL54" s="134"/>
      <c r="UM54" s="134"/>
      <c r="UN54" s="134"/>
      <c r="UO54" s="134"/>
      <c r="UP54" s="134"/>
      <c r="UQ54" s="134"/>
      <c r="UR54" s="134"/>
      <c r="US54" s="134"/>
      <c r="UT54" s="134"/>
      <c r="UU54" s="134"/>
      <c r="UV54" s="134"/>
      <c r="UW54" s="134"/>
      <c r="UX54" s="134"/>
      <c r="UY54" s="134"/>
      <c r="UZ54" s="134"/>
      <c r="VA54" s="134"/>
      <c r="VB54" s="134"/>
      <c r="VC54" s="134"/>
      <c r="VD54" s="134"/>
      <c r="VE54" s="134"/>
      <c r="VF54" s="134"/>
      <c r="VG54" s="134"/>
      <c r="VH54" s="134"/>
      <c r="VI54" s="134"/>
      <c r="VJ54" s="134"/>
      <c r="VK54" s="134"/>
      <c r="VL54" s="134"/>
      <c r="VM54" s="134"/>
      <c r="VN54" s="134"/>
      <c r="VO54" s="134"/>
      <c r="VP54" s="134"/>
      <c r="VQ54" s="134"/>
      <c r="VR54" s="134"/>
      <c r="VS54" s="134"/>
      <c r="VT54" s="134"/>
      <c r="VU54" s="134"/>
      <c r="VV54" s="134"/>
      <c r="VW54" s="134"/>
      <c r="VX54" s="134"/>
      <c r="VY54" s="134"/>
      <c r="VZ54" s="134"/>
      <c r="WA54" s="134"/>
      <c r="WB54" s="134"/>
      <c r="WC54" s="134"/>
      <c r="WD54" s="134"/>
      <c r="WE54" s="134"/>
      <c r="WF54" s="134"/>
      <c r="WG54" s="134"/>
      <c r="WH54" s="134"/>
      <c r="WI54" s="134"/>
      <c r="WJ54" s="134"/>
      <c r="WK54" s="134"/>
      <c r="WL54" s="134"/>
      <c r="WM54" s="134"/>
      <c r="WN54" s="134"/>
      <c r="WO54" s="134"/>
      <c r="WP54" s="134"/>
      <c r="WQ54" s="134"/>
      <c r="WR54" s="134"/>
      <c r="WS54" s="134"/>
      <c r="WT54" s="134"/>
      <c r="WU54" s="134"/>
      <c r="WV54" s="134"/>
      <c r="WW54" s="134"/>
      <c r="WX54" s="134"/>
      <c r="WY54" s="134"/>
      <c r="WZ54" s="134"/>
      <c r="XA54" s="134"/>
      <c r="XB54" s="134"/>
      <c r="XC54" s="134"/>
      <c r="XD54" s="134"/>
      <c r="XE54" s="134"/>
      <c r="XF54" s="134"/>
      <c r="XG54" s="134"/>
      <c r="XH54" s="134"/>
      <c r="XI54" s="134"/>
      <c r="XJ54" s="134"/>
      <c r="XK54" s="134"/>
      <c r="XL54" s="134"/>
      <c r="XM54" s="134"/>
      <c r="XN54" s="134"/>
      <c r="XO54" s="134"/>
      <c r="XP54" s="134"/>
      <c r="XQ54" s="134"/>
      <c r="XR54" s="134"/>
      <c r="XS54" s="134"/>
      <c r="XT54" s="134"/>
      <c r="XU54" s="134"/>
      <c r="XV54" s="134"/>
      <c r="XW54" s="134"/>
      <c r="XX54" s="134"/>
      <c r="XY54" s="134"/>
      <c r="XZ54" s="134"/>
      <c r="YA54" s="134"/>
      <c r="YB54" s="134"/>
      <c r="YC54" s="134"/>
      <c r="YD54" s="134"/>
      <c r="YE54" s="134"/>
      <c r="YF54" s="134"/>
      <c r="YG54" s="134"/>
      <c r="YH54" s="134"/>
      <c r="YI54" s="134"/>
      <c r="YJ54" s="134"/>
      <c r="YK54" s="134"/>
      <c r="YL54" s="134"/>
      <c r="YM54" s="134"/>
      <c r="YN54" s="134"/>
      <c r="YO54" s="134"/>
      <c r="YP54" s="134"/>
      <c r="YQ54" s="134"/>
      <c r="YR54" s="134"/>
      <c r="YS54" s="134"/>
      <c r="YT54" s="134"/>
      <c r="YU54" s="134"/>
      <c r="YV54" s="134"/>
      <c r="YW54" s="134"/>
      <c r="YX54" s="134"/>
      <c r="YY54" s="134"/>
      <c r="YZ54" s="134"/>
      <c r="ZA54" s="134"/>
      <c r="ZB54" s="134"/>
      <c r="ZC54" s="134"/>
      <c r="ZD54" s="134"/>
      <c r="ZE54" s="134"/>
      <c r="ZF54" s="134"/>
      <c r="ZG54" s="134"/>
      <c r="ZH54" s="134"/>
      <c r="ZI54" s="134"/>
      <c r="ZJ54" s="134"/>
      <c r="ZK54" s="134"/>
      <c r="ZL54" s="134"/>
      <c r="ZM54" s="134"/>
      <c r="ZN54" s="134"/>
      <c r="ZO54" s="134"/>
      <c r="ZP54" s="134"/>
      <c r="ZQ54" s="134"/>
      <c r="ZR54" s="134"/>
      <c r="ZS54" s="134"/>
      <c r="ZT54" s="134"/>
      <c r="ZU54" s="134"/>
      <c r="ZV54" s="134"/>
      <c r="ZW54" s="134"/>
      <c r="ZX54" s="134"/>
      <c r="ZY54" s="134"/>
      <c r="ZZ54" s="134"/>
    </row>
    <row r="55" spans="1:702" s="223" customFormat="1">
      <c r="A55" s="134"/>
      <c r="B55" s="134"/>
      <c r="C55" s="134"/>
      <c r="D55" s="222"/>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4"/>
      <c r="EN55" s="134"/>
      <c r="EO55" s="134"/>
      <c r="EP55" s="134"/>
      <c r="EQ55" s="134"/>
      <c r="ER55" s="134"/>
      <c r="ES55" s="134"/>
      <c r="ET55" s="134"/>
      <c r="EU55" s="134"/>
      <c r="EV55" s="134"/>
      <c r="EW55" s="134"/>
      <c r="EX55" s="134"/>
      <c r="EY55" s="134"/>
      <c r="EZ55" s="134"/>
      <c r="FA55" s="134"/>
      <c r="FB55" s="134"/>
      <c r="FC55" s="134"/>
      <c r="FD55" s="134"/>
      <c r="FE55" s="134"/>
      <c r="FF55" s="134"/>
      <c r="FG55" s="134"/>
      <c r="FH55" s="134"/>
      <c r="FI55" s="134"/>
      <c r="FJ55" s="134"/>
      <c r="FK55" s="134"/>
      <c r="FL55" s="134"/>
      <c r="FM55" s="134"/>
      <c r="FN55" s="134"/>
      <c r="FO55" s="134"/>
      <c r="FP55" s="134"/>
      <c r="FQ55" s="134"/>
      <c r="FR55" s="134"/>
      <c r="FS55" s="134"/>
      <c r="FT55" s="134"/>
      <c r="FU55" s="134"/>
      <c r="FV55" s="134"/>
      <c r="FW55" s="134"/>
      <c r="FX55" s="134"/>
      <c r="FY55" s="134"/>
      <c r="FZ55" s="134"/>
      <c r="GA55" s="134"/>
      <c r="GB55" s="134"/>
      <c r="GC55" s="134"/>
      <c r="GD55" s="134"/>
      <c r="GE55" s="134"/>
      <c r="GF55" s="134"/>
      <c r="GG55" s="134"/>
      <c r="GH55" s="134"/>
      <c r="GI55" s="134"/>
      <c r="GJ55" s="134"/>
      <c r="GK55" s="134"/>
      <c r="GL55" s="134"/>
      <c r="GM55" s="134"/>
      <c r="GN55" s="134"/>
      <c r="GO55" s="134"/>
      <c r="GP55" s="134"/>
      <c r="GQ55" s="134"/>
      <c r="GR55" s="134"/>
      <c r="GS55" s="134"/>
      <c r="GT55" s="134"/>
      <c r="GU55" s="134"/>
      <c r="GV55" s="134"/>
      <c r="GW55" s="134"/>
      <c r="GX55" s="134"/>
      <c r="GY55" s="134"/>
      <c r="GZ55" s="134"/>
      <c r="HA55" s="134"/>
      <c r="HB55" s="134"/>
      <c r="HC55" s="134"/>
      <c r="HD55" s="134"/>
      <c r="HE55" s="134"/>
      <c r="HF55" s="134"/>
      <c r="HG55" s="134"/>
      <c r="HH55" s="134"/>
      <c r="HI55" s="134"/>
      <c r="HJ55" s="134"/>
      <c r="HK55" s="134"/>
      <c r="HL55" s="134"/>
      <c r="HM55" s="134"/>
      <c r="HN55" s="134"/>
      <c r="HO55" s="134"/>
      <c r="HP55" s="134"/>
      <c r="HQ55" s="134"/>
      <c r="HR55" s="134"/>
      <c r="HS55" s="134"/>
      <c r="HT55" s="134"/>
      <c r="HU55" s="134"/>
      <c r="HV55" s="134"/>
      <c r="HW55" s="134"/>
      <c r="HX55" s="134"/>
      <c r="HY55" s="134"/>
      <c r="HZ55" s="134"/>
      <c r="IA55" s="134"/>
      <c r="IB55" s="134"/>
      <c r="IC55" s="134"/>
      <c r="ID55" s="134"/>
      <c r="IE55" s="134"/>
      <c r="IF55" s="134"/>
      <c r="IG55" s="134"/>
      <c r="IH55" s="134"/>
      <c r="II55" s="134"/>
      <c r="IJ55" s="134"/>
      <c r="IK55" s="134"/>
      <c r="IL55" s="134"/>
      <c r="IM55" s="134"/>
      <c r="IN55" s="134"/>
      <c r="IO55" s="134"/>
      <c r="IP55" s="134"/>
      <c r="IQ55" s="134"/>
      <c r="IR55" s="134"/>
      <c r="IS55" s="134"/>
      <c r="IT55" s="134"/>
      <c r="IU55" s="134"/>
      <c r="IV55" s="134"/>
      <c r="IW55" s="134"/>
      <c r="IX55" s="134"/>
      <c r="IY55" s="134"/>
      <c r="IZ55" s="134"/>
      <c r="JA55" s="134"/>
      <c r="JB55" s="134"/>
      <c r="JC55" s="134"/>
      <c r="JD55" s="134"/>
      <c r="JE55" s="134"/>
      <c r="JF55" s="134"/>
      <c r="JG55" s="134"/>
      <c r="JH55" s="134"/>
      <c r="JI55" s="134"/>
      <c r="JJ55" s="134"/>
      <c r="JK55" s="134"/>
      <c r="JL55" s="134"/>
      <c r="JM55" s="134"/>
      <c r="JN55" s="134"/>
      <c r="JO55" s="134"/>
      <c r="JP55" s="134"/>
      <c r="JQ55" s="134"/>
      <c r="JR55" s="134"/>
      <c r="JS55" s="134"/>
      <c r="JT55" s="134"/>
      <c r="JU55" s="134"/>
      <c r="JV55" s="134"/>
      <c r="JW55" s="134"/>
      <c r="JX55" s="134"/>
      <c r="JY55" s="134"/>
      <c r="JZ55" s="134"/>
      <c r="KA55" s="134"/>
      <c r="KB55" s="134"/>
      <c r="KC55" s="134"/>
      <c r="KD55" s="134"/>
      <c r="KE55" s="134"/>
      <c r="KF55" s="134"/>
      <c r="KG55" s="134"/>
      <c r="KH55" s="134"/>
      <c r="KI55" s="134"/>
      <c r="KJ55" s="134"/>
      <c r="KK55" s="134"/>
      <c r="KL55" s="134"/>
      <c r="KM55" s="134"/>
      <c r="KN55" s="134"/>
      <c r="KO55" s="134"/>
      <c r="KP55" s="134"/>
      <c r="KQ55" s="134"/>
      <c r="KR55" s="134"/>
      <c r="KS55" s="134"/>
      <c r="KT55" s="134"/>
      <c r="KU55" s="134"/>
      <c r="KV55" s="134"/>
      <c r="KW55" s="134"/>
      <c r="KX55" s="134"/>
      <c r="KY55" s="134"/>
      <c r="KZ55" s="134"/>
      <c r="LA55" s="134"/>
      <c r="LB55" s="134"/>
      <c r="LC55" s="134"/>
      <c r="LD55" s="134"/>
      <c r="LE55" s="134"/>
      <c r="LF55" s="134"/>
      <c r="LG55" s="134"/>
      <c r="LH55" s="134"/>
      <c r="LI55" s="134"/>
      <c r="LJ55" s="134"/>
      <c r="LK55" s="134"/>
      <c r="LL55" s="134"/>
      <c r="LM55" s="134"/>
      <c r="LN55" s="134"/>
      <c r="LO55" s="134"/>
      <c r="LP55" s="134"/>
      <c r="LQ55" s="134"/>
      <c r="LR55" s="134"/>
      <c r="LS55" s="134"/>
      <c r="LT55" s="134"/>
      <c r="LU55" s="134"/>
      <c r="LV55" s="134"/>
      <c r="LW55" s="134"/>
      <c r="LX55" s="134"/>
      <c r="LY55" s="134"/>
      <c r="LZ55" s="134"/>
      <c r="MA55" s="134"/>
      <c r="MB55" s="134"/>
      <c r="MC55" s="134"/>
      <c r="MD55" s="134"/>
      <c r="ME55" s="134"/>
      <c r="MF55" s="134"/>
      <c r="MG55" s="134"/>
      <c r="MH55" s="134"/>
      <c r="MI55" s="134"/>
      <c r="MJ55" s="134"/>
      <c r="MK55" s="134"/>
      <c r="ML55" s="134"/>
      <c r="MM55" s="134"/>
      <c r="MN55" s="134"/>
      <c r="MO55" s="134"/>
      <c r="MP55" s="134"/>
      <c r="MQ55" s="134"/>
      <c r="MR55" s="134"/>
      <c r="MS55" s="134"/>
      <c r="MT55" s="134"/>
      <c r="MU55" s="134"/>
      <c r="MV55" s="134"/>
      <c r="MW55" s="134"/>
      <c r="MX55" s="134"/>
      <c r="MY55" s="134"/>
      <c r="MZ55" s="134"/>
      <c r="NA55" s="134"/>
      <c r="NB55" s="134"/>
      <c r="NC55" s="134"/>
      <c r="ND55" s="134"/>
      <c r="NE55" s="134"/>
      <c r="NF55" s="134"/>
      <c r="NG55" s="134"/>
      <c r="NH55" s="134"/>
      <c r="NI55" s="134"/>
      <c r="NJ55" s="134"/>
      <c r="NK55" s="134"/>
      <c r="NL55" s="134"/>
      <c r="NM55" s="134"/>
      <c r="NN55" s="134"/>
      <c r="NO55" s="134"/>
      <c r="NP55" s="134"/>
      <c r="NQ55" s="134"/>
      <c r="NR55" s="134"/>
      <c r="NS55" s="134"/>
      <c r="NT55" s="134"/>
      <c r="NU55" s="134"/>
      <c r="NV55" s="134"/>
      <c r="NW55" s="134"/>
      <c r="NX55" s="134"/>
      <c r="NY55" s="134"/>
      <c r="NZ55" s="134"/>
      <c r="OA55" s="134"/>
      <c r="OB55" s="134"/>
      <c r="OC55" s="134"/>
      <c r="OD55" s="134"/>
      <c r="OE55" s="134"/>
      <c r="OF55" s="134"/>
      <c r="OG55" s="134"/>
      <c r="OH55" s="134"/>
      <c r="OI55" s="134"/>
      <c r="OJ55" s="134"/>
      <c r="OK55" s="134"/>
      <c r="OL55" s="134"/>
      <c r="OM55" s="134"/>
      <c r="ON55" s="134"/>
      <c r="OO55" s="134"/>
      <c r="OP55" s="134"/>
      <c r="OQ55" s="134"/>
      <c r="OR55" s="134"/>
      <c r="OS55" s="134"/>
      <c r="OT55" s="134"/>
      <c r="OU55" s="134"/>
      <c r="OV55" s="134"/>
      <c r="OW55" s="134"/>
      <c r="OX55" s="134"/>
      <c r="OY55" s="134"/>
      <c r="OZ55" s="134"/>
      <c r="PA55" s="134"/>
      <c r="PB55" s="134"/>
      <c r="PC55" s="134"/>
      <c r="PD55" s="134"/>
      <c r="PE55" s="134"/>
      <c r="PF55" s="134"/>
      <c r="PG55" s="134"/>
      <c r="PH55" s="134"/>
      <c r="PI55" s="134"/>
      <c r="PJ55" s="134"/>
      <c r="PK55" s="134"/>
      <c r="PL55" s="134"/>
      <c r="PM55" s="134"/>
      <c r="PN55" s="134"/>
      <c r="PO55" s="134"/>
      <c r="PP55" s="134"/>
      <c r="PQ55" s="134"/>
      <c r="PR55" s="134"/>
      <c r="PS55" s="134"/>
      <c r="PT55" s="134"/>
      <c r="PU55" s="134"/>
      <c r="PV55" s="134"/>
      <c r="PW55" s="134"/>
      <c r="PX55" s="134"/>
      <c r="PY55" s="134"/>
      <c r="PZ55" s="134"/>
      <c r="QA55" s="134"/>
      <c r="QB55" s="134"/>
      <c r="QC55" s="134"/>
      <c r="QD55" s="134"/>
      <c r="QE55" s="134"/>
      <c r="QF55" s="134"/>
      <c r="QG55" s="134"/>
      <c r="QH55" s="134"/>
      <c r="QI55" s="134"/>
      <c r="QJ55" s="134"/>
      <c r="QK55" s="134"/>
      <c r="QL55" s="134"/>
      <c r="QM55" s="134"/>
      <c r="QN55" s="134"/>
      <c r="QO55" s="134"/>
      <c r="QP55" s="134"/>
      <c r="QQ55" s="134"/>
      <c r="QR55" s="134"/>
      <c r="QS55" s="134"/>
      <c r="QT55" s="134"/>
      <c r="QU55" s="134"/>
      <c r="QV55" s="134"/>
      <c r="QW55" s="134"/>
      <c r="QX55" s="134"/>
      <c r="QY55" s="134"/>
      <c r="QZ55" s="134"/>
      <c r="RA55" s="134"/>
      <c r="RB55" s="134"/>
      <c r="RC55" s="134"/>
      <c r="RD55" s="134"/>
      <c r="RE55" s="134"/>
      <c r="RF55" s="134"/>
      <c r="RG55" s="134"/>
      <c r="RH55" s="134"/>
      <c r="RI55" s="134"/>
      <c r="RJ55" s="134"/>
      <c r="RK55" s="134"/>
      <c r="RL55" s="134"/>
      <c r="RM55" s="134"/>
      <c r="RN55" s="134"/>
      <c r="RO55" s="134"/>
      <c r="RP55" s="134"/>
      <c r="RQ55" s="134"/>
      <c r="RR55" s="134"/>
      <c r="RS55" s="134"/>
      <c r="RT55" s="134"/>
      <c r="RU55" s="134"/>
      <c r="RV55" s="134"/>
      <c r="RW55" s="134"/>
      <c r="RX55" s="134"/>
      <c r="RY55" s="134"/>
      <c r="RZ55" s="134"/>
      <c r="SA55" s="134"/>
      <c r="SB55" s="134"/>
      <c r="SC55" s="134"/>
      <c r="SD55" s="134"/>
      <c r="SE55" s="134"/>
      <c r="SF55" s="134"/>
      <c r="SG55" s="134"/>
      <c r="SH55" s="134"/>
      <c r="SI55" s="134"/>
      <c r="SJ55" s="134"/>
      <c r="SK55" s="134"/>
      <c r="SL55" s="134"/>
      <c r="SM55" s="134"/>
      <c r="SN55" s="134"/>
      <c r="SO55" s="134"/>
      <c r="SP55" s="134"/>
      <c r="SQ55" s="134"/>
      <c r="SR55" s="134"/>
      <c r="SS55" s="134"/>
      <c r="ST55" s="134"/>
      <c r="SU55" s="134"/>
      <c r="SV55" s="134"/>
      <c r="SW55" s="134"/>
      <c r="SX55" s="134"/>
      <c r="SY55" s="134"/>
      <c r="SZ55" s="134"/>
      <c r="TA55" s="134"/>
      <c r="TB55" s="134"/>
      <c r="TC55" s="134"/>
      <c r="TD55" s="134"/>
      <c r="TE55" s="134"/>
      <c r="TF55" s="134"/>
      <c r="TG55" s="134"/>
      <c r="TH55" s="134"/>
      <c r="TI55" s="134"/>
      <c r="TJ55" s="134"/>
      <c r="TK55" s="134"/>
      <c r="TL55" s="134"/>
      <c r="TM55" s="134"/>
      <c r="TN55" s="134"/>
      <c r="TO55" s="134"/>
      <c r="TP55" s="134"/>
      <c r="TQ55" s="134"/>
      <c r="TR55" s="134"/>
      <c r="TS55" s="134"/>
      <c r="TT55" s="134"/>
      <c r="TU55" s="134"/>
      <c r="TV55" s="134"/>
      <c r="TW55" s="134"/>
      <c r="TX55" s="134"/>
      <c r="TY55" s="134"/>
      <c r="TZ55" s="134"/>
      <c r="UA55" s="134"/>
      <c r="UB55" s="134"/>
      <c r="UC55" s="134"/>
      <c r="UD55" s="134"/>
      <c r="UE55" s="134"/>
      <c r="UF55" s="134"/>
      <c r="UG55" s="134"/>
      <c r="UH55" s="134"/>
      <c r="UI55" s="134"/>
      <c r="UJ55" s="134"/>
      <c r="UK55" s="134"/>
      <c r="UL55" s="134"/>
      <c r="UM55" s="134"/>
      <c r="UN55" s="134"/>
      <c r="UO55" s="134"/>
      <c r="UP55" s="134"/>
      <c r="UQ55" s="134"/>
      <c r="UR55" s="134"/>
      <c r="US55" s="134"/>
      <c r="UT55" s="134"/>
      <c r="UU55" s="134"/>
      <c r="UV55" s="134"/>
      <c r="UW55" s="134"/>
      <c r="UX55" s="134"/>
      <c r="UY55" s="134"/>
      <c r="UZ55" s="134"/>
      <c r="VA55" s="134"/>
      <c r="VB55" s="134"/>
      <c r="VC55" s="134"/>
      <c r="VD55" s="134"/>
      <c r="VE55" s="134"/>
      <c r="VF55" s="134"/>
      <c r="VG55" s="134"/>
      <c r="VH55" s="134"/>
      <c r="VI55" s="134"/>
      <c r="VJ55" s="134"/>
      <c r="VK55" s="134"/>
      <c r="VL55" s="134"/>
      <c r="VM55" s="134"/>
      <c r="VN55" s="134"/>
      <c r="VO55" s="134"/>
      <c r="VP55" s="134"/>
      <c r="VQ55" s="134"/>
      <c r="VR55" s="134"/>
      <c r="VS55" s="134"/>
      <c r="VT55" s="134"/>
      <c r="VU55" s="134"/>
      <c r="VV55" s="134"/>
      <c r="VW55" s="134"/>
      <c r="VX55" s="134"/>
      <c r="VY55" s="134"/>
      <c r="VZ55" s="134"/>
      <c r="WA55" s="134"/>
      <c r="WB55" s="134"/>
      <c r="WC55" s="134"/>
      <c r="WD55" s="134"/>
      <c r="WE55" s="134"/>
      <c r="WF55" s="134"/>
      <c r="WG55" s="134"/>
      <c r="WH55" s="134"/>
      <c r="WI55" s="134"/>
      <c r="WJ55" s="134"/>
      <c r="WK55" s="134"/>
      <c r="WL55" s="134"/>
      <c r="WM55" s="134"/>
      <c r="WN55" s="134"/>
      <c r="WO55" s="134"/>
      <c r="WP55" s="134"/>
      <c r="WQ55" s="134"/>
      <c r="WR55" s="134"/>
      <c r="WS55" s="134"/>
      <c r="WT55" s="134"/>
      <c r="WU55" s="134"/>
      <c r="WV55" s="134"/>
      <c r="WW55" s="134"/>
      <c r="WX55" s="134"/>
      <c r="WY55" s="134"/>
      <c r="WZ55" s="134"/>
      <c r="XA55" s="134"/>
      <c r="XB55" s="134"/>
      <c r="XC55" s="134"/>
      <c r="XD55" s="134"/>
      <c r="XE55" s="134"/>
      <c r="XF55" s="134"/>
      <c r="XG55" s="134"/>
      <c r="XH55" s="134"/>
      <c r="XI55" s="134"/>
      <c r="XJ55" s="134"/>
      <c r="XK55" s="134"/>
      <c r="XL55" s="134"/>
      <c r="XM55" s="134"/>
      <c r="XN55" s="134"/>
      <c r="XO55" s="134"/>
      <c r="XP55" s="134"/>
      <c r="XQ55" s="134"/>
      <c r="XR55" s="134"/>
      <c r="XS55" s="134"/>
      <c r="XT55" s="134"/>
      <c r="XU55" s="134"/>
      <c r="XV55" s="134"/>
      <c r="XW55" s="134"/>
      <c r="XX55" s="134"/>
      <c r="XY55" s="134"/>
      <c r="XZ55" s="134"/>
      <c r="YA55" s="134"/>
      <c r="YB55" s="134"/>
      <c r="YC55" s="134"/>
      <c r="YD55" s="134"/>
      <c r="YE55" s="134"/>
      <c r="YF55" s="134"/>
      <c r="YG55" s="134"/>
      <c r="YH55" s="134"/>
      <c r="YI55" s="134"/>
      <c r="YJ55" s="134"/>
      <c r="YK55" s="134"/>
      <c r="YL55" s="134"/>
      <c r="YM55" s="134"/>
      <c r="YN55" s="134"/>
      <c r="YO55" s="134"/>
      <c r="YP55" s="134"/>
      <c r="YQ55" s="134"/>
      <c r="YR55" s="134"/>
      <c r="YS55" s="134"/>
      <c r="YT55" s="134"/>
      <c r="YU55" s="134"/>
      <c r="YV55" s="134"/>
      <c r="YW55" s="134"/>
      <c r="YX55" s="134"/>
      <c r="YY55" s="134"/>
      <c r="YZ55" s="134"/>
      <c r="ZA55" s="134"/>
      <c r="ZB55" s="134"/>
      <c r="ZC55" s="134"/>
      <c r="ZD55" s="134"/>
      <c r="ZE55" s="134"/>
      <c r="ZF55" s="134"/>
      <c r="ZG55" s="134"/>
      <c r="ZH55" s="134"/>
      <c r="ZI55" s="134"/>
      <c r="ZJ55" s="134"/>
      <c r="ZK55" s="134"/>
      <c r="ZL55" s="134"/>
      <c r="ZM55" s="134"/>
      <c r="ZN55" s="134"/>
      <c r="ZO55" s="134"/>
      <c r="ZP55" s="134"/>
      <c r="ZQ55" s="134"/>
      <c r="ZR55" s="134"/>
      <c r="ZS55" s="134"/>
      <c r="ZT55" s="134"/>
      <c r="ZU55" s="134"/>
      <c r="ZV55" s="134"/>
      <c r="ZW55" s="134"/>
      <c r="ZX55" s="134"/>
      <c r="ZY55" s="134"/>
      <c r="ZZ55" s="134"/>
    </row>
    <row r="56" spans="1:702" s="223" customFormat="1">
      <c r="A56" s="134"/>
      <c r="B56" s="134"/>
      <c r="C56" s="134"/>
      <c r="D56" s="222"/>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4"/>
      <c r="EN56" s="134"/>
      <c r="EO56" s="134"/>
      <c r="EP56" s="134"/>
      <c r="EQ56" s="134"/>
      <c r="ER56" s="134"/>
      <c r="ES56" s="134"/>
      <c r="ET56" s="134"/>
      <c r="EU56" s="134"/>
      <c r="EV56" s="134"/>
      <c r="EW56" s="134"/>
      <c r="EX56" s="134"/>
      <c r="EY56" s="134"/>
      <c r="EZ56" s="134"/>
      <c r="FA56" s="134"/>
      <c r="FB56" s="134"/>
      <c r="FC56" s="134"/>
      <c r="FD56" s="134"/>
      <c r="FE56" s="134"/>
      <c r="FF56" s="134"/>
      <c r="FG56" s="134"/>
      <c r="FH56" s="134"/>
      <c r="FI56" s="134"/>
      <c r="FJ56" s="134"/>
      <c r="FK56" s="134"/>
      <c r="FL56" s="134"/>
      <c r="FM56" s="134"/>
      <c r="FN56" s="134"/>
      <c r="FO56" s="134"/>
      <c r="FP56" s="134"/>
      <c r="FQ56" s="134"/>
      <c r="FR56" s="134"/>
      <c r="FS56" s="134"/>
      <c r="FT56" s="134"/>
      <c r="FU56" s="134"/>
      <c r="FV56" s="134"/>
      <c r="FW56" s="134"/>
      <c r="FX56" s="134"/>
      <c r="FY56" s="134"/>
      <c r="FZ56" s="134"/>
      <c r="GA56" s="134"/>
      <c r="GB56" s="134"/>
      <c r="GC56" s="134"/>
      <c r="GD56" s="134"/>
      <c r="GE56" s="134"/>
      <c r="GF56" s="134"/>
      <c r="GG56" s="134"/>
      <c r="GH56" s="134"/>
      <c r="GI56" s="134"/>
      <c r="GJ56" s="134"/>
      <c r="GK56" s="134"/>
      <c r="GL56" s="134"/>
      <c r="GM56" s="134"/>
      <c r="GN56" s="134"/>
      <c r="GO56" s="134"/>
      <c r="GP56" s="134"/>
      <c r="GQ56" s="134"/>
      <c r="GR56" s="134"/>
      <c r="GS56" s="134"/>
      <c r="GT56" s="134"/>
      <c r="GU56" s="134"/>
      <c r="GV56" s="134"/>
      <c r="GW56" s="134"/>
      <c r="GX56" s="134"/>
      <c r="GY56" s="134"/>
      <c r="GZ56" s="134"/>
      <c r="HA56" s="134"/>
      <c r="HB56" s="134"/>
      <c r="HC56" s="134"/>
      <c r="HD56" s="134"/>
      <c r="HE56" s="134"/>
      <c r="HF56" s="134"/>
      <c r="HG56" s="134"/>
      <c r="HH56" s="134"/>
      <c r="HI56" s="134"/>
      <c r="HJ56" s="134"/>
      <c r="HK56" s="134"/>
      <c r="HL56" s="134"/>
      <c r="HM56" s="134"/>
      <c r="HN56" s="134"/>
      <c r="HO56" s="134"/>
      <c r="HP56" s="134"/>
      <c r="HQ56" s="134"/>
      <c r="HR56" s="134"/>
      <c r="HS56" s="134"/>
      <c r="HT56" s="134"/>
      <c r="HU56" s="134"/>
      <c r="HV56" s="134"/>
      <c r="HW56" s="134"/>
      <c r="HX56" s="134"/>
      <c r="HY56" s="134"/>
      <c r="HZ56" s="134"/>
      <c r="IA56" s="134"/>
      <c r="IB56" s="134"/>
      <c r="IC56" s="134"/>
      <c r="ID56" s="134"/>
      <c r="IE56" s="134"/>
      <c r="IF56" s="134"/>
      <c r="IG56" s="134"/>
      <c r="IH56" s="134"/>
      <c r="II56" s="134"/>
      <c r="IJ56" s="134"/>
      <c r="IK56" s="134"/>
      <c r="IL56" s="134"/>
      <c r="IM56" s="134"/>
      <c r="IN56" s="134"/>
      <c r="IO56" s="134"/>
      <c r="IP56" s="134"/>
      <c r="IQ56" s="134"/>
      <c r="IR56" s="134"/>
      <c r="IS56" s="134"/>
      <c r="IT56" s="134"/>
      <c r="IU56" s="134"/>
      <c r="IV56" s="134"/>
      <c r="IW56" s="134"/>
      <c r="IX56" s="134"/>
      <c r="IY56" s="134"/>
      <c r="IZ56" s="134"/>
      <c r="JA56" s="134"/>
      <c r="JB56" s="134"/>
      <c r="JC56" s="134"/>
      <c r="JD56" s="134"/>
      <c r="JE56" s="134"/>
      <c r="JF56" s="134"/>
      <c r="JG56" s="134"/>
      <c r="JH56" s="134"/>
      <c r="JI56" s="134"/>
      <c r="JJ56" s="134"/>
      <c r="JK56" s="134"/>
      <c r="JL56" s="134"/>
      <c r="JM56" s="134"/>
      <c r="JN56" s="134"/>
      <c r="JO56" s="134"/>
      <c r="JP56" s="134"/>
      <c r="JQ56" s="134"/>
      <c r="JR56" s="134"/>
      <c r="JS56" s="134"/>
      <c r="JT56" s="134"/>
      <c r="JU56" s="134"/>
      <c r="JV56" s="134"/>
      <c r="JW56" s="134"/>
      <c r="JX56" s="134"/>
      <c r="JY56" s="134"/>
      <c r="JZ56" s="134"/>
      <c r="KA56" s="134"/>
      <c r="KB56" s="134"/>
      <c r="KC56" s="134"/>
      <c r="KD56" s="134"/>
      <c r="KE56" s="134"/>
      <c r="KF56" s="134"/>
      <c r="KG56" s="134"/>
      <c r="KH56" s="134"/>
      <c r="KI56" s="134"/>
      <c r="KJ56" s="134"/>
      <c r="KK56" s="134"/>
      <c r="KL56" s="134"/>
      <c r="KM56" s="134"/>
      <c r="KN56" s="134"/>
      <c r="KO56" s="134"/>
      <c r="KP56" s="134"/>
      <c r="KQ56" s="134"/>
      <c r="KR56" s="134"/>
      <c r="KS56" s="134"/>
      <c r="KT56" s="134"/>
      <c r="KU56" s="134"/>
      <c r="KV56" s="134"/>
      <c r="KW56" s="134"/>
      <c r="KX56" s="134"/>
      <c r="KY56" s="134"/>
      <c r="KZ56" s="134"/>
      <c r="LA56" s="134"/>
      <c r="LB56" s="134"/>
      <c r="LC56" s="134"/>
      <c r="LD56" s="134"/>
      <c r="LE56" s="134"/>
      <c r="LF56" s="134"/>
      <c r="LG56" s="134"/>
      <c r="LH56" s="134"/>
      <c r="LI56" s="134"/>
      <c r="LJ56" s="134"/>
      <c r="LK56" s="134"/>
      <c r="LL56" s="134"/>
      <c r="LM56" s="134"/>
      <c r="LN56" s="134"/>
      <c r="LO56" s="134"/>
      <c r="LP56" s="134"/>
      <c r="LQ56" s="134"/>
      <c r="LR56" s="134"/>
      <c r="LS56" s="134"/>
      <c r="LT56" s="134"/>
      <c r="LU56" s="134"/>
      <c r="LV56" s="134"/>
      <c r="LW56" s="134"/>
      <c r="LX56" s="134"/>
      <c r="LY56" s="134"/>
      <c r="LZ56" s="134"/>
      <c r="MA56" s="134"/>
      <c r="MB56" s="134"/>
      <c r="MC56" s="134"/>
      <c r="MD56" s="134"/>
      <c r="ME56" s="134"/>
      <c r="MF56" s="134"/>
      <c r="MG56" s="134"/>
      <c r="MH56" s="134"/>
      <c r="MI56" s="134"/>
      <c r="MJ56" s="134"/>
      <c r="MK56" s="134"/>
      <c r="ML56" s="134"/>
      <c r="MM56" s="134"/>
      <c r="MN56" s="134"/>
      <c r="MO56" s="134"/>
      <c r="MP56" s="134"/>
      <c r="MQ56" s="134"/>
      <c r="MR56" s="134"/>
      <c r="MS56" s="134"/>
      <c r="MT56" s="134"/>
      <c r="MU56" s="134"/>
      <c r="MV56" s="134"/>
      <c r="MW56" s="134"/>
      <c r="MX56" s="134"/>
      <c r="MY56" s="134"/>
      <c r="MZ56" s="134"/>
      <c r="NA56" s="134"/>
      <c r="NB56" s="134"/>
      <c r="NC56" s="134"/>
      <c r="ND56" s="134"/>
      <c r="NE56" s="134"/>
      <c r="NF56" s="134"/>
      <c r="NG56" s="134"/>
      <c r="NH56" s="134"/>
      <c r="NI56" s="134"/>
      <c r="NJ56" s="134"/>
      <c r="NK56" s="134"/>
      <c r="NL56" s="134"/>
      <c r="NM56" s="134"/>
      <c r="NN56" s="134"/>
      <c r="NO56" s="134"/>
      <c r="NP56" s="134"/>
      <c r="NQ56" s="134"/>
      <c r="NR56" s="134"/>
      <c r="NS56" s="134"/>
      <c r="NT56" s="134"/>
      <c r="NU56" s="134"/>
      <c r="NV56" s="134"/>
      <c r="NW56" s="134"/>
      <c r="NX56" s="134"/>
      <c r="NY56" s="134"/>
      <c r="NZ56" s="134"/>
      <c r="OA56" s="134"/>
      <c r="OB56" s="134"/>
      <c r="OC56" s="134"/>
      <c r="OD56" s="134"/>
      <c r="OE56" s="134"/>
      <c r="OF56" s="134"/>
      <c r="OG56" s="134"/>
      <c r="OH56" s="134"/>
      <c r="OI56" s="134"/>
      <c r="OJ56" s="134"/>
      <c r="OK56" s="134"/>
      <c r="OL56" s="134"/>
      <c r="OM56" s="134"/>
      <c r="ON56" s="134"/>
      <c r="OO56" s="134"/>
      <c r="OP56" s="134"/>
      <c r="OQ56" s="134"/>
      <c r="OR56" s="134"/>
      <c r="OS56" s="134"/>
      <c r="OT56" s="134"/>
      <c r="OU56" s="134"/>
      <c r="OV56" s="134"/>
      <c r="OW56" s="134"/>
      <c r="OX56" s="134"/>
      <c r="OY56" s="134"/>
      <c r="OZ56" s="134"/>
      <c r="PA56" s="134"/>
      <c r="PB56" s="134"/>
      <c r="PC56" s="134"/>
      <c r="PD56" s="134"/>
      <c r="PE56" s="134"/>
      <c r="PF56" s="134"/>
      <c r="PG56" s="134"/>
      <c r="PH56" s="134"/>
      <c r="PI56" s="134"/>
      <c r="PJ56" s="134"/>
      <c r="PK56" s="134"/>
      <c r="PL56" s="134"/>
      <c r="PM56" s="134"/>
      <c r="PN56" s="134"/>
      <c r="PO56" s="134"/>
      <c r="PP56" s="134"/>
      <c r="PQ56" s="134"/>
      <c r="PR56" s="134"/>
      <c r="PS56" s="134"/>
      <c r="PT56" s="134"/>
      <c r="PU56" s="134"/>
      <c r="PV56" s="134"/>
      <c r="PW56" s="134"/>
      <c r="PX56" s="134"/>
      <c r="PY56" s="134"/>
      <c r="PZ56" s="134"/>
      <c r="QA56" s="134"/>
      <c r="QB56" s="134"/>
      <c r="QC56" s="134"/>
      <c r="QD56" s="134"/>
      <c r="QE56" s="134"/>
      <c r="QF56" s="134"/>
      <c r="QG56" s="134"/>
      <c r="QH56" s="134"/>
      <c r="QI56" s="134"/>
      <c r="QJ56" s="134"/>
      <c r="QK56" s="134"/>
      <c r="QL56" s="134"/>
      <c r="QM56" s="134"/>
      <c r="QN56" s="134"/>
      <c r="QO56" s="134"/>
      <c r="QP56" s="134"/>
      <c r="QQ56" s="134"/>
      <c r="QR56" s="134"/>
      <c r="QS56" s="134"/>
      <c r="QT56" s="134"/>
      <c r="QU56" s="134"/>
      <c r="QV56" s="134"/>
      <c r="QW56" s="134"/>
      <c r="QX56" s="134"/>
      <c r="QY56" s="134"/>
      <c r="QZ56" s="134"/>
      <c r="RA56" s="134"/>
      <c r="RB56" s="134"/>
      <c r="RC56" s="134"/>
      <c r="RD56" s="134"/>
      <c r="RE56" s="134"/>
      <c r="RF56" s="134"/>
      <c r="RG56" s="134"/>
      <c r="RH56" s="134"/>
      <c r="RI56" s="134"/>
      <c r="RJ56" s="134"/>
      <c r="RK56" s="134"/>
      <c r="RL56" s="134"/>
      <c r="RM56" s="134"/>
      <c r="RN56" s="134"/>
      <c r="RO56" s="134"/>
      <c r="RP56" s="134"/>
      <c r="RQ56" s="134"/>
      <c r="RR56" s="134"/>
      <c r="RS56" s="134"/>
      <c r="RT56" s="134"/>
      <c r="RU56" s="134"/>
      <c r="RV56" s="134"/>
      <c r="RW56" s="134"/>
      <c r="RX56" s="134"/>
      <c r="RY56" s="134"/>
      <c r="RZ56" s="134"/>
      <c r="SA56" s="134"/>
      <c r="SB56" s="134"/>
      <c r="SC56" s="134"/>
      <c r="SD56" s="134"/>
      <c r="SE56" s="134"/>
      <c r="SF56" s="134"/>
      <c r="SG56" s="134"/>
      <c r="SH56" s="134"/>
      <c r="SI56" s="134"/>
      <c r="SJ56" s="134"/>
      <c r="SK56" s="134"/>
      <c r="SL56" s="134"/>
      <c r="SM56" s="134"/>
      <c r="SN56" s="134"/>
      <c r="SO56" s="134"/>
      <c r="SP56" s="134"/>
      <c r="SQ56" s="134"/>
      <c r="SR56" s="134"/>
      <c r="SS56" s="134"/>
      <c r="ST56" s="134"/>
      <c r="SU56" s="134"/>
      <c r="SV56" s="134"/>
      <c r="SW56" s="134"/>
      <c r="SX56" s="134"/>
      <c r="SY56" s="134"/>
      <c r="SZ56" s="134"/>
      <c r="TA56" s="134"/>
      <c r="TB56" s="134"/>
      <c r="TC56" s="134"/>
      <c r="TD56" s="134"/>
      <c r="TE56" s="134"/>
      <c r="TF56" s="134"/>
      <c r="TG56" s="134"/>
      <c r="TH56" s="134"/>
      <c r="TI56" s="134"/>
      <c r="TJ56" s="134"/>
      <c r="TK56" s="134"/>
      <c r="TL56" s="134"/>
      <c r="TM56" s="134"/>
      <c r="TN56" s="134"/>
      <c r="TO56" s="134"/>
      <c r="TP56" s="134"/>
      <c r="TQ56" s="134"/>
      <c r="TR56" s="134"/>
      <c r="TS56" s="134"/>
      <c r="TT56" s="134"/>
      <c r="TU56" s="134"/>
      <c r="TV56" s="134"/>
      <c r="TW56" s="134"/>
      <c r="TX56" s="134"/>
      <c r="TY56" s="134"/>
      <c r="TZ56" s="134"/>
      <c r="UA56" s="134"/>
      <c r="UB56" s="134"/>
      <c r="UC56" s="134"/>
      <c r="UD56" s="134"/>
      <c r="UE56" s="134"/>
      <c r="UF56" s="134"/>
      <c r="UG56" s="134"/>
      <c r="UH56" s="134"/>
      <c r="UI56" s="134"/>
      <c r="UJ56" s="134"/>
      <c r="UK56" s="134"/>
      <c r="UL56" s="134"/>
      <c r="UM56" s="134"/>
      <c r="UN56" s="134"/>
      <c r="UO56" s="134"/>
      <c r="UP56" s="134"/>
      <c r="UQ56" s="134"/>
      <c r="UR56" s="134"/>
      <c r="US56" s="134"/>
      <c r="UT56" s="134"/>
      <c r="UU56" s="134"/>
      <c r="UV56" s="134"/>
      <c r="UW56" s="134"/>
      <c r="UX56" s="134"/>
      <c r="UY56" s="134"/>
      <c r="UZ56" s="134"/>
      <c r="VA56" s="134"/>
      <c r="VB56" s="134"/>
      <c r="VC56" s="134"/>
      <c r="VD56" s="134"/>
      <c r="VE56" s="134"/>
      <c r="VF56" s="134"/>
      <c r="VG56" s="134"/>
      <c r="VH56" s="134"/>
      <c r="VI56" s="134"/>
      <c r="VJ56" s="134"/>
      <c r="VK56" s="134"/>
      <c r="VL56" s="134"/>
      <c r="VM56" s="134"/>
      <c r="VN56" s="134"/>
      <c r="VO56" s="134"/>
      <c r="VP56" s="134"/>
      <c r="VQ56" s="134"/>
      <c r="VR56" s="134"/>
      <c r="VS56" s="134"/>
      <c r="VT56" s="134"/>
      <c r="VU56" s="134"/>
      <c r="VV56" s="134"/>
      <c r="VW56" s="134"/>
      <c r="VX56" s="134"/>
      <c r="VY56" s="134"/>
      <c r="VZ56" s="134"/>
      <c r="WA56" s="134"/>
      <c r="WB56" s="134"/>
      <c r="WC56" s="134"/>
      <c r="WD56" s="134"/>
      <c r="WE56" s="134"/>
      <c r="WF56" s="134"/>
      <c r="WG56" s="134"/>
      <c r="WH56" s="134"/>
      <c r="WI56" s="134"/>
      <c r="WJ56" s="134"/>
      <c r="WK56" s="134"/>
      <c r="WL56" s="134"/>
      <c r="WM56" s="134"/>
      <c r="WN56" s="134"/>
      <c r="WO56" s="134"/>
      <c r="WP56" s="134"/>
      <c r="WQ56" s="134"/>
      <c r="WR56" s="134"/>
      <c r="WS56" s="134"/>
      <c r="WT56" s="134"/>
      <c r="WU56" s="134"/>
      <c r="WV56" s="134"/>
      <c r="WW56" s="134"/>
      <c r="WX56" s="134"/>
      <c r="WY56" s="134"/>
      <c r="WZ56" s="134"/>
      <c r="XA56" s="134"/>
      <c r="XB56" s="134"/>
      <c r="XC56" s="134"/>
      <c r="XD56" s="134"/>
      <c r="XE56" s="134"/>
      <c r="XF56" s="134"/>
      <c r="XG56" s="134"/>
      <c r="XH56" s="134"/>
      <c r="XI56" s="134"/>
      <c r="XJ56" s="134"/>
      <c r="XK56" s="134"/>
      <c r="XL56" s="134"/>
      <c r="XM56" s="134"/>
      <c r="XN56" s="134"/>
      <c r="XO56" s="134"/>
      <c r="XP56" s="134"/>
      <c r="XQ56" s="134"/>
      <c r="XR56" s="134"/>
      <c r="XS56" s="134"/>
      <c r="XT56" s="134"/>
      <c r="XU56" s="134"/>
      <c r="XV56" s="134"/>
      <c r="XW56" s="134"/>
      <c r="XX56" s="134"/>
      <c r="XY56" s="134"/>
      <c r="XZ56" s="134"/>
      <c r="YA56" s="134"/>
      <c r="YB56" s="134"/>
      <c r="YC56" s="134"/>
      <c r="YD56" s="134"/>
      <c r="YE56" s="134"/>
      <c r="YF56" s="134"/>
      <c r="YG56" s="134"/>
      <c r="YH56" s="134"/>
      <c r="YI56" s="134"/>
      <c r="YJ56" s="134"/>
      <c r="YK56" s="134"/>
      <c r="YL56" s="134"/>
      <c r="YM56" s="134"/>
      <c r="YN56" s="134"/>
      <c r="YO56" s="134"/>
      <c r="YP56" s="134"/>
      <c r="YQ56" s="134"/>
      <c r="YR56" s="134"/>
      <c r="YS56" s="134"/>
      <c r="YT56" s="134"/>
      <c r="YU56" s="134"/>
      <c r="YV56" s="134"/>
      <c r="YW56" s="134"/>
      <c r="YX56" s="134"/>
      <c r="YY56" s="134"/>
      <c r="YZ56" s="134"/>
      <c r="ZA56" s="134"/>
      <c r="ZB56" s="134"/>
      <c r="ZC56" s="134"/>
      <c r="ZD56" s="134"/>
      <c r="ZE56" s="134"/>
      <c r="ZF56" s="134"/>
      <c r="ZG56" s="134"/>
      <c r="ZH56" s="134"/>
      <c r="ZI56" s="134"/>
      <c r="ZJ56" s="134"/>
      <c r="ZK56" s="134"/>
      <c r="ZL56" s="134"/>
      <c r="ZM56" s="134"/>
      <c r="ZN56" s="134"/>
      <c r="ZO56" s="134"/>
      <c r="ZP56" s="134"/>
      <c r="ZQ56" s="134"/>
      <c r="ZR56" s="134"/>
      <c r="ZS56" s="134"/>
      <c r="ZT56" s="134"/>
      <c r="ZU56" s="134"/>
      <c r="ZV56" s="134"/>
      <c r="ZW56" s="134"/>
      <c r="ZX56" s="134"/>
      <c r="ZY56" s="134"/>
      <c r="ZZ56" s="134"/>
    </row>
    <row r="57" spans="1:702" s="223" customFormat="1">
      <c r="A57" s="134"/>
      <c r="B57" s="134"/>
      <c r="C57" s="134"/>
      <c r="D57" s="222"/>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4"/>
      <c r="EN57" s="134"/>
      <c r="EO57" s="134"/>
      <c r="EP57" s="134"/>
      <c r="EQ57" s="134"/>
      <c r="ER57" s="134"/>
      <c r="ES57" s="134"/>
      <c r="ET57" s="134"/>
      <c r="EU57" s="134"/>
      <c r="EV57" s="134"/>
      <c r="EW57" s="134"/>
      <c r="EX57" s="134"/>
      <c r="EY57" s="134"/>
      <c r="EZ57" s="134"/>
      <c r="FA57" s="134"/>
      <c r="FB57" s="134"/>
      <c r="FC57" s="134"/>
      <c r="FD57" s="134"/>
      <c r="FE57" s="134"/>
      <c r="FF57" s="134"/>
      <c r="FG57" s="134"/>
      <c r="FH57" s="134"/>
      <c r="FI57" s="134"/>
      <c r="FJ57" s="134"/>
      <c r="FK57" s="134"/>
      <c r="FL57" s="134"/>
      <c r="FM57" s="134"/>
      <c r="FN57" s="134"/>
      <c r="FO57" s="134"/>
      <c r="FP57" s="134"/>
      <c r="FQ57" s="134"/>
      <c r="FR57" s="134"/>
      <c r="FS57" s="134"/>
      <c r="FT57" s="134"/>
      <c r="FU57" s="134"/>
      <c r="FV57" s="134"/>
      <c r="FW57" s="134"/>
      <c r="FX57" s="134"/>
      <c r="FY57" s="134"/>
      <c r="FZ57" s="134"/>
      <c r="GA57" s="134"/>
      <c r="GB57" s="134"/>
      <c r="GC57" s="134"/>
      <c r="GD57" s="134"/>
      <c r="GE57" s="134"/>
      <c r="GF57" s="134"/>
      <c r="GG57" s="134"/>
      <c r="GH57" s="134"/>
      <c r="GI57" s="134"/>
      <c r="GJ57" s="134"/>
      <c r="GK57" s="134"/>
      <c r="GL57" s="134"/>
      <c r="GM57" s="134"/>
      <c r="GN57" s="134"/>
      <c r="GO57" s="134"/>
      <c r="GP57" s="134"/>
      <c r="GQ57" s="134"/>
      <c r="GR57" s="134"/>
      <c r="GS57" s="134"/>
      <c r="GT57" s="134"/>
      <c r="GU57" s="134"/>
      <c r="GV57" s="134"/>
      <c r="GW57" s="134"/>
      <c r="GX57" s="134"/>
      <c r="GY57" s="134"/>
      <c r="GZ57" s="134"/>
      <c r="HA57" s="134"/>
      <c r="HB57" s="134"/>
      <c r="HC57" s="134"/>
      <c r="HD57" s="134"/>
      <c r="HE57" s="134"/>
      <c r="HF57" s="134"/>
      <c r="HG57" s="134"/>
      <c r="HH57" s="134"/>
      <c r="HI57" s="134"/>
      <c r="HJ57" s="134"/>
      <c r="HK57" s="134"/>
      <c r="HL57" s="134"/>
      <c r="HM57" s="134"/>
      <c r="HN57" s="134"/>
      <c r="HO57" s="134"/>
      <c r="HP57" s="134"/>
      <c r="HQ57" s="134"/>
      <c r="HR57" s="134"/>
      <c r="HS57" s="134"/>
      <c r="HT57" s="134"/>
      <c r="HU57" s="134"/>
      <c r="HV57" s="134"/>
      <c r="HW57" s="134"/>
      <c r="HX57" s="134"/>
      <c r="HY57" s="134"/>
      <c r="HZ57" s="134"/>
      <c r="IA57" s="134"/>
      <c r="IB57" s="134"/>
      <c r="IC57" s="134"/>
      <c r="ID57" s="134"/>
      <c r="IE57" s="134"/>
      <c r="IF57" s="134"/>
      <c r="IG57" s="134"/>
      <c r="IH57" s="134"/>
      <c r="II57" s="134"/>
      <c r="IJ57" s="134"/>
      <c r="IK57" s="134"/>
      <c r="IL57" s="134"/>
      <c r="IM57" s="134"/>
      <c r="IN57" s="134"/>
      <c r="IO57" s="134"/>
      <c r="IP57" s="134"/>
      <c r="IQ57" s="134"/>
      <c r="IR57" s="134"/>
      <c r="IS57" s="134"/>
      <c r="IT57" s="134"/>
      <c r="IU57" s="134"/>
      <c r="IV57" s="134"/>
      <c r="IW57" s="134"/>
      <c r="IX57" s="134"/>
      <c r="IY57" s="134"/>
      <c r="IZ57" s="134"/>
      <c r="JA57" s="134"/>
      <c r="JB57" s="134"/>
      <c r="JC57" s="134"/>
      <c r="JD57" s="134"/>
      <c r="JE57" s="134"/>
      <c r="JF57" s="134"/>
      <c r="JG57" s="134"/>
      <c r="JH57" s="134"/>
      <c r="JI57" s="134"/>
      <c r="JJ57" s="134"/>
      <c r="JK57" s="134"/>
      <c r="JL57" s="134"/>
      <c r="JM57" s="134"/>
      <c r="JN57" s="134"/>
      <c r="JO57" s="134"/>
      <c r="JP57" s="134"/>
      <c r="JQ57" s="134"/>
      <c r="JR57" s="134"/>
      <c r="JS57" s="134"/>
      <c r="JT57" s="134"/>
      <c r="JU57" s="134"/>
      <c r="JV57" s="134"/>
      <c r="JW57" s="134"/>
      <c r="JX57" s="134"/>
      <c r="JY57" s="134"/>
      <c r="JZ57" s="134"/>
      <c r="KA57" s="134"/>
      <c r="KB57" s="134"/>
      <c r="KC57" s="134"/>
      <c r="KD57" s="134"/>
      <c r="KE57" s="134"/>
      <c r="KF57" s="134"/>
      <c r="KG57" s="134"/>
      <c r="KH57" s="134"/>
      <c r="KI57" s="134"/>
      <c r="KJ57" s="134"/>
      <c r="KK57" s="134"/>
      <c r="KL57" s="134"/>
      <c r="KM57" s="134"/>
      <c r="KN57" s="134"/>
      <c r="KO57" s="134"/>
      <c r="KP57" s="134"/>
      <c r="KQ57" s="134"/>
      <c r="KR57" s="134"/>
      <c r="KS57" s="134"/>
      <c r="KT57" s="134"/>
      <c r="KU57" s="134"/>
      <c r="KV57" s="134"/>
      <c r="KW57" s="134"/>
      <c r="KX57" s="134"/>
      <c r="KY57" s="134"/>
      <c r="KZ57" s="134"/>
      <c r="LA57" s="134"/>
      <c r="LB57" s="134"/>
      <c r="LC57" s="134"/>
      <c r="LD57" s="134"/>
      <c r="LE57" s="134"/>
      <c r="LF57" s="134"/>
      <c r="LG57" s="134"/>
      <c r="LH57" s="134"/>
      <c r="LI57" s="134"/>
      <c r="LJ57" s="134"/>
      <c r="LK57" s="134"/>
      <c r="LL57" s="134"/>
      <c r="LM57" s="134"/>
      <c r="LN57" s="134"/>
      <c r="LO57" s="134"/>
      <c r="LP57" s="134"/>
      <c r="LQ57" s="134"/>
      <c r="LR57" s="134"/>
      <c r="LS57" s="134"/>
      <c r="LT57" s="134"/>
      <c r="LU57" s="134"/>
      <c r="LV57" s="134"/>
      <c r="LW57" s="134"/>
      <c r="LX57" s="134"/>
      <c r="LY57" s="134"/>
      <c r="LZ57" s="134"/>
      <c r="MA57" s="134"/>
      <c r="MB57" s="134"/>
      <c r="MC57" s="134"/>
      <c r="MD57" s="134"/>
      <c r="ME57" s="134"/>
      <c r="MF57" s="134"/>
      <c r="MG57" s="134"/>
      <c r="MH57" s="134"/>
      <c r="MI57" s="134"/>
      <c r="MJ57" s="134"/>
      <c r="MK57" s="134"/>
      <c r="ML57" s="134"/>
      <c r="MM57" s="134"/>
      <c r="MN57" s="134"/>
      <c r="MO57" s="134"/>
      <c r="MP57" s="134"/>
      <c r="MQ57" s="134"/>
      <c r="MR57" s="134"/>
      <c r="MS57" s="134"/>
      <c r="MT57" s="134"/>
      <c r="MU57" s="134"/>
      <c r="MV57" s="134"/>
      <c r="MW57" s="134"/>
      <c r="MX57" s="134"/>
      <c r="MY57" s="134"/>
      <c r="MZ57" s="134"/>
      <c r="NA57" s="134"/>
      <c r="NB57" s="134"/>
      <c r="NC57" s="134"/>
      <c r="ND57" s="134"/>
      <c r="NE57" s="134"/>
      <c r="NF57" s="134"/>
      <c r="NG57" s="134"/>
      <c r="NH57" s="134"/>
      <c r="NI57" s="134"/>
      <c r="NJ57" s="134"/>
      <c r="NK57" s="134"/>
      <c r="NL57" s="134"/>
      <c r="NM57" s="134"/>
      <c r="NN57" s="134"/>
      <c r="NO57" s="134"/>
      <c r="NP57" s="134"/>
      <c r="NQ57" s="134"/>
      <c r="NR57" s="134"/>
      <c r="NS57" s="134"/>
      <c r="NT57" s="134"/>
      <c r="NU57" s="134"/>
      <c r="NV57" s="134"/>
      <c r="NW57" s="134"/>
      <c r="NX57" s="134"/>
      <c r="NY57" s="134"/>
      <c r="NZ57" s="134"/>
      <c r="OA57" s="134"/>
      <c r="OB57" s="134"/>
      <c r="OC57" s="134"/>
      <c r="OD57" s="134"/>
      <c r="OE57" s="134"/>
      <c r="OF57" s="134"/>
      <c r="OG57" s="134"/>
      <c r="OH57" s="134"/>
      <c r="OI57" s="134"/>
      <c r="OJ57" s="134"/>
      <c r="OK57" s="134"/>
      <c r="OL57" s="134"/>
      <c r="OM57" s="134"/>
      <c r="ON57" s="134"/>
      <c r="OO57" s="134"/>
      <c r="OP57" s="134"/>
      <c r="OQ57" s="134"/>
      <c r="OR57" s="134"/>
      <c r="OS57" s="134"/>
      <c r="OT57" s="134"/>
      <c r="OU57" s="134"/>
      <c r="OV57" s="134"/>
      <c r="OW57" s="134"/>
      <c r="OX57" s="134"/>
      <c r="OY57" s="134"/>
      <c r="OZ57" s="134"/>
      <c r="PA57" s="134"/>
      <c r="PB57" s="134"/>
      <c r="PC57" s="134"/>
      <c r="PD57" s="134"/>
      <c r="PE57" s="134"/>
      <c r="PF57" s="134"/>
      <c r="PG57" s="134"/>
      <c r="PH57" s="134"/>
      <c r="PI57" s="134"/>
      <c r="PJ57" s="134"/>
      <c r="PK57" s="134"/>
      <c r="PL57" s="134"/>
      <c r="PM57" s="134"/>
      <c r="PN57" s="134"/>
      <c r="PO57" s="134"/>
      <c r="PP57" s="134"/>
      <c r="PQ57" s="134"/>
      <c r="PR57" s="134"/>
      <c r="PS57" s="134"/>
      <c r="PT57" s="134"/>
      <c r="PU57" s="134"/>
      <c r="PV57" s="134"/>
      <c r="PW57" s="134"/>
      <c r="PX57" s="134"/>
      <c r="PY57" s="134"/>
      <c r="PZ57" s="134"/>
      <c r="QA57" s="134"/>
      <c r="QB57" s="134"/>
      <c r="QC57" s="134"/>
      <c r="QD57" s="134"/>
      <c r="QE57" s="134"/>
      <c r="QF57" s="134"/>
      <c r="QG57" s="134"/>
      <c r="QH57" s="134"/>
      <c r="QI57" s="134"/>
      <c r="QJ57" s="134"/>
      <c r="QK57" s="134"/>
      <c r="QL57" s="134"/>
      <c r="QM57" s="134"/>
      <c r="QN57" s="134"/>
      <c r="QO57" s="134"/>
      <c r="QP57" s="134"/>
      <c r="QQ57" s="134"/>
      <c r="QR57" s="134"/>
      <c r="QS57" s="134"/>
      <c r="QT57" s="134"/>
      <c r="QU57" s="134"/>
      <c r="QV57" s="134"/>
      <c r="QW57" s="134"/>
      <c r="QX57" s="134"/>
      <c r="QY57" s="134"/>
      <c r="QZ57" s="134"/>
      <c r="RA57" s="134"/>
      <c r="RB57" s="134"/>
      <c r="RC57" s="134"/>
      <c r="RD57" s="134"/>
      <c r="RE57" s="134"/>
      <c r="RF57" s="134"/>
      <c r="RG57" s="134"/>
      <c r="RH57" s="134"/>
      <c r="RI57" s="134"/>
      <c r="RJ57" s="134"/>
      <c r="RK57" s="134"/>
      <c r="RL57" s="134"/>
      <c r="RM57" s="134"/>
      <c r="RN57" s="134"/>
      <c r="RO57" s="134"/>
      <c r="RP57" s="134"/>
      <c r="RQ57" s="134"/>
      <c r="RR57" s="134"/>
      <c r="RS57" s="134"/>
      <c r="RT57" s="134"/>
      <c r="RU57" s="134"/>
      <c r="RV57" s="134"/>
      <c r="RW57" s="134"/>
      <c r="RX57" s="134"/>
      <c r="RY57" s="134"/>
      <c r="RZ57" s="134"/>
      <c r="SA57" s="134"/>
      <c r="SB57" s="134"/>
      <c r="SC57" s="134"/>
      <c r="SD57" s="134"/>
      <c r="SE57" s="134"/>
      <c r="SF57" s="134"/>
      <c r="SG57" s="134"/>
      <c r="SH57" s="134"/>
      <c r="SI57" s="134"/>
      <c r="SJ57" s="134"/>
      <c r="SK57" s="134"/>
      <c r="SL57" s="134"/>
      <c r="SM57" s="134"/>
      <c r="SN57" s="134"/>
      <c r="SO57" s="134"/>
      <c r="SP57" s="134"/>
      <c r="SQ57" s="134"/>
      <c r="SR57" s="134"/>
      <c r="SS57" s="134"/>
      <c r="ST57" s="134"/>
      <c r="SU57" s="134"/>
      <c r="SV57" s="134"/>
      <c r="SW57" s="134"/>
      <c r="SX57" s="134"/>
      <c r="SY57" s="134"/>
      <c r="SZ57" s="134"/>
      <c r="TA57" s="134"/>
      <c r="TB57" s="134"/>
      <c r="TC57" s="134"/>
      <c r="TD57" s="134"/>
      <c r="TE57" s="134"/>
      <c r="TF57" s="134"/>
      <c r="TG57" s="134"/>
      <c r="TH57" s="134"/>
      <c r="TI57" s="134"/>
      <c r="TJ57" s="134"/>
      <c r="TK57" s="134"/>
      <c r="TL57" s="134"/>
      <c r="TM57" s="134"/>
      <c r="TN57" s="134"/>
      <c r="TO57" s="134"/>
      <c r="TP57" s="134"/>
      <c r="TQ57" s="134"/>
      <c r="TR57" s="134"/>
      <c r="TS57" s="134"/>
      <c r="TT57" s="134"/>
      <c r="TU57" s="134"/>
      <c r="TV57" s="134"/>
      <c r="TW57" s="134"/>
      <c r="TX57" s="134"/>
      <c r="TY57" s="134"/>
      <c r="TZ57" s="134"/>
      <c r="UA57" s="134"/>
      <c r="UB57" s="134"/>
      <c r="UC57" s="134"/>
      <c r="UD57" s="134"/>
      <c r="UE57" s="134"/>
      <c r="UF57" s="134"/>
      <c r="UG57" s="134"/>
      <c r="UH57" s="134"/>
      <c r="UI57" s="134"/>
      <c r="UJ57" s="134"/>
      <c r="UK57" s="134"/>
      <c r="UL57" s="134"/>
      <c r="UM57" s="134"/>
      <c r="UN57" s="134"/>
      <c r="UO57" s="134"/>
      <c r="UP57" s="134"/>
      <c r="UQ57" s="134"/>
      <c r="UR57" s="134"/>
      <c r="US57" s="134"/>
      <c r="UT57" s="134"/>
      <c r="UU57" s="134"/>
      <c r="UV57" s="134"/>
      <c r="UW57" s="134"/>
      <c r="UX57" s="134"/>
      <c r="UY57" s="134"/>
      <c r="UZ57" s="134"/>
      <c r="VA57" s="134"/>
      <c r="VB57" s="134"/>
      <c r="VC57" s="134"/>
      <c r="VD57" s="134"/>
      <c r="VE57" s="134"/>
      <c r="VF57" s="134"/>
      <c r="VG57" s="134"/>
      <c r="VH57" s="134"/>
      <c r="VI57" s="134"/>
      <c r="VJ57" s="134"/>
      <c r="VK57" s="134"/>
      <c r="VL57" s="134"/>
      <c r="VM57" s="134"/>
      <c r="VN57" s="134"/>
      <c r="VO57" s="134"/>
      <c r="VP57" s="134"/>
      <c r="VQ57" s="134"/>
      <c r="VR57" s="134"/>
      <c r="VS57" s="134"/>
      <c r="VT57" s="134"/>
      <c r="VU57" s="134"/>
      <c r="VV57" s="134"/>
      <c r="VW57" s="134"/>
      <c r="VX57" s="134"/>
      <c r="VY57" s="134"/>
      <c r="VZ57" s="134"/>
      <c r="WA57" s="134"/>
      <c r="WB57" s="134"/>
      <c r="WC57" s="134"/>
      <c r="WD57" s="134"/>
      <c r="WE57" s="134"/>
      <c r="WF57" s="134"/>
      <c r="WG57" s="134"/>
      <c r="WH57" s="134"/>
      <c r="WI57" s="134"/>
      <c r="WJ57" s="134"/>
      <c r="WK57" s="134"/>
      <c r="WL57" s="134"/>
      <c r="WM57" s="134"/>
      <c r="WN57" s="134"/>
      <c r="WO57" s="134"/>
      <c r="WP57" s="134"/>
      <c r="WQ57" s="134"/>
      <c r="WR57" s="134"/>
      <c r="WS57" s="134"/>
      <c r="WT57" s="134"/>
      <c r="WU57" s="134"/>
      <c r="WV57" s="134"/>
      <c r="WW57" s="134"/>
      <c r="WX57" s="134"/>
      <c r="WY57" s="134"/>
      <c r="WZ57" s="134"/>
      <c r="XA57" s="134"/>
      <c r="XB57" s="134"/>
      <c r="XC57" s="134"/>
      <c r="XD57" s="134"/>
      <c r="XE57" s="134"/>
      <c r="XF57" s="134"/>
      <c r="XG57" s="134"/>
      <c r="XH57" s="134"/>
      <c r="XI57" s="134"/>
      <c r="XJ57" s="134"/>
      <c r="XK57" s="134"/>
      <c r="XL57" s="134"/>
      <c r="XM57" s="134"/>
      <c r="XN57" s="134"/>
      <c r="XO57" s="134"/>
      <c r="XP57" s="134"/>
      <c r="XQ57" s="134"/>
      <c r="XR57" s="134"/>
      <c r="XS57" s="134"/>
      <c r="XT57" s="134"/>
      <c r="XU57" s="134"/>
      <c r="XV57" s="134"/>
      <c r="XW57" s="134"/>
      <c r="XX57" s="134"/>
      <c r="XY57" s="134"/>
      <c r="XZ57" s="134"/>
      <c r="YA57" s="134"/>
      <c r="YB57" s="134"/>
      <c r="YC57" s="134"/>
      <c r="YD57" s="134"/>
      <c r="YE57" s="134"/>
      <c r="YF57" s="134"/>
      <c r="YG57" s="134"/>
      <c r="YH57" s="134"/>
      <c r="YI57" s="134"/>
      <c r="YJ57" s="134"/>
      <c r="YK57" s="134"/>
      <c r="YL57" s="134"/>
      <c r="YM57" s="134"/>
      <c r="YN57" s="134"/>
      <c r="YO57" s="134"/>
      <c r="YP57" s="134"/>
      <c r="YQ57" s="134"/>
      <c r="YR57" s="134"/>
      <c r="YS57" s="134"/>
      <c r="YT57" s="134"/>
      <c r="YU57" s="134"/>
      <c r="YV57" s="134"/>
      <c r="YW57" s="134"/>
      <c r="YX57" s="134"/>
      <c r="YY57" s="134"/>
      <c r="YZ57" s="134"/>
      <c r="ZA57" s="134"/>
      <c r="ZB57" s="134"/>
      <c r="ZC57" s="134"/>
      <c r="ZD57" s="134"/>
      <c r="ZE57" s="134"/>
      <c r="ZF57" s="134"/>
      <c r="ZG57" s="134"/>
      <c r="ZH57" s="134"/>
      <c r="ZI57" s="134"/>
      <c r="ZJ57" s="134"/>
      <c r="ZK57" s="134"/>
      <c r="ZL57" s="134"/>
      <c r="ZM57" s="134"/>
      <c r="ZN57" s="134"/>
      <c r="ZO57" s="134"/>
      <c r="ZP57" s="134"/>
      <c r="ZQ57" s="134"/>
      <c r="ZR57" s="134"/>
      <c r="ZS57" s="134"/>
      <c r="ZT57" s="134"/>
      <c r="ZU57" s="134"/>
      <c r="ZV57" s="134"/>
      <c r="ZW57" s="134"/>
      <c r="ZX57" s="134"/>
      <c r="ZY57" s="134"/>
      <c r="ZZ57" s="134"/>
    </row>
    <row r="58" spans="1:702" s="223" customFormat="1">
      <c r="A58" s="134"/>
      <c r="B58" s="134"/>
      <c r="C58" s="134"/>
      <c r="D58" s="222"/>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c r="EN58" s="134"/>
      <c r="EO58" s="134"/>
      <c r="EP58" s="134"/>
      <c r="EQ58" s="134"/>
      <c r="ER58" s="134"/>
      <c r="ES58" s="134"/>
      <c r="ET58" s="134"/>
      <c r="EU58" s="134"/>
      <c r="EV58" s="134"/>
      <c r="EW58" s="134"/>
      <c r="EX58" s="134"/>
      <c r="EY58" s="134"/>
      <c r="EZ58" s="134"/>
      <c r="FA58" s="134"/>
      <c r="FB58" s="134"/>
      <c r="FC58" s="134"/>
      <c r="FD58" s="134"/>
      <c r="FE58" s="134"/>
      <c r="FF58" s="134"/>
      <c r="FG58" s="134"/>
      <c r="FH58" s="134"/>
      <c r="FI58" s="134"/>
      <c r="FJ58" s="134"/>
      <c r="FK58" s="134"/>
      <c r="FL58" s="134"/>
      <c r="FM58" s="134"/>
      <c r="FN58" s="134"/>
      <c r="FO58" s="134"/>
      <c r="FP58" s="134"/>
      <c r="FQ58" s="134"/>
      <c r="FR58" s="134"/>
      <c r="FS58" s="134"/>
      <c r="FT58" s="134"/>
      <c r="FU58" s="134"/>
      <c r="FV58" s="134"/>
      <c r="FW58" s="134"/>
      <c r="FX58" s="134"/>
      <c r="FY58" s="134"/>
      <c r="FZ58" s="134"/>
      <c r="GA58" s="134"/>
      <c r="GB58" s="134"/>
      <c r="GC58" s="134"/>
      <c r="GD58" s="134"/>
      <c r="GE58" s="134"/>
      <c r="GF58" s="134"/>
      <c r="GG58" s="134"/>
      <c r="GH58" s="134"/>
      <c r="GI58" s="134"/>
      <c r="GJ58" s="134"/>
      <c r="GK58" s="134"/>
      <c r="GL58" s="134"/>
      <c r="GM58" s="134"/>
      <c r="GN58" s="134"/>
      <c r="GO58" s="134"/>
      <c r="GP58" s="134"/>
      <c r="GQ58" s="134"/>
      <c r="GR58" s="134"/>
      <c r="GS58" s="134"/>
      <c r="GT58" s="134"/>
      <c r="GU58" s="134"/>
      <c r="GV58" s="134"/>
      <c r="GW58" s="134"/>
      <c r="GX58" s="134"/>
      <c r="GY58" s="134"/>
      <c r="GZ58" s="134"/>
      <c r="HA58" s="134"/>
      <c r="HB58" s="134"/>
      <c r="HC58" s="134"/>
      <c r="HD58" s="134"/>
      <c r="HE58" s="134"/>
      <c r="HF58" s="134"/>
      <c r="HG58" s="134"/>
      <c r="HH58" s="134"/>
      <c r="HI58" s="134"/>
      <c r="HJ58" s="134"/>
      <c r="HK58" s="134"/>
      <c r="HL58" s="134"/>
      <c r="HM58" s="134"/>
      <c r="HN58" s="134"/>
      <c r="HO58" s="134"/>
      <c r="HP58" s="134"/>
      <c r="HQ58" s="134"/>
      <c r="HR58" s="134"/>
      <c r="HS58" s="134"/>
      <c r="HT58" s="134"/>
      <c r="HU58" s="134"/>
      <c r="HV58" s="134"/>
      <c r="HW58" s="134"/>
      <c r="HX58" s="134"/>
      <c r="HY58" s="134"/>
      <c r="HZ58" s="134"/>
      <c r="IA58" s="134"/>
      <c r="IB58" s="134"/>
      <c r="IC58" s="134"/>
      <c r="ID58" s="134"/>
      <c r="IE58" s="134"/>
      <c r="IF58" s="134"/>
      <c r="IG58" s="134"/>
      <c r="IH58" s="134"/>
      <c r="II58" s="134"/>
      <c r="IJ58" s="134"/>
      <c r="IK58" s="134"/>
      <c r="IL58" s="134"/>
      <c r="IM58" s="134"/>
      <c r="IN58" s="134"/>
      <c r="IO58" s="134"/>
      <c r="IP58" s="134"/>
      <c r="IQ58" s="134"/>
      <c r="IR58" s="134"/>
      <c r="IS58" s="134"/>
      <c r="IT58" s="134"/>
      <c r="IU58" s="134"/>
      <c r="IV58" s="134"/>
      <c r="IW58" s="134"/>
      <c r="IX58" s="134"/>
      <c r="IY58" s="134"/>
      <c r="IZ58" s="134"/>
      <c r="JA58" s="134"/>
      <c r="JB58" s="134"/>
      <c r="JC58" s="134"/>
      <c r="JD58" s="134"/>
      <c r="JE58" s="134"/>
      <c r="JF58" s="134"/>
      <c r="JG58" s="134"/>
      <c r="JH58" s="134"/>
      <c r="JI58" s="134"/>
      <c r="JJ58" s="134"/>
      <c r="JK58" s="134"/>
      <c r="JL58" s="134"/>
      <c r="JM58" s="134"/>
      <c r="JN58" s="134"/>
      <c r="JO58" s="134"/>
      <c r="JP58" s="134"/>
      <c r="JQ58" s="134"/>
      <c r="JR58" s="134"/>
      <c r="JS58" s="134"/>
      <c r="JT58" s="134"/>
      <c r="JU58" s="134"/>
      <c r="JV58" s="134"/>
      <c r="JW58" s="134"/>
      <c r="JX58" s="134"/>
      <c r="JY58" s="134"/>
      <c r="JZ58" s="134"/>
      <c r="KA58" s="134"/>
      <c r="KB58" s="134"/>
      <c r="KC58" s="134"/>
      <c r="KD58" s="134"/>
      <c r="KE58" s="134"/>
      <c r="KF58" s="134"/>
      <c r="KG58" s="134"/>
      <c r="KH58" s="134"/>
      <c r="KI58" s="134"/>
      <c r="KJ58" s="134"/>
      <c r="KK58" s="134"/>
      <c r="KL58" s="134"/>
      <c r="KM58" s="134"/>
      <c r="KN58" s="134"/>
      <c r="KO58" s="134"/>
      <c r="KP58" s="134"/>
      <c r="KQ58" s="134"/>
      <c r="KR58" s="134"/>
      <c r="KS58" s="134"/>
      <c r="KT58" s="134"/>
      <c r="KU58" s="134"/>
      <c r="KV58" s="134"/>
      <c r="KW58" s="134"/>
      <c r="KX58" s="134"/>
      <c r="KY58" s="134"/>
      <c r="KZ58" s="134"/>
      <c r="LA58" s="134"/>
      <c r="LB58" s="134"/>
      <c r="LC58" s="134"/>
      <c r="LD58" s="134"/>
      <c r="LE58" s="134"/>
      <c r="LF58" s="134"/>
      <c r="LG58" s="134"/>
      <c r="LH58" s="134"/>
      <c r="LI58" s="134"/>
      <c r="LJ58" s="134"/>
      <c r="LK58" s="134"/>
      <c r="LL58" s="134"/>
      <c r="LM58" s="134"/>
      <c r="LN58" s="134"/>
      <c r="LO58" s="134"/>
      <c r="LP58" s="134"/>
      <c r="LQ58" s="134"/>
      <c r="LR58" s="134"/>
      <c r="LS58" s="134"/>
      <c r="LT58" s="134"/>
      <c r="LU58" s="134"/>
      <c r="LV58" s="134"/>
      <c r="LW58" s="134"/>
      <c r="LX58" s="134"/>
      <c r="LY58" s="134"/>
      <c r="LZ58" s="134"/>
      <c r="MA58" s="134"/>
      <c r="MB58" s="134"/>
      <c r="MC58" s="134"/>
      <c r="MD58" s="134"/>
      <c r="ME58" s="134"/>
      <c r="MF58" s="134"/>
      <c r="MG58" s="134"/>
      <c r="MH58" s="134"/>
      <c r="MI58" s="134"/>
      <c r="MJ58" s="134"/>
      <c r="MK58" s="134"/>
      <c r="ML58" s="134"/>
      <c r="MM58" s="134"/>
      <c r="MN58" s="134"/>
      <c r="MO58" s="134"/>
      <c r="MP58" s="134"/>
      <c r="MQ58" s="134"/>
      <c r="MR58" s="134"/>
      <c r="MS58" s="134"/>
      <c r="MT58" s="134"/>
      <c r="MU58" s="134"/>
      <c r="MV58" s="134"/>
      <c r="MW58" s="134"/>
      <c r="MX58" s="134"/>
      <c r="MY58" s="134"/>
      <c r="MZ58" s="134"/>
      <c r="NA58" s="134"/>
      <c r="NB58" s="134"/>
      <c r="NC58" s="134"/>
      <c r="ND58" s="134"/>
      <c r="NE58" s="134"/>
      <c r="NF58" s="134"/>
      <c r="NG58" s="134"/>
      <c r="NH58" s="134"/>
      <c r="NI58" s="134"/>
      <c r="NJ58" s="134"/>
      <c r="NK58" s="134"/>
      <c r="NL58" s="134"/>
      <c r="NM58" s="134"/>
      <c r="NN58" s="134"/>
      <c r="NO58" s="134"/>
      <c r="NP58" s="134"/>
      <c r="NQ58" s="134"/>
      <c r="NR58" s="134"/>
      <c r="NS58" s="134"/>
      <c r="NT58" s="134"/>
      <c r="NU58" s="134"/>
      <c r="NV58" s="134"/>
      <c r="NW58" s="134"/>
      <c r="NX58" s="134"/>
      <c r="NY58" s="134"/>
      <c r="NZ58" s="134"/>
      <c r="OA58" s="134"/>
      <c r="OB58" s="134"/>
      <c r="OC58" s="134"/>
      <c r="OD58" s="134"/>
      <c r="OE58" s="134"/>
      <c r="OF58" s="134"/>
      <c r="OG58" s="134"/>
      <c r="OH58" s="134"/>
      <c r="OI58" s="134"/>
      <c r="OJ58" s="134"/>
      <c r="OK58" s="134"/>
      <c r="OL58" s="134"/>
      <c r="OM58" s="134"/>
      <c r="ON58" s="134"/>
      <c r="OO58" s="134"/>
      <c r="OP58" s="134"/>
      <c r="OQ58" s="134"/>
      <c r="OR58" s="134"/>
      <c r="OS58" s="134"/>
      <c r="OT58" s="134"/>
      <c r="OU58" s="134"/>
      <c r="OV58" s="134"/>
      <c r="OW58" s="134"/>
      <c r="OX58" s="134"/>
      <c r="OY58" s="134"/>
      <c r="OZ58" s="134"/>
      <c r="PA58" s="134"/>
      <c r="PB58" s="134"/>
      <c r="PC58" s="134"/>
      <c r="PD58" s="134"/>
      <c r="PE58" s="134"/>
      <c r="PF58" s="134"/>
      <c r="PG58" s="134"/>
      <c r="PH58" s="134"/>
      <c r="PI58" s="134"/>
      <c r="PJ58" s="134"/>
      <c r="PK58" s="134"/>
      <c r="PL58" s="134"/>
      <c r="PM58" s="134"/>
      <c r="PN58" s="134"/>
      <c r="PO58" s="134"/>
      <c r="PP58" s="134"/>
      <c r="PQ58" s="134"/>
      <c r="PR58" s="134"/>
      <c r="PS58" s="134"/>
      <c r="PT58" s="134"/>
      <c r="PU58" s="134"/>
      <c r="PV58" s="134"/>
      <c r="PW58" s="134"/>
      <c r="PX58" s="134"/>
      <c r="PY58" s="134"/>
      <c r="PZ58" s="134"/>
      <c r="QA58" s="134"/>
      <c r="QB58" s="134"/>
      <c r="QC58" s="134"/>
      <c r="QD58" s="134"/>
      <c r="QE58" s="134"/>
      <c r="QF58" s="134"/>
      <c r="QG58" s="134"/>
      <c r="QH58" s="134"/>
      <c r="QI58" s="134"/>
      <c r="QJ58" s="134"/>
      <c r="QK58" s="134"/>
      <c r="QL58" s="134"/>
      <c r="QM58" s="134"/>
      <c r="QN58" s="134"/>
      <c r="QO58" s="134"/>
      <c r="QP58" s="134"/>
      <c r="QQ58" s="134"/>
      <c r="QR58" s="134"/>
      <c r="QS58" s="134"/>
      <c r="QT58" s="134"/>
      <c r="QU58" s="134"/>
      <c r="QV58" s="134"/>
      <c r="QW58" s="134"/>
      <c r="QX58" s="134"/>
      <c r="QY58" s="134"/>
      <c r="QZ58" s="134"/>
      <c r="RA58" s="134"/>
      <c r="RB58" s="134"/>
      <c r="RC58" s="134"/>
      <c r="RD58" s="134"/>
      <c r="RE58" s="134"/>
      <c r="RF58" s="134"/>
      <c r="RG58" s="134"/>
      <c r="RH58" s="134"/>
      <c r="RI58" s="134"/>
      <c r="RJ58" s="134"/>
      <c r="RK58" s="134"/>
      <c r="RL58" s="134"/>
      <c r="RM58" s="134"/>
      <c r="RN58" s="134"/>
      <c r="RO58" s="134"/>
      <c r="RP58" s="134"/>
      <c r="RQ58" s="134"/>
      <c r="RR58" s="134"/>
      <c r="RS58" s="134"/>
      <c r="RT58" s="134"/>
      <c r="RU58" s="134"/>
      <c r="RV58" s="134"/>
      <c r="RW58" s="134"/>
      <c r="RX58" s="134"/>
      <c r="RY58" s="134"/>
      <c r="RZ58" s="134"/>
      <c r="SA58" s="134"/>
      <c r="SB58" s="134"/>
      <c r="SC58" s="134"/>
      <c r="SD58" s="134"/>
      <c r="SE58" s="134"/>
      <c r="SF58" s="134"/>
      <c r="SG58" s="134"/>
      <c r="SH58" s="134"/>
      <c r="SI58" s="134"/>
      <c r="SJ58" s="134"/>
      <c r="SK58" s="134"/>
      <c r="SL58" s="134"/>
      <c r="SM58" s="134"/>
      <c r="SN58" s="134"/>
      <c r="SO58" s="134"/>
      <c r="SP58" s="134"/>
      <c r="SQ58" s="134"/>
      <c r="SR58" s="134"/>
      <c r="SS58" s="134"/>
      <c r="ST58" s="134"/>
      <c r="SU58" s="134"/>
      <c r="SV58" s="134"/>
      <c r="SW58" s="134"/>
      <c r="SX58" s="134"/>
      <c r="SY58" s="134"/>
      <c r="SZ58" s="134"/>
      <c r="TA58" s="134"/>
      <c r="TB58" s="134"/>
      <c r="TC58" s="134"/>
      <c r="TD58" s="134"/>
      <c r="TE58" s="134"/>
      <c r="TF58" s="134"/>
      <c r="TG58" s="134"/>
      <c r="TH58" s="134"/>
      <c r="TI58" s="134"/>
      <c r="TJ58" s="134"/>
      <c r="TK58" s="134"/>
      <c r="TL58" s="134"/>
      <c r="TM58" s="134"/>
      <c r="TN58" s="134"/>
      <c r="TO58" s="134"/>
      <c r="TP58" s="134"/>
      <c r="TQ58" s="134"/>
      <c r="TR58" s="134"/>
      <c r="TS58" s="134"/>
      <c r="TT58" s="134"/>
      <c r="TU58" s="134"/>
      <c r="TV58" s="134"/>
      <c r="TW58" s="134"/>
      <c r="TX58" s="134"/>
      <c r="TY58" s="134"/>
      <c r="TZ58" s="134"/>
      <c r="UA58" s="134"/>
      <c r="UB58" s="134"/>
      <c r="UC58" s="134"/>
      <c r="UD58" s="134"/>
      <c r="UE58" s="134"/>
      <c r="UF58" s="134"/>
      <c r="UG58" s="134"/>
      <c r="UH58" s="134"/>
      <c r="UI58" s="134"/>
      <c r="UJ58" s="134"/>
      <c r="UK58" s="134"/>
      <c r="UL58" s="134"/>
      <c r="UM58" s="134"/>
      <c r="UN58" s="134"/>
      <c r="UO58" s="134"/>
      <c r="UP58" s="134"/>
      <c r="UQ58" s="134"/>
      <c r="UR58" s="134"/>
      <c r="US58" s="134"/>
      <c r="UT58" s="134"/>
      <c r="UU58" s="134"/>
      <c r="UV58" s="134"/>
      <c r="UW58" s="134"/>
      <c r="UX58" s="134"/>
      <c r="UY58" s="134"/>
      <c r="UZ58" s="134"/>
      <c r="VA58" s="134"/>
      <c r="VB58" s="134"/>
      <c r="VC58" s="134"/>
      <c r="VD58" s="134"/>
      <c r="VE58" s="134"/>
      <c r="VF58" s="134"/>
      <c r="VG58" s="134"/>
      <c r="VH58" s="134"/>
      <c r="VI58" s="134"/>
      <c r="VJ58" s="134"/>
      <c r="VK58" s="134"/>
      <c r="VL58" s="134"/>
      <c r="VM58" s="134"/>
      <c r="VN58" s="134"/>
      <c r="VO58" s="134"/>
      <c r="VP58" s="134"/>
      <c r="VQ58" s="134"/>
      <c r="VR58" s="134"/>
      <c r="VS58" s="134"/>
      <c r="VT58" s="134"/>
      <c r="VU58" s="134"/>
      <c r="VV58" s="134"/>
      <c r="VW58" s="134"/>
      <c r="VX58" s="134"/>
      <c r="VY58" s="134"/>
      <c r="VZ58" s="134"/>
      <c r="WA58" s="134"/>
      <c r="WB58" s="134"/>
      <c r="WC58" s="134"/>
      <c r="WD58" s="134"/>
      <c r="WE58" s="134"/>
      <c r="WF58" s="134"/>
      <c r="WG58" s="134"/>
      <c r="WH58" s="134"/>
      <c r="WI58" s="134"/>
      <c r="WJ58" s="134"/>
      <c r="WK58" s="134"/>
      <c r="WL58" s="134"/>
      <c r="WM58" s="134"/>
      <c r="WN58" s="134"/>
      <c r="WO58" s="134"/>
      <c r="WP58" s="134"/>
      <c r="WQ58" s="134"/>
      <c r="WR58" s="134"/>
      <c r="WS58" s="134"/>
      <c r="WT58" s="134"/>
      <c r="WU58" s="134"/>
      <c r="WV58" s="134"/>
      <c r="WW58" s="134"/>
      <c r="WX58" s="134"/>
      <c r="WY58" s="134"/>
      <c r="WZ58" s="134"/>
      <c r="XA58" s="134"/>
      <c r="XB58" s="134"/>
      <c r="XC58" s="134"/>
      <c r="XD58" s="134"/>
      <c r="XE58" s="134"/>
      <c r="XF58" s="134"/>
      <c r="XG58" s="134"/>
      <c r="XH58" s="134"/>
      <c r="XI58" s="134"/>
      <c r="XJ58" s="134"/>
      <c r="XK58" s="134"/>
      <c r="XL58" s="134"/>
      <c r="XM58" s="134"/>
      <c r="XN58" s="134"/>
      <c r="XO58" s="134"/>
      <c r="XP58" s="134"/>
      <c r="XQ58" s="134"/>
      <c r="XR58" s="134"/>
      <c r="XS58" s="134"/>
      <c r="XT58" s="134"/>
      <c r="XU58" s="134"/>
      <c r="XV58" s="134"/>
      <c r="XW58" s="134"/>
      <c r="XX58" s="134"/>
      <c r="XY58" s="134"/>
      <c r="XZ58" s="134"/>
      <c r="YA58" s="134"/>
      <c r="YB58" s="134"/>
      <c r="YC58" s="134"/>
      <c r="YD58" s="134"/>
      <c r="YE58" s="134"/>
      <c r="YF58" s="134"/>
      <c r="YG58" s="134"/>
      <c r="YH58" s="134"/>
      <c r="YI58" s="134"/>
      <c r="YJ58" s="134"/>
      <c r="YK58" s="134"/>
      <c r="YL58" s="134"/>
      <c r="YM58" s="134"/>
      <c r="YN58" s="134"/>
      <c r="YO58" s="134"/>
      <c r="YP58" s="134"/>
      <c r="YQ58" s="134"/>
      <c r="YR58" s="134"/>
      <c r="YS58" s="134"/>
      <c r="YT58" s="134"/>
      <c r="YU58" s="134"/>
      <c r="YV58" s="134"/>
      <c r="YW58" s="134"/>
      <c r="YX58" s="134"/>
      <c r="YY58" s="134"/>
      <c r="YZ58" s="134"/>
      <c r="ZA58" s="134"/>
      <c r="ZB58" s="134"/>
      <c r="ZC58" s="134"/>
      <c r="ZD58" s="134"/>
      <c r="ZE58" s="134"/>
      <c r="ZF58" s="134"/>
      <c r="ZG58" s="134"/>
      <c r="ZH58" s="134"/>
      <c r="ZI58" s="134"/>
      <c r="ZJ58" s="134"/>
      <c r="ZK58" s="134"/>
      <c r="ZL58" s="134"/>
      <c r="ZM58" s="134"/>
      <c r="ZN58" s="134"/>
      <c r="ZO58" s="134"/>
      <c r="ZP58" s="134"/>
      <c r="ZQ58" s="134"/>
      <c r="ZR58" s="134"/>
      <c r="ZS58" s="134"/>
      <c r="ZT58" s="134"/>
      <c r="ZU58" s="134"/>
      <c r="ZV58" s="134"/>
      <c r="ZW58" s="134"/>
      <c r="ZX58" s="134"/>
      <c r="ZY58" s="134"/>
      <c r="ZZ58" s="134"/>
    </row>
    <row r="59" spans="1:702" s="223" customFormat="1">
      <c r="A59" s="134"/>
      <c r="B59" s="134"/>
      <c r="C59" s="134"/>
      <c r="D59" s="222"/>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c r="EO59" s="134"/>
      <c r="EP59" s="134"/>
      <c r="EQ59" s="134"/>
      <c r="ER59" s="134"/>
      <c r="ES59" s="134"/>
      <c r="ET59" s="134"/>
      <c r="EU59" s="134"/>
      <c r="EV59" s="134"/>
      <c r="EW59" s="134"/>
      <c r="EX59" s="134"/>
      <c r="EY59" s="134"/>
      <c r="EZ59" s="134"/>
      <c r="FA59" s="134"/>
      <c r="FB59" s="134"/>
      <c r="FC59" s="134"/>
      <c r="FD59" s="134"/>
      <c r="FE59" s="134"/>
      <c r="FF59" s="134"/>
      <c r="FG59" s="134"/>
      <c r="FH59" s="134"/>
      <c r="FI59" s="134"/>
      <c r="FJ59" s="134"/>
      <c r="FK59" s="134"/>
      <c r="FL59" s="134"/>
      <c r="FM59" s="134"/>
      <c r="FN59" s="134"/>
      <c r="FO59" s="134"/>
      <c r="FP59" s="134"/>
      <c r="FQ59" s="134"/>
      <c r="FR59" s="134"/>
      <c r="FS59" s="134"/>
      <c r="FT59" s="134"/>
      <c r="FU59" s="134"/>
      <c r="FV59" s="134"/>
      <c r="FW59" s="134"/>
      <c r="FX59" s="134"/>
      <c r="FY59" s="134"/>
      <c r="FZ59" s="134"/>
      <c r="GA59" s="134"/>
      <c r="GB59" s="134"/>
      <c r="GC59" s="134"/>
      <c r="GD59" s="134"/>
      <c r="GE59" s="134"/>
      <c r="GF59" s="134"/>
      <c r="GG59" s="134"/>
      <c r="GH59" s="134"/>
      <c r="GI59" s="134"/>
      <c r="GJ59" s="134"/>
      <c r="GK59" s="134"/>
      <c r="GL59" s="134"/>
      <c r="GM59" s="134"/>
      <c r="GN59" s="134"/>
      <c r="GO59" s="134"/>
      <c r="GP59" s="134"/>
      <c r="GQ59" s="134"/>
      <c r="GR59" s="134"/>
      <c r="GS59" s="134"/>
      <c r="GT59" s="134"/>
      <c r="GU59" s="134"/>
      <c r="GV59" s="134"/>
      <c r="GW59" s="134"/>
      <c r="GX59" s="134"/>
      <c r="GY59" s="134"/>
      <c r="GZ59" s="134"/>
      <c r="HA59" s="134"/>
      <c r="HB59" s="134"/>
      <c r="HC59" s="134"/>
      <c r="HD59" s="134"/>
      <c r="HE59" s="134"/>
      <c r="HF59" s="134"/>
      <c r="HG59" s="134"/>
      <c r="HH59" s="134"/>
      <c r="HI59" s="134"/>
      <c r="HJ59" s="134"/>
      <c r="HK59" s="134"/>
      <c r="HL59" s="134"/>
      <c r="HM59" s="134"/>
      <c r="HN59" s="134"/>
      <c r="HO59" s="134"/>
      <c r="HP59" s="134"/>
      <c r="HQ59" s="134"/>
      <c r="HR59" s="134"/>
      <c r="HS59" s="134"/>
      <c r="HT59" s="134"/>
      <c r="HU59" s="134"/>
      <c r="HV59" s="134"/>
      <c r="HW59" s="134"/>
      <c r="HX59" s="134"/>
      <c r="HY59" s="134"/>
      <c r="HZ59" s="134"/>
      <c r="IA59" s="134"/>
      <c r="IB59" s="134"/>
      <c r="IC59" s="134"/>
      <c r="ID59" s="134"/>
      <c r="IE59" s="134"/>
      <c r="IF59" s="134"/>
      <c r="IG59" s="134"/>
      <c r="IH59" s="134"/>
      <c r="II59" s="134"/>
      <c r="IJ59" s="134"/>
      <c r="IK59" s="134"/>
      <c r="IL59" s="134"/>
      <c r="IM59" s="134"/>
      <c r="IN59" s="134"/>
      <c r="IO59" s="134"/>
      <c r="IP59" s="134"/>
      <c r="IQ59" s="134"/>
      <c r="IR59" s="134"/>
      <c r="IS59" s="134"/>
      <c r="IT59" s="134"/>
      <c r="IU59" s="134"/>
      <c r="IV59" s="134"/>
      <c r="IW59" s="134"/>
      <c r="IX59" s="134"/>
      <c r="IY59" s="134"/>
      <c r="IZ59" s="134"/>
      <c r="JA59" s="134"/>
      <c r="JB59" s="134"/>
      <c r="JC59" s="134"/>
      <c r="JD59" s="134"/>
      <c r="JE59" s="134"/>
      <c r="JF59" s="134"/>
      <c r="JG59" s="134"/>
      <c r="JH59" s="134"/>
      <c r="JI59" s="134"/>
      <c r="JJ59" s="134"/>
      <c r="JK59" s="134"/>
      <c r="JL59" s="134"/>
      <c r="JM59" s="134"/>
      <c r="JN59" s="134"/>
      <c r="JO59" s="134"/>
      <c r="JP59" s="134"/>
      <c r="JQ59" s="134"/>
      <c r="JR59" s="134"/>
      <c r="JS59" s="134"/>
      <c r="JT59" s="134"/>
      <c r="JU59" s="134"/>
      <c r="JV59" s="134"/>
      <c r="JW59" s="134"/>
      <c r="JX59" s="134"/>
      <c r="JY59" s="134"/>
      <c r="JZ59" s="134"/>
      <c r="KA59" s="134"/>
      <c r="KB59" s="134"/>
      <c r="KC59" s="134"/>
      <c r="KD59" s="134"/>
      <c r="KE59" s="134"/>
      <c r="KF59" s="134"/>
      <c r="KG59" s="134"/>
      <c r="KH59" s="134"/>
      <c r="KI59" s="134"/>
      <c r="KJ59" s="134"/>
      <c r="KK59" s="134"/>
      <c r="KL59" s="134"/>
      <c r="KM59" s="134"/>
      <c r="KN59" s="134"/>
      <c r="KO59" s="134"/>
      <c r="KP59" s="134"/>
      <c r="KQ59" s="134"/>
      <c r="KR59" s="134"/>
      <c r="KS59" s="134"/>
      <c r="KT59" s="134"/>
      <c r="KU59" s="134"/>
      <c r="KV59" s="134"/>
      <c r="KW59" s="134"/>
      <c r="KX59" s="134"/>
      <c r="KY59" s="134"/>
      <c r="KZ59" s="134"/>
      <c r="LA59" s="134"/>
      <c r="LB59" s="134"/>
      <c r="LC59" s="134"/>
      <c r="LD59" s="134"/>
      <c r="LE59" s="134"/>
      <c r="LF59" s="134"/>
      <c r="LG59" s="134"/>
      <c r="LH59" s="134"/>
      <c r="LI59" s="134"/>
      <c r="LJ59" s="134"/>
      <c r="LK59" s="134"/>
      <c r="LL59" s="134"/>
      <c r="LM59" s="134"/>
      <c r="LN59" s="134"/>
      <c r="LO59" s="134"/>
      <c r="LP59" s="134"/>
      <c r="LQ59" s="134"/>
      <c r="LR59" s="134"/>
      <c r="LS59" s="134"/>
      <c r="LT59" s="134"/>
      <c r="LU59" s="134"/>
      <c r="LV59" s="134"/>
      <c r="LW59" s="134"/>
      <c r="LX59" s="134"/>
      <c r="LY59" s="134"/>
      <c r="LZ59" s="134"/>
      <c r="MA59" s="134"/>
      <c r="MB59" s="134"/>
      <c r="MC59" s="134"/>
      <c r="MD59" s="134"/>
      <c r="ME59" s="134"/>
      <c r="MF59" s="134"/>
      <c r="MG59" s="134"/>
      <c r="MH59" s="134"/>
      <c r="MI59" s="134"/>
      <c r="MJ59" s="134"/>
      <c r="MK59" s="134"/>
      <c r="ML59" s="134"/>
      <c r="MM59" s="134"/>
      <c r="MN59" s="134"/>
      <c r="MO59" s="134"/>
      <c r="MP59" s="134"/>
      <c r="MQ59" s="134"/>
      <c r="MR59" s="134"/>
      <c r="MS59" s="134"/>
      <c r="MT59" s="134"/>
      <c r="MU59" s="134"/>
      <c r="MV59" s="134"/>
      <c r="MW59" s="134"/>
      <c r="MX59" s="134"/>
      <c r="MY59" s="134"/>
      <c r="MZ59" s="134"/>
      <c r="NA59" s="134"/>
      <c r="NB59" s="134"/>
      <c r="NC59" s="134"/>
      <c r="ND59" s="134"/>
      <c r="NE59" s="134"/>
      <c r="NF59" s="134"/>
      <c r="NG59" s="134"/>
      <c r="NH59" s="134"/>
      <c r="NI59" s="134"/>
      <c r="NJ59" s="134"/>
      <c r="NK59" s="134"/>
      <c r="NL59" s="134"/>
      <c r="NM59" s="134"/>
      <c r="NN59" s="134"/>
      <c r="NO59" s="134"/>
      <c r="NP59" s="134"/>
      <c r="NQ59" s="134"/>
      <c r="NR59" s="134"/>
      <c r="NS59" s="134"/>
      <c r="NT59" s="134"/>
      <c r="NU59" s="134"/>
      <c r="NV59" s="134"/>
      <c r="NW59" s="134"/>
      <c r="NX59" s="134"/>
      <c r="NY59" s="134"/>
      <c r="NZ59" s="134"/>
      <c r="OA59" s="134"/>
      <c r="OB59" s="134"/>
      <c r="OC59" s="134"/>
      <c r="OD59" s="134"/>
      <c r="OE59" s="134"/>
      <c r="OF59" s="134"/>
      <c r="OG59" s="134"/>
      <c r="OH59" s="134"/>
      <c r="OI59" s="134"/>
      <c r="OJ59" s="134"/>
      <c r="OK59" s="134"/>
      <c r="OL59" s="134"/>
      <c r="OM59" s="134"/>
      <c r="ON59" s="134"/>
      <c r="OO59" s="134"/>
      <c r="OP59" s="134"/>
      <c r="OQ59" s="134"/>
      <c r="OR59" s="134"/>
      <c r="OS59" s="134"/>
      <c r="OT59" s="134"/>
      <c r="OU59" s="134"/>
      <c r="OV59" s="134"/>
      <c r="OW59" s="134"/>
      <c r="OX59" s="134"/>
      <c r="OY59" s="134"/>
      <c r="OZ59" s="134"/>
      <c r="PA59" s="134"/>
      <c r="PB59" s="134"/>
      <c r="PC59" s="134"/>
      <c r="PD59" s="134"/>
      <c r="PE59" s="134"/>
      <c r="PF59" s="134"/>
      <c r="PG59" s="134"/>
      <c r="PH59" s="134"/>
      <c r="PI59" s="134"/>
      <c r="PJ59" s="134"/>
      <c r="PK59" s="134"/>
      <c r="PL59" s="134"/>
      <c r="PM59" s="134"/>
      <c r="PN59" s="134"/>
      <c r="PO59" s="134"/>
      <c r="PP59" s="134"/>
      <c r="PQ59" s="134"/>
      <c r="PR59" s="134"/>
      <c r="PS59" s="134"/>
      <c r="PT59" s="134"/>
      <c r="PU59" s="134"/>
      <c r="PV59" s="134"/>
      <c r="PW59" s="134"/>
      <c r="PX59" s="134"/>
      <c r="PY59" s="134"/>
      <c r="PZ59" s="134"/>
      <c r="QA59" s="134"/>
      <c r="QB59" s="134"/>
      <c r="QC59" s="134"/>
      <c r="QD59" s="134"/>
      <c r="QE59" s="134"/>
      <c r="QF59" s="134"/>
      <c r="QG59" s="134"/>
      <c r="QH59" s="134"/>
      <c r="QI59" s="134"/>
      <c r="QJ59" s="134"/>
      <c r="QK59" s="134"/>
      <c r="QL59" s="134"/>
      <c r="QM59" s="134"/>
      <c r="QN59" s="134"/>
      <c r="QO59" s="134"/>
      <c r="QP59" s="134"/>
      <c r="QQ59" s="134"/>
      <c r="QR59" s="134"/>
      <c r="QS59" s="134"/>
      <c r="QT59" s="134"/>
      <c r="QU59" s="134"/>
      <c r="QV59" s="134"/>
      <c r="QW59" s="134"/>
      <c r="QX59" s="134"/>
      <c r="QY59" s="134"/>
      <c r="QZ59" s="134"/>
      <c r="RA59" s="134"/>
      <c r="RB59" s="134"/>
      <c r="RC59" s="134"/>
      <c r="RD59" s="134"/>
      <c r="RE59" s="134"/>
      <c r="RF59" s="134"/>
      <c r="RG59" s="134"/>
      <c r="RH59" s="134"/>
      <c r="RI59" s="134"/>
      <c r="RJ59" s="134"/>
      <c r="RK59" s="134"/>
      <c r="RL59" s="134"/>
      <c r="RM59" s="134"/>
      <c r="RN59" s="134"/>
      <c r="RO59" s="134"/>
      <c r="RP59" s="134"/>
      <c r="RQ59" s="134"/>
      <c r="RR59" s="134"/>
      <c r="RS59" s="134"/>
      <c r="RT59" s="134"/>
      <c r="RU59" s="134"/>
      <c r="RV59" s="134"/>
      <c r="RW59" s="134"/>
      <c r="RX59" s="134"/>
      <c r="RY59" s="134"/>
      <c r="RZ59" s="134"/>
      <c r="SA59" s="134"/>
      <c r="SB59" s="134"/>
      <c r="SC59" s="134"/>
      <c r="SD59" s="134"/>
      <c r="SE59" s="134"/>
      <c r="SF59" s="134"/>
      <c r="SG59" s="134"/>
      <c r="SH59" s="134"/>
      <c r="SI59" s="134"/>
      <c r="SJ59" s="134"/>
      <c r="SK59" s="134"/>
      <c r="SL59" s="134"/>
      <c r="SM59" s="134"/>
      <c r="SN59" s="134"/>
      <c r="SO59" s="134"/>
      <c r="SP59" s="134"/>
      <c r="SQ59" s="134"/>
      <c r="SR59" s="134"/>
      <c r="SS59" s="134"/>
      <c r="ST59" s="134"/>
      <c r="SU59" s="134"/>
      <c r="SV59" s="134"/>
      <c r="SW59" s="134"/>
      <c r="SX59" s="134"/>
      <c r="SY59" s="134"/>
      <c r="SZ59" s="134"/>
      <c r="TA59" s="134"/>
      <c r="TB59" s="134"/>
      <c r="TC59" s="134"/>
      <c r="TD59" s="134"/>
      <c r="TE59" s="134"/>
      <c r="TF59" s="134"/>
      <c r="TG59" s="134"/>
      <c r="TH59" s="134"/>
      <c r="TI59" s="134"/>
      <c r="TJ59" s="134"/>
      <c r="TK59" s="134"/>
      <c r="TL59" s="134"/>
      <c r="TM59" s="134"/>
      <c r="TN59" s="134"/>
      <c r="TO59" s="134"/>
      <c r="TP59" s="134"/>
      <c r="TQ59" s="134"/>
      <c r="TR59" s="134"/>
      <c r="TS59" s="134"/>
      <c r="TT59" s="134"/>
      <c r="TU59" s="134"/>
      <c r="TV59" s="134"/>
      <c r="TW59" s="134"/>
      <c r="TX59" s="134"/>
      <c r="TY59" s="134"/>
      <c r="TZ59" s="134"/>
      <c r="UA59" s="134"/>
      <c r="UB59" s="134"/>
      <c r="UC59" s="134"/>
      <c r="UD59" s="134"/>
      <c r="UE59" s="134"/>
      <c r="UF59" s="134"/>
      <c r="UG59" s="134"/>
      <c r="UH59" s="134"/>
      <c r="UI59" s="134"/>
      <c r="UJ59" s="134"/>
      <c r="UK59" s="134"/>
      <c r="UL59" s="134"/>
      <c r="UM59" s="134"/>
      <c r="UN59" s="134"/>
      <c r="UO59" s="134"/>
      <c r="UP59" s="134"/>
      <c r="UQ59" s="134"/>
      <c r="UR59" s="134"/>
      <c r="US59" s="134"/>
      <c r="UT59" s="134"/>
      <c r="UU59" s="134"/>
      <c r="UV59" s="134"/>
      <c r="UW59" s="134"/>
      <c r="UX59" s="134"/>
      <c r="UY59" s="134"/>
      <c r="UZ59" s="134"/>
      <c r="VA59" s="134"/>
      <c r="VB59" s="134"/>
      <c r="VC59" s="134"/>
      <c r="VD59" s="134"/>
      <c r="VE59" s="134"/>
      <c r="VF59" s="134"/>
      <c r="VG59" s="134"/>
      <c r="VH59" s="134"/>
      <c r="VI59" s="134"/>
      <c r="VJ59" s="134"/>
      <c r="VK59" s="134"/>
      <c r="VL59" s="134"/>
      <c r="VM59" s="134"/>
      <c r="VN59" s="134"/>
      <c r="VO59" s="134"/>
      <c r="VP59" s="134"/>
      <c r="VQ59" s="134"/>
      <c r="VR59" s="134"/>
      <c r="VS59" s="134"/>
      <c r="VT59" s="134"/>
      <c r="VU59" s="134"/>
      <c r="VV59" s="134"/>
      <c r="VW59" s="134"/>
      <c r="VX59" s="134"/>
      <c r="VY59" s="134"/>
      <c r="VZ59" s="134"/>
      <c r="WA59" s="134"/>
      <c r="WB59" s="134"/>
      <c r="WC59" s="134"/>
      <c r="WD59" s="134"/>
      <c r="WE59" s="134"/>
      <c r="WF59" s="134"/>
      <c r="WG59" s="134"/>
      <c r="WH59" s="134"/>
      <c r="WI59" s="134"/>
      <c r="WJ59" s="134"/>
      <c r="WK59" s="134"/>
      <c r="WL59" s="134"/>
      <c r="WM59" s="134"/>
      <c r="WN59" s="134"/>
      <c r="WO59" s="134"/>
      <c r="WP59" s="134"/>
      <c r="WQ59" s="134"/>
      <c r="WR59" s="134"/>
      <c r="WS59" s="134"/>
      <c r="WT59" s="134"/>
      <c r="WU59" s="134"/>
      <c r="WV59" s="134"/>
      <c r="WW59" s="134"/>
      <c r="WX59" s="134"/>
      <c r="WY59" s="134"/>
      <c r="WZ59" s="134"/>
      <c r="XA59" s="134"/>
      <c r="XB59" s="134"/>
      <c r="XC59" s="134"/>
      <c r="XD59" s="134"/>
      <c r="XE59" s="134"/>
      <c r="XF59" s="134"/>
      <c r="XG59" s="134"/>
      <c r="XH59" s="134"/>
      <c r="XI59" s="134"/>
      <c r="XJ59" s="134"/>
      <c r="XK59" s="134"/>
      <c r="XL59" s="134"/>
      <c r="XM59" s="134"/>
      <c r="XN59" s="134"/>
      <c r="XO59" s="134"/>
      <c r="XP59" s="134"/>
      <c r="XQ59" s="134"/>
      <c r="XR59" s="134"/>
      <c r="XS59" s="134"/>
      <c r="XT59" s="134"/>
      <c r="XU59" s="134"/>
      <c r="XV59" s="134"/>
      <c r="XW59" s="134"/>
      <c r="XX59" s="134"/>
      <c r="XY59" s="134"/>
      <c r="XZ59" s="134"/>
      <c r="YA59" s="134"/>
      <c r="YB59" s="134"/>
      <c r="YC59" s="134"/>
      <c r="YD59" s="134"/>
      <c r="YE59" s="134"/>
      <c r="YF59" s="134"/>
      <c r="YG59" s="134"/>
      <c r="YH59" s="134"/>
      <c r="YI59" s="134"/>
      <c r="YJ59" s="134"/>
      <c r="YK59" s="134"/>
      <c r="YL59" s="134"/>
      <c r="YM59" s="134"/>
      <c r="YN59" s="134"/>
      <c r="YO59" s="134"/>
      <c r="YP59" s="134"/>
      <c r="YQ59" s="134"/>
      <c r="YR59" s="134"/>
      <c r="YS59" s="134"/>
      <c r="YT59" s="134"/>
      <c r="YU59" s="134"/>
      <c r="YV59" s="134"/>
      <c r="YW59" s="134"/>
      <c r="YX59" s="134"/>
      <c r="YY59" s="134"/>
      <c r="YZ59" s="134"/>
      <c r="ZA59" s="134"/>
      <c r="ZB59" s="134"/>
      <c r="ZC59" s="134"/>
      <c r="ZD59" s="134"/>
      <c r="ZE59" s="134"/>
      <c r="ZF59" s="134"/>
      <c r="ZG59" s="134"/>
      <c r="ZH59" s="134"/>
      <c r="ZI59" s="134"/>
      <c r="ZJ59" s="134"/>
      <c r="ZK59" s="134"/>
      <c r="ZL59" s="134"/>
      <c r="ZM59" s="134"/>
      <c r="ZN59" s="134"/>
      <c r="ZO59" s="134"/>
      <c r="ZP59" s="134"/>
      <c r="ZQ59" s="134"/>
      <c r="ZR59" s="134"/>
      <c r="ZS59" s="134"/>
      <c r="ZT59" s="134"/>
      <c r="ZU59" s="134"/>
      <c r="ZV59" s="134"/>
      <c r="ZW59" s="134"/>
      <c r="ZX59" s="134"/>
      <c r="ZY59" s="134"/>
      <c r="ZZ59" s="134"/>
    </row>
    <row r="60" spans="1:702" s="223" customFormat="1">
      <c r="A60" s="134"/>
      <c r="B60" s="134"/>
      <c r="C60" s="134"/>
      <c r="D60" s="222"/>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c r="EO60" s="134"/>
      <c r="EP60" s="134"/>
      <c r="EQ60" s="134"/>
      <c r="ER60" s="134"/>
      <c r="ES60" s="134"/>
      <c r="ET60" s="134"/>
      <c r="EU60" s="134"/>
      <c r="EV60" s="134"/>
      <c r="EW60" s="134"/>
      <c r="EX60" s="134"/>
      <c r="EY60" s="134"/>
      <c r="EZ60" s="134"/>
      <c r="FA60" s="134"/>
      <c r="FB60" s="134"/>
      <c r="FC60" s="134"/>
      <c r="FD60" s="134"/>
      <c r="FE60" s="134"/>
      <c r="FF60" s="134"/>
      <c r="FG60" s="134"/>
      <c r="FH60" s="134"/>
      <c r="FI60" s="134"/>
      <c r="FJ60" s="134"/>
      <c r="FK60" s="134"/>
      <c r="FL60" s="134"/>
      <c r="FM60" s="134"/>
      <c r="FN60" s="134"/>
      <c r="FO60" s="134"/>
      <c r="FP60" s="134"/>
      <c r="FQ60" s="134"/>
      <c r="FR60" s="134"/>
      <c r="FS60" s="134"/>
      <c r="FT60" s="134"/>
      <c r="FU60" s="134"/>
      <c r="FV60" s="134"/>
      <c r="FW60" s="134"/>
      <c r="FX60" s="134"/>
      <c r="FY60" s="134"/>
      <c r="FZ60" s="134"/>
      <c r="GA60" s="134"/>
      <c r="GB60" s="134"/>
      <c r="GC60" s="134"/>
      <c r="GD60" s="134"/>
      <c r="GE60" s="134"/>
      <c r="GF60" s="134"/>
      <c r="GG60" s="134"/>
      <c r="GH60" s="134"/>
      <c r="GI60" s="134"/>
      <c r="GJ60" s="134"/>
      <c r="GK60" s="134"/>
      <c r="GL60" s="134"/>
      <c r="GM60" s="134"/>
      <c r="GN60" s="134"/>
      <c r="GO60" s="134"/>
      <c r="GP60" s="134"/>
      <c r="GQ60" s="134"/>
      <c r="GR60" s="134"/>
      <c r="GS60" s="134"/>
      <c r="GT60" s="134"/>
      <c r="GU60" s="134"/>
      <c r="GV60" s="134"/>
      <c r="GW60" s="134"/>
      <c r="GX60" s="134"/>
      <c r="GY60" s="134"/>
      <c r="GZ60" s="134"/>
      <c r="HA60" s="134"/>
      <c r="HB60" s="134"/>
      <c r="HC60" s="134"/>
      <c r="HD60" s="134"/>
      <c r="HE60" s="134"/>
      <c r="HF60" s="134"/>
      <c r="HG60" s="134"/>
      <c r="HH60" s="134"/>
      <c r="HI60" s="134"/>
      <c r="HJ60" s="134"/>
      <c r="HK60" s="134"/>
      <c r="HL60" s="134"/>
      <c r="HM60" s="134"/>
      <c r="HN60" s="134"/>
      <c r="HO60" s="134"/>
      <c r="HP60" s="134"/>
      <c r="HQ60" s="134"/>
      <c r="HR60" s="134"/>
      <c r="HS60" s="134"/>
      <c r="HT60" s="134"/>
      <c r="HU60" s="134"/>
      <c r="HV60" s="134"/>
      <c r="HW60" s="134"/>
      <c r="HX60" s="134"/>
      <c r="HY60" s="134"/>
      <c r="HZ60" s="134"/>
      <c r="IA60" s="134"/>
      <c r="IB60" s="134"/>
      <c r="IC60" s="134"/>
      <c r="ID60" s="134"/>
      <c r="IE60" s="134"/>
      <c r="IF60" s="134"/>
      <c r="IG60" s="134"/>
      <c r="IH60" s="134"/>
      <c r="II60" s="134"/>
      <c r="IJ60" s="134"/>
      <c r="IK60" s="134"/>
      <c r="IL60" s="134"/>
      <c r="IM60" s="134"/>
      <c r="IN60" s="134"/>
      <c r="IO60" s="134"/>
      <c r="IP60" s="134"/>
      <c r="IQ60" s="134"/>
      <c r="IR60" s="134"/>
      <c r="IS60" s="134"/>
      <c r="IT60" s="134"/>
      <c r="IU60" s="134"/>
      <c r="IV60" s="134"/>
      <c r="IW60" s="134"/>
      <c r="IX60" s="134"/>
      <c r="IY60" s="134"/>
      <c r="IZ60" s="134"/>
      <c r="JA60" s="134"/>
      <c r="JB60" s="134"/>
      <c r="JC60" s="134"/>
      <c r="JD60" s="134"/>
      <c r="JE60" s="134"/>
      <c r="JF60" s="134"/>
      <c r="JG60" s="134"/>
      <c r="JH60" s="134"/>
      <c r="JI60" s="134"/>
      <c r="JJ60" s="134"/>
      <c r="JK60" s="134"/>
      <c r="JL60" s="134"/>
      <c r="JM60" s="134"/>
      <c r="JN60" s="134"/>
      <c r="JO60" s="134"/>
      <c r="JP60" s="134"/>
      <c r="JQ60" s="134"/>
      <c r="JR60" s="134"/>
      <c r="JS60" s="134"/>
      <c r="JT60" s="134"/>
      <c r="JU60" s="134"/>
      <c r="JV60" s="134"/>
      <c r="JW60" s="134"/>
      <c r="JX60" s="134"/>
      <c r="JY60" s="134"/>
      <c r="JZ60" s="134"/>
      <c r="KA60" s="134"/>
      <c r="KB60" s="134"/>
      <c r="KC60" s="134"/>
      <c r="KD60" s="134"/>
      <c r="KE60" s="134"/>
      <c r="KF60" s="134"/>
      <c r="KG60" s="134"/>
      <c r="KH60" s="134"/>
      <c r="KI60" s="134"/>
      <c r="KJ60" s="134"/>
      <c r="KK60" s="134"/>
      <c r="KL60" s="134"/>
      <c r="KM60" s="134"/>
      <c r="KN60" s="134"/>
      <c r="KO60" s="134"/>
      <c r="KP60" s="134"/>
      <c r="KQ60" s="134"/>
      <c r="KR60" s="134"/>
      <c r="KS60" s="134"/>
      <c r="KT60" s="134"/>
      <c r="KU60" s="134"/>
      <c r="KV60" s="134"/>
      <c r="KW60" s="134"/>
      <c r="KX60" s="134"/>
      <c r="KY60" s="134"/>
      <c r="KZ60" s="134"/>
      <c r="LA60" s="134"/>
      <c r="LB60" s="134"/>
      <c r="LC60" s="134"/>
      <c r="LD60" s="134"/>
      <c r="LE60" s="134"/>
      <c r="LF60" s="134"/>
      <c r="LG60" s="134"/>
      <c r="LH60" s="134"/>
      <c r="LI60" s="134"/>
      <c r="LJ60" s="134"/>
      <c r="LK60" s="134"/>
      <c r="LL60" s="134"/>
      <c r="LM60" s="134"/>
      <c r="LN60" s="134"/>
      <c r="LO60" s="134"/>
      <c r="LP60" s="134"/>
      <c r="LQ60" s="134"/>
      <c r="LR60" s="134"/>
      <c r="LS60" s="134"/>
      <c r="LT60" s="134"/>
      <c r="LU60" s="134"/>
      <c r="LV60" s="134"/>
      <c r="LW60" s="134"/>
      <c r="LX60" s="134"/>
      <c r="LY60" s="134"/>
      <c r="LZ60" s="134"/>
      <c r="MA60" s="134"/>
      <c r="MB60" s="134"/>
      <c r="MC60" s="134"/>
      <c r="MD60" s="134"/>
      <c r="ME60" s="134"/>
      <c r="MF60" s="134"/>
      <c r="MG60" s="134"/>
      <c r="MH60" s="134"/>
      <c r="MI60" s="134"/>
      <c r="MJ60" s="134"/>
      <c r="MK60" s="134"/>
      <c r="ML60" s="134"/>
      <c r="MM60" s="134"/>
      <c r="MN60" s="134"/>
      <c r="MO60" s="134"/>
      <c r="MP60" s="134"/>
      <c r="MQ60" s="134"/>
      <c r="MR60" s="134"/>
      <c r="MS60" s="134"/>
      <c r="MT60" s="134"/>
      <c r="MU60" s="134"/>
      <c r="MV60" s="134"/>
      <c r="MW60" s="134"/>
      <c r="MX60" s="134"/>
      <c r="MY60" s="134"/>
      <c r="MZ60" s="134"/>
      <c r="NA60" s="134"/>
      <c r="NB60" s="134"/>
      <c r="NC60" s="134"/>
      <c r="ND60" s="134"/>
      <c r="NE60" s="134"/>
      <c r="NF60" s="134"/>
      <c r="NG60" s="134"/>
      <c r="NH60" s="134"/>
      <c r="NI60" s="134"/>
      <c r="NJ60" s="134"/>
      <c r="NK60" s="134"/>
      <c r="NL60" s="134"/>
      <c r="NM60" s="134"/>
      <c r="NN60" s="134"/>
      <c r="NO60" s="134"/>
      <c r="NP60" s="134"/>
      <c r="NQ60" s="134"/>
      <c r="NR60" s="134"/>
      <c r="NS60" s="134"/>
      <c r="NT60" s="134"/>
      <c r="NU60" s="134"/>
      <c r="NV60" s="134"/>
      <c r="NW60" s="134"/>
      <c r="NX60" s="134"/>
      <c r="NY60" s="134"/>
      <c r="NZ60" s="134"/>
      <c r="OA60" s="134"/>
      <c r="OB60" s="134"/>
      <c r="OC60" s="134"/>
      <c r="OD60" s="134"/>
      <c r="OE60" s="134"/>
      <c r="OF60" s="134"/>
      <c r="OG60" s="134"/>
      <c r="OH60" s="134"/>
      <c r="OI60" s="134"/>
      <c r="OJ60" s="134"/>
      <c r="OK60" s="134"/>
      <c r="OL60" s="134"/>
      <c r="OM60" s="134"/>
      <c r="ON60" s="134"/>
      <c r="OO60" s="134"/>
      <c r="OP60" s="134"/>
      <c r="OQ60" s="134"/>
      <c r="OR60" s="134"/>
      <c r="OS60" s="134"/>
      <c r="OT60" s="134"/>
      <c r="OU60" s="134"/>
      <c r="OV60" s="134"/>
      <c r="OW60" s="134"/>
      <c r="OX60" s="134"/>
      <c r="OY60" s="134"/>
      <c r="OZ60" s="134"/>
      <c r="PA60" s="134"/>
      <c r="PB60" s="134"/>
      <c r="PC60" s="134"/>
      <c r="PD60" s="134"/>
      <c r="PE60" s="134"/>
      <c r="PF60" s="134"/>
      <c r="PG60" s="134"/>
      <c r="PH60" s="134"/>
      <c r="PI60" s="134"/>
      <c r="PJ60" s="134"/>
      <c r="PK60" s="134"/>
      <c r="PL60" s="134"/>
      <c r="PM60" s="134"/>
      <c r="PN60" s="134"/>
      <c r="PO60" s="134"/>
      <c r="PP60" s="134"/>
      <c r="PQ60" s="134"/>
      <c r="PR60" s="134"/>
      <c r="PS60" s="134"/>
      <c r="PT60" s="134"/>
      <c r="PU60" s="134"/>
      <c r="PV60" s="134"/>
      <c r="PW60" s="134"/>
      <c r="PX60" s="134"/>
      <c r="PY60" s="134"/>
      <c r="PZ60" s="134"/>
      <c r="QA60" s="134"/>
      <c r="QB60" s="134"/>
      <c r="QC60" s="134"/>
      <c r="QD60" s="134"/>
      <c r="QE60" s="134"/>
      <c r="QF60" s="134"/>
      <c r="QG60" s="134"/>
      <c r="QH60" s="134"/>
      <c r="QI60" s="134"/>
      <c r="QJ60" s="134"/>
      <c r="QK60" s="134"/>
      <c r="QL60" s="134"/>
      <c r="QM60" s="134"/>
      <c r="QN60" s="134"/>
      <c r="QO60" s="134"/>
      <c r="QP60" s="134"/>
      <c r="QQ60" s="134"/>
      <c r="QR60" s="134"/>
      <c r="QS60" s="134"/>
      <c r="QT60" s="134"/>
      <c r="QU60" s="134"/>
      <c r="QV60" s="134"/>
      <c r="QW60" s="134"/>
      <c r="QX60" s="134"/>
      <c r="QY60" s="134"/>
      <c r="QZ60" s="134"/>
      <c r="RA60" s="134"/>
      <c r="RB60" s="134"/>
      <c r="RC60" s="134"/>
      <c r="RD60" s="134"/>
      <c r="RE60" s="134"/>
      <c r="RF60" s="134"/>
      <c r="RG60" s="134"/>
      <c r="RH60" s="134"/>
      <c r="RI60" s="134"/>
      <c r="RJ60" s="134"/>
      <c r="RK60" s="134"/>
      <c r="RL60" s="134"/>
      <c r="RM60" s="134"/>
      <c r="RN60" s="134"/>
      <c r="RO60" s="134"/>
      <c r="RP60" s="134"/>
      <c r="RQ60" s="134"/>
      <c r="RR60" s="134"/>
      <c r="RS60" s="134"/>
      <c r="RT60" s="134"/>
      <c r="RU60" s="134"/>
      <c r="RV60" s="134"/>
      <c r="RW60" s="134"/>
      <c r="RX60" s="134"/>
      <c r="RY60" s="134"/>
      <c r="RZ60" s="134"/>
      <c r="SA60" s="134"/>
      <c r="SB60" s="134"/>
      <c r="SC60" s="134"/>
      <c r="SD60" s="134"/>
      <c r="SE60" s="134"/>
      <c r="SF60" s="134"/>
      <c r="SG60" s="134"/>
      <c r="SH60" s="134"/>
      <c r="SI60" s="134"/>
      <c r="SJ60" s="134"/>
      <c r="SK60" s="134"/>
      <c r="SL60" s="134"/>
      <c r="SM60" s="134"/>
      <c r="SN60" s="134"/>
      <c r="SO60" s="134"/>
      <c r="SP60" s="134"/>
      <c r="SQ60" s="134"/>
      <c r="SR60" s="134"/>
      <c r="SS60" s="134"/>
      <c r="ST60" s="134"/>
      <c r="SU60" s="134"/>
      <c r="SV60" s="134"/>
      <c r="SW60" s="134"/>
      <c r="SX60" s="134"/>
      <c r="SY60" s="134"/>
      <c r="SZ60" s="134"/>
      <c r="TA60" s="134"/>
      <c r="TB60" s="134"/>
      <c r="TC60" s="134"/>
      <c r="TD60" s="134"/>
      <c r="TE60" s="134"/>
      <c r="TF60" s="134"/>
      <c r="TG60" s="134"/>
      <c r="TH60" s="134"/>
      <c r="TI60" s="134"/>
      <c r="TJ60" s="134"/>
      <c r="TK60" s="134"/>
      <c r="TL60" s="134"/>
      <c r="TM60" s="134"/>
      <c r="TN60" s="134"/>
      <c r="TO60" s="134"/>
      <c r="TP60" s="134"/>
      <c r="TQ60" s="134"/>
      <c r="TR60" s="134"/>
      <c r="TS60" s="134"/>
      <c r="TT60" s="134"/>
      <c r="TU60" s="134"/>
      <c r="TV60" s="134"/>
      <c r="TW60" s="134"/>
      <c r="TX60" s="134"/>
      <c r="TY60" s="134"/>
      <c r="TZ60" s="134"/>
      <c r="UA60" s="134"/>
      <c r="UB60" s="134"/>
      <c r="UC60" s="134"/>
      <c r="UD60" s="134"/>
      <c r="UE60" s="134"/>
      <c r="UF60" s="134"/>
      <c r="UG60" s="134"/>
      <c r="UH60" s="134"/>
      <c r="UI60" s="134"/>
      <c r="UJ60" s="134"/>
      <c r="UK60" s="134"/>
      <c r="UL60" s="134"/>
      <c r="UM60" s="134"/>
      <c r="UN60" s="134"/>
      <c r="UO60" s="134"/>
      <c r="UP60" s="134"/>
      <c r="UQ60" s="134"/>
      <c r="UR60" s="134"/>
      <c r="US60" s="134"/>
      <c r="UT60" s="134"/>
      <c r="UU60" s="134"/>
      <c r="UV60" s="134"/>
      <c r="UW60" s="134"/>
      <c r="UX60" s="134"/>
      <c r="UY60" s="134"/>
      <c r="UZ60" s="134"/>
      <c r="VA60" s="134"/>
      <c r="VB60" s="134"/>
      <c r="VC60" s="134"/>
      <c r="VD60" s="134"/>
      <c r="VE60" s="134"/>
      <c r="VF60" s="134"/>
      <c r="VG60" s="134"/>
      <c r="VH60" s="134"/>
      <c r="VI60" s="134"/>
      <c r="VJ60" s="134"/>
      <c r="VK60" s="134"/>
      <c r="VL60" s="134"/>
      <c r="VM60" s="134"/>
      <c r="VN60" s="134"/>
      <c r="VO60" s="134"/>
      <c r="VP60" s="134"/>
      <c r="VQ60" s="134"/>
      <c r="VR60" s="134"/>
      <c r="VS60" s="134"/>
      <c r="VT60" s="134"/>
      <c r="VU60" s="134"/>
      <c r="VV60" s="134"/>
      <c r="VW60" s="134"/>
      <c r="VX60" s="134"/>
      <c r="VY60" s="134"/>
      <c r="VZ60" s="134"/>
      <c r="WA60" s="134"/>
      <c r="WB60" s="134"/>
      <c r="WC60" s="134"/>
      <c r="WD60" s="134"/>
      <c r="WE60" s="134"/>
      <c r="WF60" s="134"/>
      <c r="WG60" s="134"/>
      <c r="WH60" s="134"/>
      <c r="WI60" s="134"/>
      <c r="WJ60" s="134"/>
      <c r="WK60" s="134"/>
      <c r="WL60" s="134"/>
      <c r="WM60" s="134"/>
      <c r="WN60" s="134"/>
      <c r="WO60" s="134"/>
      <c r="WP60" s="134"/>
      <c r="WQ60" s="134"/>
      <c r="WR60" s="134"/>
      <c r="WS60" s="134"/>
      <c r="WT60" s="134"/>
      <c r="WU60" s="134"/>
      <c r="WV60" s="134"/>
      <c r="WW60" s="134"/>
      <c r="WX60" s="134"/>
      <c r="WY60" s="134"/>
      <c r="WZ60" s="134"/>
      <c r="XA60" s="134"/>
      <c r="XB60" s="134"/>
      <c r="XC60" s="134"/>
      <c r="XD60" s="134"/>
      <c r="XE60" s="134"/>
      <c r="XF60" s="134"/>
      <c r="XG60" s="134"/>
      <c r="XH60" s="134"/>
      <c r="XI60" s="134"/>
      <c r="XJ60" s="134"/>
      <c r="XK60" s="134"/>
      <c r="XL60" s="134"/>
      <c r="XM60" s="134"/>
      <c r="XN60" s="134"/>
      <c r="XO60" s="134"/>
      <c r="XP60" s="134"/>
      <c r="XQ60" s="134"/>
      <c r="XR60" s="134"/>
      <c r="XS60" s="134"/>
      <c r="XT60" s="134"/>
      <c r="XU60" s="134"/>
      <c r="XV60" s="134"/>
      <c r="XW60" s="134"/>
      <c r="XX60" s="134"/>
      <c r="XY60" s="134"/>
      <c r="XZ60" s="134"/>
      <c r="YA60" s="134"/>
      <c r="YB60" s="134"/>
      <c r="YC60" s="134"/>
      <c r="YD60" s="134"/>
      <c r="YE60" s="134"/>
      <c r="YF60" s="134"/>
      <c r="YG60" s="134"/>
      <c r="YH60" s="134"/>
      <c r="YI60" s="134"/>
      <c r="YJ60" s="134"/>
      <c r="YK60" s="134"/>
      <c r="YL60" s="134"/>
      <c r="YM60" s="134"/>
      <c r="YN60" s="134"/>
      <c r="YO60" s="134"/>
      <c r="YP60" s="134"/>
      <c r="YQ60" s="134"/>
      <c r="YR60" s="134"/>
      <c r="YS60" s="134"/>
      <c r="YT60" s="134"/>
      <c r="YU60" s="134"/>
      <c r="YV60" s="134"/>
      <c r="YW60" s="134"/>
      <c r="YX60" s="134"/>
      <c r="YY60" s="134"/>
      <c r="YZ60" s="134"/>
      <c r="ZA60" s="134"/>
      <c r="ZB60" s="134"/>
      <c r="ZC60" s="134"/>
      <c r="ZD60" s="134"/>
      <c r="ZE60" s="134"/>
      <c r="ZF60" s="134"/>
      <c r="ZG60" s="134"/>
      <c r="ZH60" s="134"/>
      <c r="ZI60" s="134"/>
      <c r="ZJ60" s="134"/>
      <c r="ZK60" s="134"/>
      <c r="ZL60" s="134"/>
      <c r="ZM60" s="134"/>
      <c r="ZN60" s="134"/>
      <c r="ZO60" s="134"/>
      <c r="ZP60" s="134"/>
      <c r="ZQ60" s="134"/>
      <c r="ZR60" s="134"/>
      <c r="ZS60" s="134"/>
      <c r="ZT60" s="134"/>
      <c r="ZU60" s="134"/>
      <c r="ZV60" s="134"/>
      <c r="ZW60" s="134"/>
      <c r="ZX60" s="134"/>
      <c r="ZY60" s="134"/>
      <c r="ZZ60" s="134"/>
    </row>
  </sheetData>
  <mergeCells count="26">
    <mergeCell ref="L2:M2"/>
    <mergeCell ref="N2:O2"/>
    <mergeCell ref="A4:A31"/>
    <mergeCell ref="B4:B11"/>
    <mergeCell ref="B12:B17"/>
    <mergeCell ref="B18:B23"/>
    <mergeCell ref="B24:B26"/>
    <mergeCell ref="B27:B30"/>
    <mergeCell ref="A2:A3"/>
    <mergeCell ref="B2:B3"/>
    <mergeCell ref="C2:C3"/>
    <mergeCell ref="D2:D3"/>
    <mergeCell ref="E2:G2"/>
    <mergeCell ref="H2:J2"/>
    <mergeCell ref="K2:K3"/>
    <mergeCell ref="A1:E1"/>
    <mergeCell ref="A45:C45"/>
    <mergeCell ref="A50:B50"/>
    <mergeCell ref="A47:D47"/>
    <mergeCell ref="A49:I49"/>
    <mergeCell ref="A32:A44"/>
    <mergeCell ref="B32:B36"/>
    <mergeCell ref="B37:B40"/>
    <mergeCell ref="B41:B43"/>
    <mergeCell ref="A48:E48"/>
    <mergeCell ref="A46:B46"/>
  </mergeCells>
  <printOptions horizontalCentered="1"/>
  <pageMargins left="0.7" right="0.7" top="0.75" bottom="0.75" header="0.3" footer="0.3"/>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110" zoomScaleNormal="110" workbookViewId="0">
      <selection activeCell="J3" sqref="J3"/>
    </sheetView>
  </sheetViews>
  <sheetFormatPr defaultColWidth="9.140625" defaultRowHeight="11.25"/>
  <cols>
    <col min="1" max="1" width="7.85546875" style="225" customWidth="1"/>
    <col min="2" max="2" width="11.28515625" style="225" customWidth="1"/>
    <col min="3" max="3" width="21.28515625" style="225" customWidth="1"/>
    <col min="4" max="4" width="11" style="225" bestFit="1" customWidth="1"/>
    <col min="5" max="5" width="7.5703125" style="225" customWidth="1"/>
    <col min="6" max="6" width="9" style="225" customWidth="1"/>
    <col min="7" max="8" width="7.42578125" style="225" customWidth="1"/>
    <col min="9" max="9" width="8" style="225" bestFit="1" customWidth="1"/>
    <col min="10" max="11" width="7" style="225" bestFit="1" customWidth="1"/>
    <col min="12" max="12" width="12.140625" style="225" customWidth="1"/>
    <col min="13" max="14" width="9" style="225" customWidth="1"/>
    <col min="15" max="16384" width="9.140625" style="225"/>
  </cols>
  <sheetData>
    <row r="1" spans="1:16" ht="33.75" customHeight="1">
      <c r="A1" s="1606" t="s">
        <v>1120</v>
      </c>
      <c r="B1" s="1606"/>
      <c r="C1" s="1606"/>
      <c r="D1" s="1606"/>
      <c r="E1" s="1606"/>
      <c r="F1" s="1606"/>
      <c r="G1" s="1606"/>
      <c r="H1" s="1606"/>
      <c r="I1" s="224"/>
      <c r="J1" s="224"/>
      <c r="K1" s="224"/>
      <c r="L1" s="224"/>
      <c r="M1" s="224"/>
      <c r="N1" s="224"/>
      <c r="O1" s="224"/>
      <c r="P1" s="224"/>
    </row>
    <row r="2" spans="1:16" ht="85.5" customHeight="1">
      <c r="A2" s="1514" t="s">
        <v>657</v>
      </c>
      <c r="B2" s="1514" t="s">
        <v>605</v>
      </c>
      <c r="C2" s="1514" t="s">
        <v>977</v>
      </c>
      <c r="D2" s="1544" t="s">
        <v>1121</v>
      </c>
      <c r="E2" s="1598" t="s">
        <v>992</v>
      </c>
      <c r="F2" s="1542" t="s">
        <v>1117</v>
      </c>
      <c r="G2" s="1600"/>
      <c r="H2" s="1543"/>
      <c r="I2" s="1514" t="s">
        <v>606</v>
      </c>
      <c r="J2" s="1514"/>
      <c r="K2" s="1514"/>
      <c r="L2" s="1544" t="s">
        <v>607</v>
      </c>
      <c r="M2" s="1514" t="s">
        <v>989</v>
      </c>
      <c r="N2" s="1514"/>
      <c r="O2" s="1514" t="s">
        <v>1375</v>
      </c>
      <c r="P2" s="1514"/>
    </row>
    <row r="3" spans="1:16" ht="99.75" customHeight="1">
      <c r="A3" s="1514"/>
      <c r="B3" s="1514"/>
      <c r="C3" s="1514"/>
      <c r="D3" s="1506" t="s">
        <v>8</v>
      </c>
      <c r="E3" s="1599"/>
      <c r="F3" s="226" t="s">
        <v>2</v>
      </c>
      <c r="G3" s="193" t="s">
        <v>608</v>
      </c>
      <c r="H3" s="193" t="s">
        <v>1358</v>
      </c>
      <c r="I3" s="226" t="s">
        <v>2</v>
      </c>
      <c r="J3" s="193" t="s">
        <v>608</v>
      </c>
      <c r="K3" s="193" t="s">
        <v>1358</v>
      </c>
      <c r="L3" s="1506"/>
      <c r="M3" s="193" t="s">
        <v>608</v>
      </c>
      <c r="N3" s="193" t="s">
        <v>1358</v>
      </c>
      <c r="O3" s="193" t="s">
        <v>1126</v>
      </c>
      <c r="P3" s="193" t="s">
        <v>1118</v>
      </c>
    </row>
    <row r="4" spans="1:16" ht="12" customHeight="1">
      <c r="A4" s="1601" t="s">
        <v>720</v>
      </c>
      <c r="B4" s="1601" t="s">
        <v>658</v>
      </c>
      <c r="C4" s="227" t="s">
        <v>659</v>
      </c>
      <c r="D4" s="228" t="s">
        <v>9</v>
      </c>
      <c r="E4" s="229" t="s">
        <v>695</v>
      </c>
      <c r="F4" s="1091">
        <v>4</v>
      </c>
      <c r="G4" s="1091">
        <v>0</v>
      </c>
      <c r="H4" s="1091">
        <v>0</v>
      </c>
      <c r="I4" s="1091">
        <v>0.1232</v>
      </c>
      <c r="J4" s="1091">
        <v>0</v>
      </c>
      <c r="K4" s="1091">
        <v>0</v>
      </c>
      <c r="L4" s="230" t="s">
        <v>702</v>
      </c>
      <c r="M4" s="1091">
        <v>3231.5</v>
      </c>
      <c r="N4" s="1091">
        <v>3035</v>
      </c>
      <c r="O4" s="1097">
        <v>0</v>
      </c>
      <c r="P4" s="1091">
        <v>0</v>
      </c>
    </row>
    <row r="5" spans="1:16" ht="12" customHeight="1">
      <c r="A5" s="1601"/>
      <c r="B5" s="1601"/>
      <c r="C5" s="231" t="s">
        <v>660</v>
      </c>
      <c r="D5" s="228" t="s">
        <v>10</v>
      </c>
      <c r="E5" s="229" t="s">
        <v>695</v>
      </c>
      <c r="F5" s="1091">
        <v>411</v>
      </c>
      <c r="G5" s="1091">
        <v>64</v>
      </c>
      <c r="H5" s="1091">
        <v>0</v>
      </c>
      <c r="I5" s="1091">
        <v>7.6223799999999997</v>
      </c>
      <c r="J5" s="1091">
        <v>1.2498100000000001</v>
      </c>
      <c r="K5" s="1091">
        <v>0</v>
      </c>
      <c r="L5" s="230" t="s">
        <v>702</v>
      </c>
      <c r="M5" s="1091">
        <v>2116</v>
      </c>
      <c r="N5" s="1091">
        <v>2177</v>
      </c>
      <c r="O5" s="1097">
        <v>0</v>
      </c>
      <c r="P5" s="1097">
        <v>0</v>
      </c>
    </row>
    <row r="6" spans="1:16" ht="12" customHeight="1">
      <c r="A6" s="1601"/>
      <c r="B6" s="1601"/>
      <c r="C6" s="231" t="s">
        <v>662</v>
      </c>
      <c r="D6" s="228" t="s">
        <v>11</v>
      </c>
      <c r="E6" s="229" t="s">
        <v>696</v>
      </c>
      <c r="F6" s="1091">
        <v>417562</v>
      </c>
      <c r="G6" s="1091">
        <v>32457</v>
      </c>
      <c r="H6" s="1091">
        <v>30475</v>
      </c>
      <c r="I6" s="1091">
        <v>15347.066389999996</v>
      </c>
      <c r="J6" s="1091">
        <v>1193.82988</v>
      </c>
      <c r="K6" s="1091">
        <v>1112.2373300000002</v>
      </c>
      <c r="L6" s="230" t="s">
        <v>702</v>
      </c>
      <c r="M6" s="1091">
        <v>7444</v>
      </c>
      <c r="N6" s="1091">
        <v>7120</v>
      </c>
      <c r="O6" s="1097">
        <v>5156.454545454545</v>
      </c>
      <c r="P6" s="1097">
        <v>188.07088997727269</v>
      </c>
    </row>
    <row r="7" spans="1:16" ht="12" customHeight="1">
      <c r="A7" s="1601"/>
      <c r="B7" s="1601"/>
      <c r="C7" s="231" t="s">
        <v>661</v>
      </c>
      <c r="D7" s="228" t="s">
        <v>12</v>
      </c>
      <c r="E7" s="229" t="s">
        <v>697</v>
      </c>
      <c r="F7" s="1091">
        <v>457</v>
      </c>
      <c r="G7" s="1091">
        <v>0</v>
      </c>
      <c r="H7" s="1091">
        <v>0</v>
      </c>
      <c r="I7" s="1091">
        <v>13.55326</v>
      </c>
      <c r="J7" s="1091">
        <v>0</v>
      </c>
      <c r="K7" s="1091">
        <v>0</v>
      </c>
      <c r="L7" s="230" t="s">
        <v>703</v>
      </c>
      <c r="M7" s="1091">
        <v>1485.5</v>
      </c>
      <c r="N7" s="1091">
        <v>1447.5</v>
      </c>
      <c r="O7" s="1097">
        <v>0</v>
      </c>
      <c r="P7" s="1097">
        <v>0</v>
      </c>
    </row>
    <row r="8" spans="1:16" ht="12" customHeight="1">
      <c r="A8" s="1601"/>
      <c r="B8" s="1601"/>
      <c r="C8" s="231" t="s">
        <v>663</v>
      </c>
      <c r="D8" s="228" t="s">
        <v>13</v>
      </c>
      <c r="E8" s="229" t="s">
        <v>695</v>
      </c>
      <c r="F8" s="1091">
        <v>0</v>
      </c>
      <c r="G8" s="1091">
        <v>0</v>
      </c>
      <c r="H8" s="1091">
        <v>0</v>
      </c>
      <c r="I8" s="1091">
        <v>0</v>
      </c>
      <c r="J8" s="1091">
        <v>0</v>
      </c>
      <c r="K8" s="1091">
        <v>0</v>
      </c>
      <c r="L8" s="230" t="s">
        <v>702</v>
      </c>
      <c r="M8" s="1098" t="s">
        <v>1363</v>
      </c>
      <c r="N8" s="1098" t="s">
        <v>1363</v>
      </c>
      <c r="O8" s="1097">
        <v>0</v>
      </c>
      <c r="P8" s="1097">
        <v>0</v>
      </c>
    </row>
    <row r="9" spans="1:16" ht="12" customHeight="1">
      <c r="A9" s="1601"/>
      <c r="B9" s="1601"/>
      <c r="C9" s="231" t="s">
        <v>664</v>
      </c>
      <c r="D9" s="228" t="s">
        <v>14</v>
      </c>
      <c r="E9" s="229" t="s">
        <v>698</v>
      </c>
      <c r="F9" s="1091">
        <v>18</v>
      </c>
      <c r="G9" s="1091">
        <v>1</v>
      </c>
      <c r="H9" s="1091">
        <v>0</v>
      </c>
      <c r="I9" s="1091">
        <v>0.16452999999999998</v>
      </c>
      <c r="J9" s="1091">
        <v>1.7729999999999999E-2</v>
      </c>
      <c r="K9" s="1091">
        <v>0</v>
      </c>
      <c r="L9" s="230" t="s">
        <v>702</v>
      </c>
      <c r="M9" s="1098">
        <v>17510</v>
      </c>
      <c r="N9" s="1098" t="s">
        <v>1363</v>
      </c>
      <c r="O9" s="1097">
        <v>1</v>
      </c>
      <c r="P9" s="1097">
        <v>1.7511363636363644E-2</v>
      </c>
    </row>
    <row r="10" spans="1:16" ht="12" customHeight="1">
      <c r="A10" s="1601"/>
      <c r="B10" s="1601"/>
      <c r="C10" s="1095" t="s">
        <v>1373</v>
      </c>
      <c r="D10" s="1093" t="s">
        <v>1373</v>
      </c>
      <c r="E10" s="1094"/>
      <c r="F10" s="1091">
        <v>4</v>
      </c>
      <c r="G10" s="1091">
        <v>0</v>
      </c>
      <c r="H10" s="1091">
        <v>4</v>
      </c>
      <c r="I10" s="1091">
        <v>1.226</v>
      </c>
      <c r="J10" s="1091">
        <v>0</v>
      </c>
      <c r="K10" s="1091">
        <v>1.226</v>
      </c>
      <c r="L10" s="1091"/>
      <c r="M10" s="1098" t="s">
        <v>1363</v>
      </c>
      <c r="N10" s="1098" t="s">
        <v>1363</v>
      </c>
      <c r="O10" s="1097">
        <v>0</v>
      </c>
      <c r="P10" s="1097">
        <v>0</v>
      </c>
    </row>
    <row r="11" spans="1:16" ht="23.25" customHeight="1">
      <c r="A11" s="1601"/>
      <c r="B11" s="1601"/>
      <c r="C11" s="641" t="s">
        <v>993</v>
      </c>
      <c r="D11" s="228" t="s">
        <v>15</v>
      </c>
      <c r="E11" s="229" t="s">
        <v>695</v>
      </c>
      <c r="F11" s="1091">
        <v>822198</v>
      </c>
      <c r="G11" s="1091">
        <v>97462</v>
      </c>
      <c r="H11" s="1091">
        <v>88751</v>
      </c>
      <c r="I11" s="1091">
        <v>22560.970500000003</v>
      </c>
      <c r="J11" s="1091">
        <v>2619.1197699999998</v>
      </c>
      <c r="K11" s="1091">
        <v>2454.578649999999</v>
      </c>
      <c r="L11" s="230" t="s">
        <v>702</v>
      </c>
      <c r="M11" s="1098">
        <v>2760</v>
      </c>
      <c r="N11" s="1098">
        <v>2985</v>
      </c>
      <c r="O11" s="1097">
        <v>5386.681818181818</v>
      </c>
      <c r="P11" s="1097">
        <v>148.23602272727268</v>
      </c>
    </row>
    <row r="12" spans="1:16" ht="12" customHeight="1">
      <c r="A12" s="1601"/>
      <c r="B12" s="1601"/>
      <c r="C12" s="231" t="s">
        <v>631</v>
      </c>
      <c r="D12" s="228" t="s">
        <v>6</v>
      </c>
      <c r="E12" s="229"/>
      <c r="F12" s="1091">
        <v>0</v>
      </c>
      <c r="G12" s="1091">
        <v>0</v>
      </c>
      <c r="H12" s="1091">
        <v>0</v>
      </c>
      <c r="I12" s="1091">
        <v>0</v>
      </c>
      <c r="J12" s="1091">
        <v>0</v>
      </c>
      <c r="K12" s="1091">
        <v>0</v>
      </c>
      <c r="L12" s="230" t="s">
        <v>703</v>
      </c>
      <c r="M12" s="1098" t="s">
        <v>1363</v>
      </c>
      <c r="N12" s="1098" t="s">
        <v>1363</v>
      </c>
      <c r="O12" s="1097">
        <v>0</v>
      </c>
      <c r="P12" s="1097">
        <v>0</v>
      </c>
    </row>
    <row r="13" spans="1:16" ht="12" customHeight="1">
      <c r="A13" s="1601"/>
      <c r="B13" s="1601"/>
      <c r="C13" s="231" t="s">
        <v>665</v>
      </c>
      <c r="D13" s="228" t="s">
        <v>16</v>
      </c>
      <c r="E13" s="229" t="s">
        <v>699</v>
      </c>
      <c r="F13" s="1091">
        <v>202395</v>
      </c>
      <c r="G13" s="1091">
        <v>16070</v>
      </c>
      <c r="H13" s="1091">
        <v>17812</v>
      </c>
      <c r="I13" s="1091">
        <v>11476.756609999997</v>
      </c>
      <c r="J13" s="1091">
        <v>834.60278000000005</v>
      </c>
      <c r="K13" s="1091">
        <v>777.76912999999968</v>
      </c>
      <c r="L13" s="230" t="s">
        <v>702</v>
      </c>
      <c r="M13" s="1091">
        <v>9672</v>
      </c>
      <c r="N13" s="1091">
        <v>8106</v>
      </c>
      <c r="O13" s="1097">
        <v>2403.681818181818</v>
      </c>
      <c r="P13" s="1097">
        <v>104.0703515909091</v>
      </c>
    </row>
    <row r="14" spans="1:16" ht="12" customHeight="1">
      <c r="A14" s="1601"/>
      <c r="B14" s="1601"/>
      <c r="C14" s="231" t="s">
        <v>687</v>
      </c>
      <c r="D14" s="228" t="s">
        <v>17</v>
      </c>
      <c r="E14" s="229" t="s">
        <v>699</v>
      </c>
      <c r="F14" s="1091">
        <v>645090</v>
      </c>
      <c r="G14" s="1091">
        <v>104784</v>
      </c>
      <c r="H14" s="1091">
        <v>84532</v>
      </c>
      <c r="I14" s="1091">
        <v>35253.278570000002</v>
      </c>
      <c r="J14" s="1091">
        <v>6044.8852200000001</v>
      </c>
      <c r="K14" s="1091">
        <v>5353.0745450000004</v>
      </c>
      <c r="L14" s="230" t="s">
        <v>702</v>
      </c>
      <c r="M14" s="1091">
        <v>12910</v>
      </c>
      <c r="N14" s="1091">
        <v>12713</v>
      </c>
      <c r="O14" s="1097">
        <v>9516.545454545454</v>
      </c>
      <c r="P14" s="1097">
        <v>603.2122259090911</v>
      </c>
    </row>
    <row r="15" spans="1:16" ht="12" customHeight="1">
      <c r="A15" s="1601"/>
      <c r="B15" s="1601"/>
      <c r="C15" s="231" t="s">
        <v>666</v>
      </c>
      <c r="D15" s="228" t="s">
        <v>18</v>
      </c>
      <c r="E15" s="229" t="s">
        <v>695</v>
      </c>
      <c r="F15" s="1091">
        <v>1343337</v>
      </c>
      <c r="G15" s="1091">
        <v>233058</v>
      </c>
      <c r="H15" s="1091">
        <v>196779</v>
      </c>
      <c r="I15" s="1091">
        <v>37423.948299999996</v>
      </c>
      <c r="J15" s="1091">
        <v>6524.3051599999999</v>
      </c>
      <c r="K15" s="1091">
        <v>5873.2419149999996</v>
      </c>
      <c r="L15" s="230" t="s">
        <v>702</v>
      </c>
      <c r="M15" s="1091">
        <v>6070</v>
      </c>
      <c r="N15" s="1091">
        <v>5986</v>
      </c>
      <c r="O15" s="1097">
        <v>13015.363636363636</v>
      </c>
      <c r="P15" s="1097">
        <v>389.08392184090911</v>
      </c>
    </row>
    <row r="16" spans="1:16" ht="12" customHeight="1">
      <c r="A16" s="1601"/>
      <c r="B16" s="1601"/>
      <c r="C16" s="231" t="s">
        <v>667</v>
      </c>
      <c r="D16" s="228" t="s">
        <v>19</v>
      </c>
      <c r="E16" s="229" t="s">
        <v>695</v>
      </c>
      <c r="F16" s="1091">
        <v>0</v>
      </c>
      <c r="G16" s="1091">
        <v>0</v>
      </c>
      <c r="H16" s="1091">
        <v>0</v>
      </c>
      <c r="I16" s="1091">
        <v>0</v>
      </c>
      <c r="J16" s="1091">
        <v>0</v>
      </c>
      <c r="K16" s="1091">
        <v>0</v>
      </c>
      <c r="L16" s="230" t="s">
        <v>704</v>
      </c>
      <c r="M16" s="1098">
        <v>1150</v>
      </c>
      <c r="N16" s="1098">
        <v>1169</v>
      </c>
      <c r="O16" s="1097">
        <v>0</v>
      </c>
      <c r="P16" s="1097">
        <v>0</v>
      </c>
    </row>
    <row r="17" spans="1:16" ht="12" customHeight="1">
      <c r="A17" s="1601"/>
      <c r="B17" s="1601"/>
      <c r="C17" s="231" t="s">
        <v>668</v>
      </c>
      <c r="D17" s="228" t="s">
        <v>20</v>
      </c>
      <c r="E17" s="229" t="s">
        <v>700</v>
      </c>
      <c r="F17" s="1091">
        <v>283755</v>
      </c>
      <c r="G17" s="1091">
        <v>26711</v>
      </c>
      <c r="H17" s="1091">
        <v>36687</v>
      </c>
      <c r="I17" s="1091">
        <v>20295.339674999999</v>
      </c>
      <c r="J17" s="1091">
        <v>1971.027585</v>
      </c>
      <c r="K17" s="1091">
        <v>3082.1577149999998</v>
      </c>
      <c r="L17" s="230" t="s">
        <v>702</v>
      </c>
      <c r="M17" s="1091">
        <v>24690</v>
      </c>
      <c r="N17" s="1091">
        <v>31220</v>
      </c>
      <c r="O17" s="1097">
        <v>3368.5454545454545</v>
      </c>
      <c r="P17" s="1097">
        <v>282.46358274545469</v>
      </c>
    </row>
    <row r="18" spans="1:16" ht="12" customHeight="1">
      <c r="A18" s="1601"/>
      <c r="B18" s="1601"/>
      <c r="C18" s="231" t="s">
        <v>632</v>
      </c>
      <c r="D18" s="228" t="s">
        <v>21</v>
      </c>
      <c r="E18" s="229" t="s">
        <v>701</v>
      </c>
      <c r="F18" s="1091">
        <v>101653</v>
      </c>
      <c r="G18" s="1091">
        <v>27994</v>
      </c>
      <c r="H18" s="1091">
        <v>24140</v>
      </c>
      <c r="I18" s="1091">
        <v>3480.1624800000004</v>
      </c>
      <c r="J18" s="1091">
        <v>947.13169000000005</v>
      </c>
      <c r="K18" s="1091">
        <v>785.55564000000004</v>
      </c>
      <c r="L18" s="230" t="s">
        <v>705</v>
      </c>
      <c r="M18" s="1098">
        <v>1723.05</v>
      </c>
      <c r="N18" s="1098" t="s">
        <v>1363</v>
      </c>
      <c r="O18" s="1097">
        <v>2527.2272727272725</v>
      </c>
      <c r="P18" s="1097">
        <v>82.3632709090909</v>
      </c>
    </row>
    <row r="19" spans="1:16" ht="12" customHeight="1">
      <c r="A19" s="1601"/>
      <c r="B19" s="1601"/>
      <c r="C19" s="231" t="s">
        <v>669</v>
      </c>
      <c r="D19" s="228" t="s">
        <v>22</v>
      </c>
      <c r="E19" s="229" t="s">
        <v>695</v>
      </c>
      <c r="F19" s="1091">
        <v>199</v>
      </c>
      <c r="G19" s="1091">
        <v>111</v>
      </c>
      <c r="H19" s="1091">
        <v>0</v>
      </c>
      <c r="I19" s="1091">
        <v>4.4752000000000001</v>
      </c>
      <c r="J19" s="1091">
        <v>2.5186199999999999</v>
      </c>
      <c r="K19" s="1091">
        <v>0</v>
      </c>
      <c r="L19" s="230" t="s">
        <v>702</v>
      </c>
      <c r="M19" s="1091">
        <v>2208</v>
      </c>
      <c r="N19" s="1091">
        <v>2214</v>
      </c>
      <c r="O19" s="1097">
        <v>51.045454545454547</v>
      </c>
      <c r="P19" s="1097">
        <v>1.1363301363636367</v>
      </c>
    </row>
    <row r="20" spans="1:16" ht="12" customHeight="1">
      <c r="A20" s="1601"/>
      <c r="B20" s="1601"/>
      <c r="C20" s="231" t="s">
        <v>670</v>
      </c>
      <c r="D20" s="228" t="s">
        <v>23</v>
      </c>
      <c r="E20" s="229"/>
      <c r="F20" s="1091">
        <v>0</v>
      </c>
      <c r="G20" s="1091">
        <v>0</v>
      </c>
      <c r="H20" s="1091">
        <v>0</v>
      </c>
      <c r="I20" s="1091">
        <v>0</v>
      </c>
      <c r="J20" s="1091">
        <v>0</v>
      </c>
      <c r="K20" s="1091">
        <v>0</v>
      </c>
      <c r="L20" s="230" t="s">
        <v>702</v>
      </c>
      <c r="M20" s="1098" t="s">
        <v>1363</v>
      </c>
      <c r="N20" s="1098" t="s">
        <v>1363</v>
      </c>
      <c r="O20" s="1097">
        <v>0</v>
      </c>
      <c r="P20" s="1097">
        <v>0</v>
      </c>
    </row>
    <row r="21" spans="1:16" ht="12" customHeight="1">
      <c r="A21" s="1601"/>
      <c r="B21" s="1601"/>
      <c r="C21" s="231" t="s">
        <v>1267</v>
      </c>
      <c r="D21" s="228" t="s">
        <v>24</v>
      </c>
      <c r="E21" s="229" t="s">
        <v>699</v>
      </c>
      <c r="F21" s="1091">
        <v>8</v>
      </c>
      <c r="G21" s="1091">
        <v>0</v>
      </c>
      <c r="H21" s="1091">
        <v>0</v>
      </c>
      <c r="I21" s="1091">
        <v>0.314</v>
      </c>
      <c r="J21" s="1091">
        <v>0</v>
      </c>
      <c r="K21" s="1091">
        <v>0</v>
      </c>
      <c r="L21" s="230" t="s">
        <v>702</v>
      </c>
      <c r="M21" s="1098" t="s">
        <v>1363</v>
      </c>
      <c r="N21" s="1098" t="s">
        <v>1363</v>
      </c>
      <c r="O21" s="1097">
        <v>0</v>
      </c>
      <c r="P21" s="1097">
        <v>0</v>
      </c>
    </row>
    <row r="22" spans="1:16" ht="12" customHeight="1">
      <c r="A22" s="1601"/>
      <c r="B22" s="1601"/>
      <c r="C22" s="231" t="s">
        <v>671</v>
      </c>
      <c r="D22" s="228" t="s">
        <v>25</v>
      </c>
      <c r="E22" s="229" t="s">
        <v>699</v>
      </c>
      <c r="F22" s="1091">
        <v>0</v>
      </c>
      <c r="G22" s="1091">
        <v>0</v>
      </c>
      <c r="H22" s="1091">
        <v>0</v>
      </c>
      <c r="I22" s="1091">
        <v>0</v>
      </c>
      <c r="J22" s="1091">
        <v>0</v>
      </c>
      <c r="K22" s="1091">
        <v>0</v>
      </c>
      <c r="L22" s="230" t="s">
        <v>703</v>
      </c>
      <c r="M22" s="1098" t="s">
        <v>1363</v>
      </c>
      <c r="N22" s="1098" t="s">
        <v>1363</v>
      </c>
      <c r="O22" s="1097">
        <v>0</v>
      </c>
      <c r="P22" s="1097">
        <v>0</v>
      </c>
    </row>
    <row r="23" spans="1:16" ht="12" customHeight="1">
      <c r="A23" s="1601"/>
      <c r="B23" s="1601"/>
      <c r="C23" s="231" t="s">
        <v>672</v>
      </c>
      <c r="D23" s="228" t="s">
        <v>26</v>
      </c>
      <c r="E23" s="229"/>
      <c r="F23" s="1091">
        <v>0</v>
      </c>
      <c r="G23" s="1091">
        <v>0</v>
      </c>
      <c r="H23" s="1091">
        <v>0</v>
      </c>
      <c r="I23" s="1091">
        <v>0</v>
      </c>
      <c r="J23" s="1091">
        <v>0</v>
      </c>
      <c r="K23" s="1091">
        <v>0</v>
      </c>
      <c r="L23" s="230" t="s">
        <v>702</v>
      </c>
      <c r="M23" s="1098">
        <v>15405</v>
      </c>
      <c r="N23" s="1098">
        <v>16670</v>
      </c>
      <c r="O23" s="1097">
        <v>0</v>
      </c>
      <c r="P23" s="1097">
        <v>0</v>
      </c>
    </row>
    <row r="24" spans="1:16" ht="12" customHeight="1">
      <c r="A24" s="1601"/>
      <c r="B24" s="1601"/>
      <c r="C24" s="231" t="s">
        <v>673</v>
      </c>
      <c r="D24" s="228" t="s">
        <v>27</v>
      </c>
      <c r="E24" s="229" t="s">
        <v>695</v>
      </c>
      <c r="F24" s="1091">
        <v>0</v>
      </c>
      <c r="G24" s="1091">
        <v>0</v>
      </c>
      <c r="H24" s="1091">
        <v>0</v>
      </c>
      <c r="I24" s="1091">
        <v>0</v>
      </c>
      <c r="J24" s="1091">
        <v>0</v>
      </c>
      <c r="K24" s="1091">
        <v>0</v>
      </c>
      <c r="L24" s="230" t="s">
        <v>706</v>
      </c>
      <c r="M24" s="1098" t="s">
        <v>1363</v>
      </c>
      <c r="N24" s="1098" t="s">
        <v>1363</v>
      </c>
      <c r="O24" s="1097">
        <v>0</v>
      </c>
      <c r="P24" s="1097">
        <v>0</v>
      </c>
    </row>
    <row r="25" spans="1:16" ht="12" customHeight="1">
      <c r="A25" s="1601"/>
      <c r="B25" s="1601"/>
      <c r="C25" s="231" t="s">
        <v>674</v>
      </c>
      <c r="D25" s="228" t="s">
        <v>28</v>
      </c>
      <c r="E25" s="229" t="s">
        <v>699</v>
      </c>
      <c r="F25" s="1091">
        <v>168902</v>
      </c>
      <c r="G25" s="1091">
        <v>16016</v>
      </c>
      <c r="H25" s="1091">
        <v>12464</v>
      </c>
      <c r="I25" s="1091">
        <v>6682.7286300000005</v>
      </c>
      <c r="J25" s="1091">
        <v>599.47775999999999</v>
      </c>
      <c r="K25" s="1091">
        <v>489.51760000000002</v>
      </c>
      <c r="L25" s="230" t="s">
        <v>702</v>
      </c>
      <c r="M25" s="1091">
        <v>7182</v>
      </c>
      <c r="N25" s="1091" t="s">
        <v>1363</v>
      </c>
      <c r="O25" s="1097">
        <v>2029.909090909091</v>
      </c>
      <c r="P25" s="1097">
        <v>81.462031636363633</v>
      </c>
    </row>
    <row r="26" spans="1:16" ht="12" customHeight="1">
      <c r="A26" s="1601"/>
      <c r="B26" s="1601"/>
      <c r="C26" s="231" t="s">
        <v>675</v>
      </c>
      <c r="D26" s="228" t="s">
        <v>29</v>
      </c>
      <c r="E26" s="229" t="s">
        <v>695</v>
      </c>
      <c r="F26" s="1091">
        <v>0</v>
      </c>
      <c r="G26" s="1091">
        <v>0</v>
      </c>
      <c r="H26" s="1091">
        <v>0</v>
      </c>
      <c r="I26" s="1091">
        <v>0</v>
      </c>
      <c r="J26" s="1091">
        <v>0</v>
      </c>
      <c r="K26" s="1091">
        <v>0</v>
      </c>
      <c r="L26" s="230" t="s">
        <v>702</v>
      </c>
      <c r="M26" s="1098" t="s">
        <v>1363</v>
      </c>
      <c r="N26" s="1098" t="s">
        <v>1363</v>
      </c>
      <c r="O26" s="1097">
        <v>0</v>
      </c>
      <c r="P26" s="1097">
        <v>0</v>
      </c>
    </row>
    <row r="27" spans="1:16" s="235" customFormat="1" ht="12" customHeight="1">
      <c r="A27" s="1601"/>
      <c r="B27" s="1602"/>
      <c r="C27" s="232" t="s">
        <v>676</v>
      </c>
      <c r="D27" s="232"/>
      <c r="E27" s="233"/>
      <c r="F27" s="1092">
        <v>3985993</v>
      </c>
      <c r="G27" s="1092">
        <v>554728</v>
      </c>
      <c r="H27" s="1092">
        <v>491644</v>
      </c>
      <c r="I27" s="1092">
        <v>152547.72972499998</v>
      </c>
      <c r="J27" s="1092">
        <v>20738.166004999999</v>
      </c>
      <c r="K27" s="1092">
        <v>19929.358524999996</v>
      </c>
      <c r="L27" s="233"/>
      <c r="M27" s="234"/>
      <c r="N27" s="234"/>
      <c r="O27" s="234"/>
      <c r="P27" s="234"/>
    </row>
    <row r="28" spans="1:16" ht="12" customHeight="1">
      <c r="A28" s="1601"/>
      <c r="B28" s="1603" t="s">
        <v>679</v>
      </c>
      <c r="C28" s="231" t="s">
        <v>677</v>
      </c>
      <c r="D28" s="228" t="s">
        <v>30</v>
      </c>
      <c r="E28" s="229" t="s">
        <v>695</v>
      </c>
      <c r="F28" s="1096">
        <v>17346</v>
      </c>
      <c r="G28" s="1096">
        <v>4884</v>
      </c>
      <c r="H28" s="1096">
        <v>6566</v>
      </c>
      <c r="I28" s="1096">
        <v>819.5638100000001</v>
      </c>
      <c r="J28" s="1096">
        <v>218.30107000000001</v>
      </c>
      <c r="K28" s="1096">
        <v>306.92504000000002</v>
      </c>
      <c r="L28" s="230" t="s">
        <v>706</v>
      </c>
      <c r="M28" s="1096">
        <v>45080</v>
      </c>
      <c r="N28" s="1096">
        <v>48630</v>
      </c>
      <c r="O28" s="1096">
        <v>198.04545454545453</v>
      </c>
      <c r="P28" s="1096">
        <v>9.2698544659090896</v>
      </c>
    </row>
    <row r="29" spans="1:16" s="235" customFormat="1" ht="12" customHeight="1">
      <c r="A29" s="1601"/>
      <c r="B29" s="1604"/>
      <c r="C29" s="232" t="s">
        <v>678</v>
      </c>
      <c r="D29" s="232"/>
      <c r="E29" s="237"/>
      <c r="F29" s="1092">
        <v>17346</v>
      </c>
      <c r="G29" s="1092">
        <v>4884</v>
      </c>
      <c r="H29" s="1092">
        <v>6566</v>
      </c>
      <c r="I29" s="1092">
        <v>819.5638100000001</v>
      </c>
      <c r="J29" s="1092">
        <v>218.30107000000001</v>
      </c>
      <c r="K29" s="1092">
        <v>306.92504000000002</v>
      </c>
      <c r="L29" s="234"/>
      <c r="M29" s="234"/>
      <c r="N29" s="234"/>
      <c r="O29" s="234"/>
      <c r="P29" s="234"/>
    </row>
    <row r="30" spans="1:16" ht="12" customHeight="1">
      <c r="A30" s="1601"/>
      <c r="B30" s="1603" t="s">
        <v>680</v>
      </c>
      <c r="C30" s="228" t="s">
        <v>681</v>
      </c>
      <c r="D30" s="228" t="s">
        <v>31</v>
      </c>
      <c r="E30" s="238" t="s">
        <v>694</v>
      </c>
      <c r="F30" s="1096">
        <v>0</v>
      </c>
      <c r="G30" s="1096">
        <v>0</v>
      </c>
      <c r="H30" s="1096">
        <v>0</v>
      </c>
      <c r="I30" s="1096">
        <v>0</v>
      </c>
      <c r="J30" s="1096">
        <v>0</v>
      </c>
      <c r="K30" s="1096">
        <v>0</v>
      </c>
      <c r="L30" s="236" t="s">
        <v>707</v>
      </c>
      <c r="M30" s="1098" t="s">
        <v>1363</v>
      </c>
      <c r="N30" s="1098" t="s">
        <v>1363</v>
      </c>
      <c r="O30" s="1091">
        <v>0</v>
      </c>
      <c r="P30" s="1091">
        <v>0</v>
      </c>
    </row>
    <row r="31" spans="1:16" ht="12" customHeight="1">
      <c r="A31" s="1601"/>
      <c r="B31" s="1605"/>
      <c r="C31" s="228" t="s">
        <v>682</v>
      </c>
      <c r="D31" s="228" t="s">
        <v>32</v>
      </c>
      <c r="E31" s="238" t="s">
        <v>694</v>
      </c>
      <c r="F31" s="1096">
        <v>17288</v>
      </c>
      <c r="G31" s="1096">
        <v>0</v>
      </c>
      <c r="H31" s="1096">
        <v>0</v>
      </c>
      <c r="I31" s="1096">
        <v>1303.6328900000001</v>
      </c>
      <c r="J31" s="1096">
        <v>0</v>
      </c>
      <c r="K31" s="1096">
        <v>0</v>
      </c>
      <c r="L31" s="236" t="s">
        <v>707</v>
      </c>
      <c r="M31" s="1098">
        <v>8141.6</v>
      </c>
      <c r="N31" s="1098" t="s">
        <v>1363</v>
      </c>
      <c r="O31" s="1091">
        <v>0</v>
      </c>
      <c r="P31" s="1091">
        <v>0</v>
      </c>
    </row>
    <row r="32" spans="1:16" ht="12" customHeight="1">
      <c r="A32" s="1601"/>
      <c r="B32" s="1605"/>
      <c r="C32" s="228" t="s">
        <v>683</v>
      </c>
      <c r="D32" s="228" t="s">
        <v>33</v>
      </c>
      <c r="E32" s="238" t="s">
        <v>694</v>
      </c>
      <c r="F32" s="1096">
        <v>0</v>
      </c>
      <c r="G32" s="1096">
        <v>0</v>
      </c>
      <c r="H32" s="1096">
        <v>0</v>
      </c>
      <c r="I32" s="1096">
        <v>0</v>
      </c>
      <c r="J32" s="1096">
        <v>0</v>
      </c>
      <c r="K32" s="1096">
        <v>0</v>
      </c>
      <c r="L32" s="236" t="s">
        <v>707</v>
      </c>
      <c r="M32" s="1098" t="s">
        <v>1363</v>
      </c>
      <c r="N32" s="1098" t="s">
        <v>1363</v>
      </c>
      <c r="O32" s="1091">
        <v>0</v>
      </c>
      <c r="P32" s="1091">
        <v>0</v>
      </c>
    </row>
    <row r="33" spans="1:16" s="235" customFormat="1" ht="24" customHeight="1">
      <c r="A33" s="1601"/>
      <c r="B33" s="1604"/>
      <c r="C33" s="642" t="s">
        <v>684</v>
      </c>
      <c r="D33" s="232"/>
      <c r="E33" s="237"/>
      <c r="F33" s="1092">
        <v>17288</v>
      </c>
      <c r="G33" s="1092">
        <v>0</v>
      </c>
      <c r="H33" s="1092">
        <v>0</v>
      </c>
      <c r="I33" s="1092">
        <v>1303.6328900000001</v>
      </c>
      <c r="J33" s="1092">
        <v>0</v>
      </c>
      <c r="K33" s="1092">
        <v>0</v>
      </c>
      <c r="L33" s="234"/>
      <c r="M33" s="239"/>
      <c r="N33" s="239"/>
      <c r="O33" s="234"/>
      <c r="P33" s="234"/>
    </row>
    <row r="34" spans="1:16" s="235" customFormat="1" ht="43.5" customHeight="1">
      <c r="A34" s="1602"/>
      <c r="B34" s="240" t="s">
        <v>685</v>
      </c>
      <c r="C34" s="642" t="s">
        <v>685</v>
      </c>
      <c r="D34" s="232"/>
      <c r="E34" s="233"/>
      <c r="F34" s="1092">
        <v>4020627</v>
      </c>
      <c r="G34" s="1092">
        <v>559612</v>
      </c>
      <c r="H34" s="1092">
        <v>498210</v>
      </c>
      <c r="I34" s="1092">
        <v>154670.92642499998</v>
      </c>
      <c r="J34" s="1092">
        <v>20956.467075</v>
      </c>
      <c r="K34" s="1092">
        <v>20236.283564999994</v>
      </c>
      <c r="L34" s="233"/>
      <c r="M34" s="239"/>
      <c r="N34" s="239"/>
      <c r="O34" s="234"/>
      <c r="P34" s="234"/>
    </row>
    <row r="35" spans="1:16" ht="12" customHeight="1">
      <c r="A35" s="1610" t="s">
        <v>692</v>
      </c>
      <c r="B35" s="1603" t="s">
        <v>785</v>
      </c>
      <c r="C35" s="231" t="s">
        <v>663</v>
      </c>
      <c r="D35" s="228" t="s">
        <v>13</v>
      </c>
      <c r="E35" s="229" t="s">
        <v>695</v>
      </c>
      <c r="F35" s="1096">
        <v>0</v>
      </c>
      <c r="G35" s="1096">
        <v>0</v>
      </c>
      <c r="H35" s="1099">
        <v>0</v>
      </c>
      <c r="I35" s="1096">
        <v>0</v>
      </c>
      <c r="J35" s="1096">
        <v>0</v>
      </c>
      <c r="K35" s="1096">
        <v>0</v>
      </c>
      <c r="L35" s="230" t="s">
        <v>702</v>
      </c>
      <c r="M35" s="1098" t="s">
        <v>1363</v>
      </c>
      <c r="N35" s="1098" t="s">
        <v>1363</v>
      </c>
      <c r="O35" s="1091">
        <v>0</v>
      </c>
      <c r="P35" s="1091">
        <v>0</v>
      </c>
    </row>
    <row r="36" spans="1:16" ht="12" customHeight="1">
      <c r="A36" s="1601"/>
      <c r="B36" s="1605"/>
      <c r="C36" s="231" t="s">
        <v>686</v>
      </c>
      <c r="D36" s="228" t="s">
        <v>16</v>
      </c>
      <c r="E36" s="229" t="s">
        <v>699</v>
      </c>
      <c r="F36" s="1096">
        <v>0.02</v>
      </c>
      <c r="G36" s="1096">
        <v>0</v>
      </c>
      <c r="H36" s="1099">
        <v>0</v>
      </c>
      <c r="I36" s="1096">
        <v>0.25212499999999999</v>
      </c>
      <c r="J36" s="1096">
        <v>0</v>
      </c>
      <c r="K36" s="1096">
        <v>0</v>
      </c>
      <c r="L36" s="230" t="s">
        <v>702</v>
      </c>
      <c r="M36" s="1098" t="s">
        <v>1363</v>
      </c>
      <c r="N36" s="1098" t="s">
        <v>1363</v>
      </c>
      <c r="O36" s="1091">
        <v>0</v>
      </c>
      <c r="P36" s="1091">
        <v>0</v>
      </c>
    </row>
    <row r="37" spans="1:16" ht="12" customHeight="1">
      <c r="A37" s="1601"/>
      <c r="B37" s="1605"/>
      <c r="C37" s="231" t="s">
        <v>687</v>
      </c>
      <c r="D37" s="228" t="s">
        <v>17</v>
      </c>
      <c r="E37" s="229" t="s">
        <v>699</v>
      </c>
      <c r="F37" s="1096">
        <v>0.67500000000000004</v>
      </c>
      <c r="G37" s="1096">
        <v>0</v>
      </c>
      <c r="H37" s="1099">
        <v>0</v>
      </c>
      <c r="I37" s="1096">
        <v>9.8625974999999997</v>
      </c>
      <c r="J37" s="1096">
        <v>0</v>
      </c>
      <c r="K37" s="1096">
        <v>0</v>
      </c>
      <c r="L37" s="230" t="s">
        <v>702</v>
      </c>
      <c r="M37" s="1098" t="s">
        <v>1363</v>
      </c>
      <c r="N37" s="1098" t="s">
        <v>1363</v>
      </c>
      <c r="O37" s="1091">
        <v>0</v>
      </c>
      <c r="P37" s="1091">
        <v>0</v>
      </c>
    </row>
    <row r="38" spans="1:16" ht="12" customHeight="1">
      <c r="A38" s="1601"/>
      <c r="B38" s="1605"/>
      <c r="C38" s="231" t="s">
        <v>688</v>
      </c>
      <c r="D38" s="228" t="s">
        <v>18</v>
      </c>
      <c r="E38" s="229" t="s">
        <v>699</v>
      </c>
      <c r="F38" s="1096">
        <v>342.92500000000001</v>
      </c>
      <c r="G38" s="1096">
        <v>0.06</v>
      </c>
      <c r="H38" s="1099">
        <v>0</v>
      </c>
      <c r="I38" s="1096">
        <v>1978.8330324999999</v>
      </c>
      <c r="J38" s="1096">
        <v>0.34378999999999998</v>
      </c>
      <c r="K38" s="1096">
        <v>0</v>
      </c>
      <c r="L38" s="230" t="s">
        <v>702</v>
      </c>
      <c r="M38" s="1098">
        <v>953</v>
      </c>
      <c r="N38" s="1098">
        <v>931</v>
      </c>
      <c r="O38" s="1091">
        <v>6</v>
      </c>
      <c r="P38" s="1091">
        <v>0.18303136363636366</v>
      </c>
    </row>
    <row r="39" spans="1:16" ht="12" customHeight="1">
      <c r="A39" s="1601"/>
      <c r="B39" s="1605"/>
      <c r="C39" s="231" t="s">
        <v>668</v>
      </c>
      <c r="D39" s="228" t="s">
        <v>20</v>
      </c>
      <c r="E39" s="229" t="s">
        <v>700</v>
      </c>
      <c r="F39" s="1096">
        <v>3.0000000000000001E-3</v>
      </c>
      <c r="G39" s="1096">
        <v>0</v>
      </c>
      <c r="H39" s="1099">
        <v>0</v>
      </c>
      <c r="I39" s="1096">
        <v>0.14069399999999999</v>
      </c>
      <c r="J39" s="1096">
        <v>0</v>
      </c>
      <c r="K39" s="1096">
        <v>0</v>
      </c>
      <c r="L39" s="230" t="s">
        <v>702</v>
      </c>
      <c r="M39" s="1098" t="s">
        <v>1363</v>
      </c>
      <c r="N39" s="1098" t="s">
        <v>1363</v>
      </c>
      <c r="O39" s="1091">
        <v>0</v>
      </c>
      <c r="P39" s="1091">
        <v>0</v>
      </c>
    </row>
    <row r="40" spans="1:16" ht="12" customHeight="1">
      <c r="A40" s="1601"/>
      <c r="B40" s="1605"/>
      <c r="C40" s="231" t="s">
        <v>689</v>
      </c>
      <c r="D40" s="228" t="s">
        <v>24</v>
      </c>
      <c r="E40" s="229" t="s">
        <v>699</v>
      </c>
      <c r="F40" s="1096">
        <v>0</v>
      </c>
      <c r="G40" s="1096">
        <v>0</v>
      </c>
      <c r="H40" s="1099">
        <v>0</v>
      </c>
      <c r="I40" s="1096">
        <v>0</v>
      </c>
      <c r="J40" s="1096">
        <v>0</v>
      </c>
      <c r="K40" s="1096">
        <v>0</v>
      </c>
      <c r="L40" s="230" t="s">
        <v>702</v>
      </c>
      <c r="M40" s="1098" t="s">
        <v>1363</v>
      </c>
      <c r="N40" s="1098" t="s">
        <v>1363</v>
      </c>
      <c r="O40" s="1091">
        <v>0</v>
      </c>
      <c r="P40" s="1091">
        <v>0</v>
      </c>
    </row>
    <row r="41" spans="1:16" ht="12" customHeight="1">
      <c r="A41" s="1601"/>
      <c r="B41" s="1605"/>
      <c r="C41" s="231" t="s">
        <v>669</v>
      </c>
      <c r="D41" s="228" t="s">
        <v>22</v>
      </c>
      <c r="E41" s="229" t="s">
        <v>695</v>
      </c>
      <c r="F41" s="1096">
        <v>0.15</v>
      </c>
      <c r="G41" s="1096">
        <v>0</v>
      </c>
      <c r="H41" s="1099">
        <v>0</v>
      </c>
      <c r="I41" s="1096">
        <v>0.29294999999999999</v>
      </c>
      <c r="J41" s="1096">
        <v>0</v>
      </c>
      <c r="K41" s="1096">
        <v>0</v>
      </c>
      <c r="L41" s="230" t="s">
        <v>702</v>
      </c>
      <c r="M41" s="1098" t="s">
        <v>1363</v>
      </c>
      <c r="N41" s="1098" t="s">
        <v>1363</v>
      </c>
      <c r="O41" s="1091">
        <v>0</v>
      </c>
      <c r="P41" s="1091">
        <v>0</v>
      </c>
    </row>
    <row r="42" spans="1:16" ht="12" customHeight="1">
      <c r="A42" s="1601"/>
      <c r="B42" s="1605"/>
      <c r="C42" s="231" t="s">
        <v>690</v>
      </c>
      <c r="D42" s="228" t="s">
        <v>23</v>
      </c>
      <c r="E42" s="229"/>
      <c r="F42" s="1096">
        <v>0</v>
      </c>
      <c r="G42" s="1096">
        <v>0</v>
      </c>
      <c r="H42" s="1099">
        <v>0</v>
      </c>
      <c r="I42" s="1096">
        <v>0</v>
      </c>
      <c r="J42" s="1096">
        <v>0</v>
      </c>
      <c r="K42" s="1096">
        <v>0</v>
      </c>
      <c r="L42" s="230" t="s">
        <v>702</v>
      </c>
      <c r="M42" s="1098" t="s">
        <v>1363</v>
      </c>
      <c r="N42" s="1098" t="s">
        <v>1363</v>
      </c>
      <c r="O42" s="1091">
        <v>0</v>
      </c>
      <c r="P42" s="1091">
        <v>0</v>
      </c>
    </row>
    <row r="43" spans="1:16" ht="12" customHeight="1">
      <c r="A43" s="1601"/>
      <c r="B43" s="1605"/>
      <c r="C43" s="231" t="s">
        <v>691</v>
      </c>
      <c r="D43" s="228" t="s">
        <v>29</v>
      </c>
      <c r="E43" s="229" t="s">
        <v>695</v>
      </c>
      <c r="F43" s="1096">
        <v>0</v>
      </c>
      <c r="G43" s="1096">
        <v>0</v>
      </c>
      <c r="H43" s="1099">
        <v>0</v>
      </c>
      <c r="I43" s="1096">
        <v>0</v>
      </c>
      <c r="J43" s="1096">
        <v>0</v>
      </c>
      <c r="K43" s="1096">
        <v>0</v>
      </c>
      <c r="L43" s="230" t="s">
        <v>702</v>
      </c>
      <c r="M43" s="1098" t="s">
        <v>1363</v>
      </c>
      <c r="N43" s="1098" t="s">
        <v>1363</v>
      </c>
      <c r="O43" s="1091">
        <v>0</v>
      </c>
      <c r="P43" s="1091">
        <v>0</v>
      </c>
    </row>
    <row r="44" spans="1:16" ht="12" customHeight="1">
      <c r="A44" s="1601"/>
      <c r="B44" s="1604"/>
      <c r="C44" s="231" t="s">
        <v>674</v>
      </c>
      <c r="D44" s="228" t="s">
        <v>28</v>
      </c>
      <c r="E44" s="229" t="s">
        <v>699</v>
      </c>
      <c r="F44" s="1096">
        <v>0.01</v>
      </c>
      <c r="G44" s="1096">
        <v>0</v>
      </c>
      <c r="H44" s="1099">
        <v>0</v>
      </c>
      <c r="I44" s="1096">
        <v>7.8990000000000005E-2</v>
      </c>
      <c r="J44" s="1096">
        <v>0</v>
      </c>
      <c r="K44" s="1096">
        <v>0</v>
      </c>
      <c r="L44" s="230" t="s">
        <v>702</v>
      </c>
      <c r="M44" s="1098" t="s">
        <v>1363</v>
      </c>
      <c r="N44" s="1098" t="s">
        <v>1363</v>
      </c>
      <c r="O44" s="1091">
        <v>0</v>
      </c>
      <c r="P44" s="1091">
        <v>0</v>
      </c>
    </row>
    <row r="45" spans="1:16" s="235" customFormat="1" ht="62.25" customHeight="1">
      <c r="A45" s="1602"/>
      <c r="B45" s="240" t="s">
        <v>693</v>
      </c>
      <c r="C45" s="240" t="s">
        <v>693</v>
      </c>
      <c r="D45" s="232"/>
      <c r="E45" s="233"/>
      <c r="F45" s="1100">
        <v>343.78299999999996</v>
      </c>
      <c r="G45" s="1100">
        <v>0.06</v>
      </c>
      <c r="H45" s="1100">
        <v>0</v>
      </c>
      <c r="I45" s="1100">
        <v>1989.4603889999999</v>
      </c>
      <c r="J45" s="1100">
        <v>0.34378999999999998</v>
      </c>
      <c r="K45" s="1100">
        <v>0</v>
      </c>
      <c r="L45" s="233"/>
      <c r="M45" s="239"/>
      <c r="N45" s="239"/>
      <c r="O45" s="239"/>
      <c r="P45" s="239"/>
    </row>
    <row r="46" spans="1:16" ht="26.25" customHeight="1">
      <c r="A46" s="1587" t="s">
        <v>1374</v>
      </c>
      <c r="B46" s="1587"/>
      <c r="C46" s="1587"/>
      <c r="D46" s="235"/>
      <c r="E46" s="235"/>
      <c r="F46" s="235"/>
      <c r="G46" s="235"/>
      <c r="H46" s="235"/>
      <c r="I46" s="235"/>
      <c r="J46" s="235"/>
      <c r="K46" s="235"/>
      <c r="L46" s="235"/>
      <c r="M46" s="235"/>
      <c r="N46" s="235"/>
    </row>
    <row r="47" spans="1:16" ht="24.75" customHeight="1">
      <c r="A47" s="1608"/>
      <c r="B47" s="1609"/>
      <c r="C47" s="1609"/>
      <c r="D47" s="1609"/>
      <c r="E47" s="235"/>
      <c r="F47" s="235"/>
      <c r="G47" s="235"/>
      <c r="H47" s="235"/>
      <c r="I47" s="235"/>
      <c r="J47" s="235"/>
      <c r="K47" s="235"/>
      <c r="L47" s="235"/>
      <c r="M47" s="235"/>
      <c r="N47" s="235"/>
    </row>
    <row r="48" spans="1:16" ht="24" customHeight="1">
      <c r="A48" s="1607" t="s">
        <v>0</v>
      </c>
      <c r="B48" s="1607"/>
      <c r="I48" s="235"/>
    </row>
  </sheetData>
  <mergeCells count="20">
    <mergeCell ref="A1:H1"/>
    <mergeCell ref="A46:C46"/>
    <mergeCell ref="A48:B48"/>
    <mergeCell ref="A47:D47"/>
    <mergeCell ref="A35:A45"/>
    <mergeCell ref="B35:B44"/>
    <mergeCell ref="O2:P2"/>
    <mergeCell ref="A4:A34"/>
    <mergeCell ref="B4:B27"/>
    <mergeCell ref="B28:B29"/>
    <mergeCell ref="B30:B33"/>
    <mergeCell ref="A2:A3"/>
    <mergeCell ref="B2:B3"/>
    <mergeCell ref="C2:C3"/>
    <mergeCell ref="D2:D3"/>
    <mergeCell ref="E2:E3"/>
    <mergeCell ref="F2:H2"/>
    <mergeCell ref="I2:K2"/>
    <mergeCell ref="L2:L3"/>
    <mergeCell ref="M2:N2"/>
  </mergeCells>
  <printOptions horizontalCentered="1"/>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4"/>
  <sheetViews>
    <sheetView workbookViewId="0">
      <selection activeCell="E2" sqref="E2:G2"/>
    </sheetView>
  </sheetViews>
  <sheetFormatPr defaultColWidth="9.140625" defaultRowHeight="12.75"/>
  <cols>
    <col min="1" max="1" width="8.5703125" style="259" customWidth="1"/>
    <col min="2" max="2" width="15.42578125" style="241" customWidth="1"/>
    <col min="3" max="3" width="28.140625" style="135" customWidth="1"/>
    <col min="4" max="4" width="12.5703125" style="135" customWidth="1"/>
    <col min="5" max="5" width="8.7109375" style="260" customWidth="1"/>
    <col min="6" max="9" width="8.7109375" style="135" customWidth="1"/>
    <col min="10" max="10" width="7.85546875" style="135" customWidth="1"/>
    <col min="11" max="11" width="13.7109375" style="257" customWidth="1"/>
    <col min="12" max="13" width="8.28515625" style="135" customWidth="1"/>
    <col min="14" max="14" width="9.42578125" style="135" customWidth="1"/>
    <col min="15" max="15" width="8.28515625" style="135" customWidth="1"/>
    <col min="16" max="16384" width="9.140625" style="135"/>
  </cols>
  <sheetData>
    <row r="1" spans="1:54" ht="36.75" customHeight="1">
      <c r="A1" s="1612" t="s">
        <v>783</v>
      </c>
      <c r="B1" s="1612"/>
      <c r="C1" s="1612"/>
      <c r="D1" s="1612"/>
      <c r="E1" s="1612"/>
      <c r="F1" s="1612"/>
      <c r="G1" s="1612"/>
      <c r="H1" s="242" t="s">
        <v>0</v>
      </c>
      <c r="I1" s="242"/>
      <c r="J1" s="242"/>
      <c r="K1" s="243"/>
      <c r="L1" s="242"/>
      <c r="M1" s="242"/>
      <c r="N1" s="242"/>
      <c r="O1" s="242"/>
    </row>
    <row r="2" spans="1:54" ht="66.75" customHeight="1">
      <c r="A2" s="1514" t="s">
        <v>657</v>
      </c>
      <c r="B2" s="1514" t="s">
        <v>605</v>
      </c>
      <c r="C2" s="1539" t="s">
        <v>977</v>
      </c>
      <c r="D2" s="1598" t="s">
        <v>992</v>
      </c>
      <c r="E2" s="1542" t="s">
        <v>1117</v>
      </c>
      <c r="F2" s="1600"/>
      <c r="G2" s="1543"/>
      <c r="H2" s="1620" t="s">
        <v>606</v>
      </c>
      <c r="I2" s="1620"/>
      <c r="J2" s="1620"/>
      <c r="K2" s="1613" t="s">
        <v>607</v>
      </c>
      <c r="L2" s="1514" t="s">
        <v>989</v>
      </c>
      <c r="M2" s="1514"/>
      <c r="N2" s="1514" t="s">
        <v>1375</v>
      </c>
      <c r="O2" s="1514"/>
    </row>
    <row r="3" spans="1:54" ht="127.5">
      <c r="A3" s="1514"/>
      <c r="B3" s="1514"/>
      <c r="C3" s="1506"/>
      <c r="D3" s="1599"/>
      <c r="E3" s="226" t="s">
        <v>2</v>
      </c>
      <c r="F3" s="193" t="s">
        <v>608</v>
      </c>
      <c r="G3" s="193" t="s">
        <v>1358</v>
      </c>
      <c r="H3" s="226" t="s">
        <v>2</v>
      </c>
      <c r="I3" s="193" t="s">
        <v>608</v>
      </c>
      <c r="J3" s="193" t="s">
        <v>1358</v>
      </c>
      <c r="K3" s="1614"/>
      <c r="L3" s="193" t="s">
        <v>608</v>
      </c>
      <c r="M3" s="193" t="s">
        <v>1358</v>
      </c>
      <c r="N3" s="193" t="s">
        <v>1126</v>
      </c>
      <c r="O3" s="193" t="s">
        <v>1118</v>
      </c>
    </row>
    <row r="4" spans="1:54" s="245" customFormat="1" ht="12.75" customHeight="1">
      <c r="A4" s="1615" t="s">
        <v>721</v>
      </c>
      <c r="B4" s="1615" t="s">
        <v>552</v>
      </c>
      <c r="C4" s="194" t="s">
        <v>617</v>
      </c>
      <c r="D4" s="194" t="s">
        <v>994</v>
      </c>
      <c r="E4" s="1101">
        <v>0</v>
      </c>
      <c r="F4" s="1102" t="s">
        <v>7</v>
      </c>
      <c r="G4" s="1102" t="s">
        <v>7</v>
      </c>
      <c r="H4" s="1102">
        <v>0</v>
      </c>
      <c r="I4" s="1102" t="s">
        <v>7</v>
      </c>
      <c r="J4" s="1102" t="s">
        <v>7</v>
      </c>
      <c r="K4" s="244" t="s">
        <v>748</v>
      </c>
      <c r="L4" s="1105">
        <v>52640</v>
      </c>
      <c r="M4" s="1105">
        <v>54648</v>
      </c>
      <c r="N4" s="1106">
        <v>0</v>
      </c>
      <c r="O4" s="1106">
        <v>0</v>
      </c>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row>
    <row r="5" spans="1:54" s="245" customFormat="1">
      <c r="A5" s="1617"/>
      <c r="B5" s="1618"/>
      <c r="C5" s="194" t="s">
        <v>642</v>
      </c>
      <c r="D5" s="194" t="s">
        <v>995</v>
      </c>
      <c r="E5" s="1101">
        <v>0</v>
      </c>
      <c r="F5" s="1102" t="s">
        <v>7</v>
      </c>
      <c r="G5" s="1102" t="s">
        <v>7</v>
      </c>
      <c r="H5" s="1102">
        <v>0</v>
      </c>
      <c r="I5" s="1102" t="s">
        <v>7</v>
      </c>
      <c r="J5" s="1102" t="s">
        <v>7</v>
      </c>
      <c r="K5" s="244" t="s">
        <v>710</v>
      </c>
      <c r="L5" s="1105">
        <v>61805</v>
      </c>
      <c r="M5" s="1105">
        <v>67926</v>
      </c>
      <c r="N5" s="1106">
        <v>0</v>
      </c>
      <c r="O5" s="1106">
        <v>0</v>
      </c>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row>
    <row r="6" spans="1:54" s="245" customFormat="1">
      <c r="A6" s="1617"/>
      <c r="B6" s="1618"/>
      <c r="C6" s="194" t="s">
        <v>732</v>
      </c>
      <c r="D6" s="194" t="s">
        <v>996</v>
      </c>
      <c r="E6" s="1101">
        <v>1949</v>
      </c>
      <c r="F6" s="1101">
        <v>232</v>
      </c>
      <c r="G6" s="1101">
        <v>220</v>
      </c>
      <c r="H6" s="1101">
        <v>100.19659499999999</v>
      </c>
      <c r="I6" s="1101">
        <v>12.056990000000001</v>
      </c>
      <c r="J6" s="1101">
        <v>11.903898999999999</v>
      </c>
      <c r="K6" s="244" t="s">
        <v>749</v>
      </c>
      <c r="L6" s="1107">
        <v>52640</v>
      </c>
      <c r="M6" s="1107">
        <v>54648</v>
      </c>
      <c r="N6" s="1105">
        <v>8</v>
      </c>
      <c r="O6" s="1105">
        <v>0.42</v>
      </c>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row>
    <row r="7" spans="1:54" s="245" customFormat="1">
      <c r="A7" s="1617"/>
      <c r="B7" s="1618"/>
      <c r="C7" s="194" t="s">
        <v>733</v>
      </c>
      <c r="D7" s="194" t="s">
        <v>997</v>
      </c>
      <c r="E7" s="1101">
        <v>0</v>
      </c>
      <c r="F7" s="1102" t="s">
        <v>7</v>
      </c>
      <c r="G7" s="1102" t="s">
        <v>7</v>
      </c>
      <c r="H7" s="1102">
        <v>0</v>
      </c>
      <c r="I7" s="1102" t="s">
        <v>7</v>
      </c>
      <c r="J7" s="1102" t="s">
        <v>7</v>
      </c>
      <c r="K7" s="244" t="s">
        <v>711</v>
      </c>
      <c r="L7" s="1105">
        <v>61805</v>
      </c>
      <c r="M7" s="1105">
        <v>67926</v>
      </c>
      <c r="N7" s="1106">
        <v>0</v>
      </c>
      <c r="O7" s="1106">
        <v>0</v>
      </c>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row>
    <row r="8" spans="1:54" s="245" customFormat="1">
      <c r="A8" s="1617"/>
      <c r="B8" s="1618"/>
      <c r="C8" s="194" t="s">
        <v>734</v>
      </c>
      <c r="D8" s="194" t="s">
        <v>998</v>
      </c>
      <c r="E8" s="1101">
        <v>0</v>
      </c>
      <c r="F8" s="1102" t="s">
        <v>7</v>
      </c>
      <c r="G8" s="1102" t="s">
        <v>7</v>
      </c>
      <c r="H8" s="1102">
        <v>0</v>
      </c>
      <c r="I8" s="1102" t="s">
        <v>7</v>
      </c>
      <c r="J8" s="1102" t="s">
        <v>7</v>
      </c>
      <c r="K8" s="244" t="s">
        <v>710</v>
      </c>
      <c r="L8" s="1105">
        <v>61805</v>
      </c>
      <c r="M8" s="1105">
        <v>67926</v>
      </c>
      <c r="N8" s="1106">
        <v>0</v>
      </c>
      <c r="O8" s="1106">
        <v>0</v>
      </c>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row>
    <row r="9" spans="1:54" s="245" customFormat="1" ht="25.5">
      <c r="A9" s="1617"/>
      <c r="B9" s="1619"/>
      <c r="C9" s="644" t="s">
        <v>624</v>
      </c>
      <c r="D9" s="246"/>
      <c r="E9" s="1103">
        <v>1949</v>
      </c>
      <c r="F9" s="1103">
        <v>232</v>
      </c>
      <c r="G9" s="1103">
        <v>220</v>
      </c>
      <c r="H9" s="1103">
        <v>100.19659499999999</v>
      </c>
      <c r="I9" s="1103">
        <v>12.056990000000001</v>
      </c>
      <c r="J9" s="1103">
        <v>11.903898999999999</v>
      </c>
      <c r="K9" s="247"/>
      <c r="L9" s="1108"/>
      <c r="M9" s="1108"/>
      <c r="N9" s="1108"/>
      <c r="O9" s="1108"/>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row>
    <row r="10" spans="1:54" s="245" customFormat="1">
      <c r="A10" s="1617"/>
      <c r="B10" s="1615" t="s">
        <v>729</v>
      </c>
      <c r="C10" s="194" t="s">
        <v>674</v>
      </c>
      <c r="D10" s="194" t="s">
        <v>984</v>
      </c>
      <c r="E10" s="1101">
        <v>12104</v>
      </c>
      <c r="F10" s="1101">
        <v>587</v>
      </c>
      <c r="G10" s="1101">
        <v>577</v>
      </c>
      <c r="H10" s="1101">
        <v>949.72850000000005</v>
      </c>
      <c r="I10" s="1101">
        <v>44.448830000000001</v>
      </c>
      <c r="J10" s="1101">
        <v>46.385590000000001</v>
      </c>
      <c r="K10" s="244" t="s">
        <v>702</v>
      </c>
      <c r="L10" s="1107">
        <v>7182</v>
      </c>
      <c r="M10" s="1107">
        <v>8261</v>
      </c>
      <c r="N10" s="1105">
        <v>26</v>
      </c>
      <c r="O10" s="1105">
        <v>2.06</v>
      </c>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row>
    <row r="11" spans="1:54" s="245" customFormat="1">
      <c r="A11" s="1617"/>
      <c r="B11" s="1618"/>
      <c r="C11" s="194" t="s">
        <v>735</v>
      </c>
      <c r="D11" s="194" t="s">
        <v>1000</v>
      </c>
      <c r="E11" s="1101">
        <v>11023</v>
      </c>
      <c r="F11" s="1101">
        <v>547</v>
      </c>
      <c r="G11" s="1101">
        <v>734</v>
      </c>
      <c r="H11" s="1101">
        <v>414.04526999999996</v>
      </c>
      <c r="I11" s="1101">
        <v>18.839459999999999</v>
      </c>
      <c r="J11" s="1101">
        <v>24.514939999999999</v>
      </c>
      <c r="K11" s="244" t="s">
        <v>750</v>
      </c>
      <c r="L11" s="1107">
        <v>340.7</v>
      </c>
      <c r="M11" s="1107">
        <v>332.7</v>
      </c>
      <c r="N11" s="1105">
        <v>13</v>
      </c>
      <c r="O11" s="1105">
        <v>0.41544727272727272</v>
      </c>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row>
    <row r="12" spans="1:54" s="245" customFormat="1">
      <c r="A12" s="1617"/>
      <c r="B12" s="1618"/>
      <c r="C12" s="194" t="s">
        <v>736</v>
      </c>
      <c r="D12" s="248" t="s">
        <v>1001</v>
      </c>
      <c r="E12" s="1101">
        <v>12553</v>
      </c>
      <c r="F12" s="1101">
        <v>751</v>
      </c>
      <c r="G12" s="1101">
        <v>588</v>
      </c>
      <c r="H12" s="1101">
        <v>1229.1546250000001</v>
      </c>
      <c r="I12" s="1101">
        <v>60.044975000000001</v>
      </c>
      <c r="J12" s="1101">
        <v>44.318775000000002</v>
      </c>
      <c r="K12" s="244" t="s">
        <v>751</v>
      </c>
      <c r="L12" s="1107">
        <v>31020</v>
      </c>
      <c r="M12" s="1107">
        <v>28330</v>
      </c>
      <c r="N12" s="1105">
        <v>1.8181818181818181</v>
      </c>
      <c r="O12" s="1105">
        <v>0.14604659090909092</v>
      </c>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row>
    <row r="13" spans="1:54" s="245" customFormat="1" ht="25.5">
      <c r="A13" s="1617"/>
      <c r="B13" s="1619"/>
      <c r="C13" s="644" t="s">
        <v>737</v>
      </c>
      <c r="D13" s="246"/>
      <c r="E13" s="1103">
        <v>35680</v>
      </c>
      <c r="F13" s="1103">
        <v>1885</v>
      </c>
      <c r="G13" s="1103">
        <v>1899</v>
      </c>
      <c r="H13" s="1103">
        <v>2592.9283949999999</v>
      </c>
      <c r="I13" s="1103">
        <v>123.33326500000001</v>
      </c>
      <c r="J13" s="1103">
        <v>115.21930500000001</v>
      </c>
      <c r="K13" s="247"/>
      <c r="L13" s="1108"/>
      <c r="M13" s="1108"/>
      <c r="N13" s="1108"/>
      <c r="O13" s="1108"/>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row>
    <row r="14" spans="1:54" s="245" customFormat="1" ht="25.5">
      <c r="A14" s="1617"/>
      <c r="B14" s="1615" t="s">
        <v>725</v>
      </c>
      <c r="C14" s="252" t="s">
        <v>738</v>
      </c>
      <c r="D14" s="194" t="s">
        <v>984</v>
      </c>
      <c r="E14" s="1101">
        <v>7948</v>
      </c>
      <c r="F14" s="1101">
        <v>615</v>
      </c>
      <c r="G14" s="1101">
        <v>630</v>
      </c>
      <c r="H14" s="1101">
        <v>399.72814</v>
      </c>
      <c r="I14" s="1101">
        <v>27.831669999999999</v>
      </c>
      <c r="J14" s="1101">
        <v>29.199059999999999</v>
      </c>
      <c r="K14" s="244" t="s">
        <v>999</v>
      </c>
      <c r="L14" s="1105">
        <v>43960</v>
      </c>
      <c r="M14" s="1105">
        <v>47870</v>
      </c>
      <c r="N14" s="1105">
        <v>46</v>
      </c>
      <c r="O14" s="1105">
        <v>2.11</v>
      </c>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row>
    <row r="15" spans="1:54" s="245" customFormat="1">
      <c r="A15" s="1617"/>
      <c r="B15" s="1618"/>
      <c r="C15" s="194" t="s">
        <v>626</v>
      </c>
      <c r="D15" s="194" t="s">
        <v>1002</v>
      </c>
      <c r="E15" s="1102">
        <v>0</v>
      </c>
      <c r="F15" s="1102" t="s">
        <v>7</v>
      </c>
      <c r="G15" s="1102" t="s">
        <v>7</v>
      </c>
      <c r="H15" s="1102">
        <v>0</v>
      </c>
      <c r="I15" s="1102" t="s">
        <v>7</v>
      </c>
      <c r="J15" s="1102" t="s">
        <v>7</v>
      </c>
      <c r="K15" s="244" t="s">
        <v>752</v>
      </c>
      <c r="L15" s="1109" t="s">
        <v>7</v>
      </c>
      <c r="M15" s="1109" t="s">
        <v>7</v>
      </c>
      <c r="N15" s="1106">
        <v>0</v>
      </c>
      <c r="O15" s="1106">
        <v>0</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row>
    <row r="16" spans="1:54" s="245" customFormat="1" ht="25.5">
      <c r="A16" s="1617"/>
      <c r="B16" s="1619"/>
      <c r="C16" s="644" t="s">
        <v>739</v>
      </c>
      <c r="D16" s="246"/>
      <c r="E16" s="1103">
        <v>7948</v>
      </c>
      <c r="F16" s="1103">
        <v>615</v>
      </c>
      <c r="G16" s="1103">
        <v>630</v>
      </c>
      <c r="H16" s="1103">
        <v>399.72814</v>
      </c>
      <c r="I16" s="1103">
        <v>27.831669999999999</v>
      </c>
      <c r="J16" s="1103">
        <v>29.199059999999999</v>
      </c>
      <c r="K16" s="247"/>
      <c r="L16" s="1108"/>
      <c r="M16" s="1108"/>
      <c r="N16" s="1108"/>
      <c r="O16" s="1108"/>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row>
    <row r="17" spans="1:54" s="245" customFormat="1">
      <c r="A17" s="1617"/>
      <c r="B17" s="1615" t="s">
        <v>554</v>
      </c>
      <c r="C17" s="194" t="s">
        <v>1122</v>
      </c>
      <c r="D17" s="194"/>
      <c r="E17" s="1102">
        <v>0</v>
      </c>
      <c r="F17" s="1102">
        <v>0</v>
      </c>
      <c r="G17" s="1102">
        <v>0</v>
      </c>
      <c r="H17" s="1102">
        <v>0</v>
      </c>
      <c r="I17" s="1102">
        <v>0</v>
      </c>
      <c r="J17" s="1102">
        <v>0</v>
      </c>
      <c r="K17" s="244" t="s">
        <v>7</v>
      </c>
      <c r="L17" s="1109" t="s">
        <v>1363</v>
      </c>
      <c r="M17" s="1109" t="s">
        <v>1363</v>
      </c>
      <c r="N17" s="1106">
        <v>0</v>
      </c>
      <c r="O17" s="1106">
        <v>0</v>
      </c>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row>
    <row r="18" spans="1:54" s="245" customFormat="1" ht="25.5">
      <c r="A18" s="1617"/>
      <c r="B18" s="1619"/>
      <c r="C18" s="644" t="s">
        <v>740</v>
      </c>
      <c r="D18" s="246"/>
      <c r="E18" s="1103">
        <v>0</v>
      </c>
      <c r="F18" s="1103">
        <v>0</v>
      </c>
      <c r="G18" s="1103">
        <v>0</v>
      </c>
      <c r="H18" s="1103">
        <v>0</v>
      </c>
      <c r="I18" s="1103">
        <v>0</v>
      </c>
      <c r="J18" s="1103">
        <v>0</v>
      </c>
      <c r="K18" s="247"/>
      <c r="L18" s="1108"/>
      <c r="M18" s="1108"/>
      <c r="N18" s="1108"/>
      <c r="O18" s="1108"/>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row>
    <row r="19" spans="1:54" s="245" customFormat="1" ht="25.5">
      <c r="A19" s="1616"/>
      <c r="B19" s="643" t="s">
        <v>726</v>
      </c>
      <c r="C19" s="249"/>
      <c r="D19" s="249"/>
      <c r="E19" s="1104">
        <v>45577</v>
      </c>
      <c r="F19" s="1104">
        <v>2732</v>
      </c>
      <c r="G19" s="1104">
        <v>2749</v>
      </c>
      <c r="H19" s="1104">
        <v>3092.85313</v>
      </c>
      <c r="I19" s="1104">
        <v>163.22192500000003</v>
      </c>
      <c r="J19" s="1104">
        <v>156.32226399999999</v>
      </c>
      <c r="K19" s="250"/>
      <c r="L19" s="1110"/>
      <c r="M19" s="1110"/>
      <c r="N19" s="1110"/>
      <c r="O19" s="1110"/>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row>
    <row r="20" spans="1:54" s="245" customFormat="1" ht="12.75" customHeight="1">
      <c r="A20" s="1615" t="s">
        <v>722</v>
      </c>
      <c r="B20" s="1615" t="s">
        <v>563</v>
      </c>
      <c r="C20" s="194" t="s">
        <v>617</v>
      </c>
      <c r="D20" s="194" t="s">
        <v>994</v>
      </c>
      <c r="E20" s="1102">
        <v>0</v>
      </c>
      <c r="F20" s="1102" t="s">
        <v>7</v>
      </c>
      <c r="G20" s="1102" t="s">
        <v>7</v>
      </c>
      <c r="H20" s="1102">
        <v>0</v>
      </c>
      <c r="I20" s="1102" t="s">
        <v>7</v>
      </c>
      <c r="J20" s="1102" t="s">
        <v>7</v>
      </c>
      <c r="K20" s="251" t="s">
        <v>708</v>
      </c>
      <c r="L20" s="1109" t="s">
        <v>1363</v>
      </c>
      <c r="M20" s="1109" t="s">
        <v>1363</v>
      </c>
      <c r="N20" s="1106">
        <v>0</v>
      </c>
      <c r="O20" s="1106">
        <v>0</v>
      </c>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row>
    <row r="21" spans="1:54" s="245" customFormat="1">
      <c r="A21" s="1617"/>
      <c r="B21" s="1618"/>
      <c r="C21" s="194" t="s">
        <v>642</v>
      </c>
      <c r="D21" s="248" t="s">
        <v>1003</v>
      </c>
      <c r="E21" s="1102">
        <v>0</v>
      </c>
      <c r="F21" s="1102" t="s">
        <v>7</v>
      </c>
      <c r="G21" s="1102" t="s">
        <v>7</v>
      </c>
      <c r="H21" s="1102">
        <v>0</v>
      </c>
      <c r="I21" s="1102" t="s">
        <v>7</v>
      </c>
      <c r="J21" s="1102" t="s">
        <v>7</v>
      </c>
      <c r="K21" s="244" t="s">
        <v>710</v>
      </c>
      <c r="L21" s="1109" t="s">
        <v>1363</v>
      </c>
      <c r="M21" s="1109" t="s">
        <v>1363</v>
      </c>
      <c r="N21" s="1106">
        <v>0</v>
      </c>
      <c r="O21" s="1106">
        <v>0</v>
      </c>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row>
    <row r="22" spans="1:54" s="245" customFormat="1">
      <c r="A22" s="1617"/>
      <c r="B22" s="1618"/>
      <c r="C22" s="194" t="s">
        <v>1123</v>
      </c>
      <c r="D22" s="134" t="s">
        <v>994</v>
      </c>
      <c r="E22" s="1102">
        <v>0</v>
      </c>
      <c r="F22" s="1102" t="s">
        <v>7</v>
      </c>
      <c r="G22" s="1102" t="s">
        <v>7</v>
      </c>
      <c r="H22" s="1102">
        <v>0</v>
      </c>
      <c r="I22" s="1102" t="s">
        <v>7</v>
      </c>
      <c r="J22" s="1102" t="s">
        <v>7</v>
      </c>
      <c r="K22" s="244" t="s">
        <v>710</v>
      </c>
      <c r="L22" s="1109" t="s">
        <v>1363</v>
      </c>
      <c r="M22" s="1109" t="s">
        <v>1363</v>
      </c>
      <c r="N22" s="1106">
        <v>0</v>
      </c>
      <c r="O22" s="1106">
        <v>0</v>
      </c>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row>
    <row r="23" spans="1:54" s="245" customFormat="1">
      <c r="A23" s="1617"/>
      <c r="B23" s="1618"/>
      <c r="C23" s="194" t="s">
        <v>732</v>
      </c>
      <c r="D23" s="194" t="s">
        <v>1004</v>
      </c>
      <c r="E23" s="1101">
        <v>91992</v>
      </c>
      <c r="F23" s="1101">
        <v>1071</v>
      </c>
      <c r="G23" s="1101">
        <v>1404</v>
      </c>
      <c r="H23" s="1101">
        <v>4726.0734862500003</v>
      </c>
      <c r="I23" s="1101">
        <v>55.904052249999999</v>
      </c>
      <c r="J23" s="1101">
        <v>76.30925225</v>
      </c>
      <c r="K23" s="251" t="s">
        <v>708</v>
      </c>
      <c r="L23" s="1109" t="s">
        <v>1363</v>
      </c>
      <c r="M23" s="1109" t="s">
        <v>1363</v>
      </c>
      <c r="N23" s="1105">
        <v>69</v>
      </c>
      <c r="O23" s="1105">
        <v>3.76</v>
      </c>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row>
    <row r="24" spans="1:54" s="245" customFormat="1">
      <c r="A24" s="1617"/>
      <c r="B24" s="1619"/>
      <c r="C24" s="246" t="s">
        <v>741</v>
      </c>
      <c r="D24" s="246"/>
      <c r="E24" s="1104">
        <v>91992</v>
      </c>
      <c r="F24" s="1104">
        <v>1071</v>
      </c>
      <c r="G24" s="1104">
        <v>1404</v>
      </c>
      <c r="H24" s="1104">
        <v>4726.0734862500003</v>
      </c>
      <c r="I24" s="1104">
        <v>55.904052249999999</v>
      </c>
      <c r="J24" s="1104">
        <v>76.30925225</v>
      </c>
      <c r="K24" s="250"/>
      <c r="L24" s="1110"/>
      <c r="M24" s="1110"/>
      <c r="N24" s="1110"/>
      <c r="O24" s="1110"/>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row>
    <row r="25" spans="1:54" s="245" customFormat="1">
      <c r="A25" s="1617"/>
      <c r="B25" s="1615" t="s">
        <v>727</v>
      </c>
      <c r="C25" s="194" t="s">
        <v>626</v>
      </c>
      <c r="D25" s="194" t="s">
        <v>981</v>
      </c>
      <c r="E25" s="1102">
        <v>0</v>
      </c>
      <c r="F25" s="1102">
        <v>0</v>
      </c>
      <c r="G25" s="1102">
        <v>0</v>
      </c>
      <c r="H25" s="1102">
        <v>0</v>
      </c>
      <c r="I25" s="1102">
        <v>0</v>
      </c>
      <c r="J25" s="1102">
        <v>0</v>
      </c>
      <c r="K25" s="244" t="s">
        <v>710</v>
      </c>
      <c r="L25" s="1109" t="s">
        <v>1363</v>
      </c>
      <c r="M25" s="1109" t="s">
        <v>1363</v>
      </c>
      <c r="N25" s="1106">
        <v>0</v>
      </c>
      <c r="O25" s="1106">
        <v>0</v>
      </c>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row>
    <row r="26" spans="1:54" s="245" customFormat="1">
      <c r="A26" s="1617"/>
      <c r="B26" s="1619"/>
      <c r="C26" s="246" t="s">
        <v>678</v>
      </c>
      <c r="D26" s="246"/>
      <c r="E26" s="1104">
        <v>0</v>
      </c>
      <c r="F26" s="1104">
        <v>0</v>
      </c>
      <c r="G26" s="1104">
        <v>0</v>
      </c>
      <c r="H26" s="1104">
        <v>0</v>
      </c>
      <c r="I26" s="1104">
        <v>0</v>
      </c>
      <c r="J26" s="1104">
        <v>0</v>
      </c>
      <c r="K26" s="250"/>
      <c r="L26" s="1110"/>
      <c r="M26" s="1110"/>
      <c r="N26" s="1110">
        <v>0</v>
      </c>
      <c r="O26" s="1110">
        <v>0</v>
      </c>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row>
    <row r="27" spans="1:54" s="245" customFormat="1" ht="51">
      <c r="A27" s="1616"/>
      <c r="B27" s="643" t="s">
        <v>728</v>
      </c>
      <c r="C27" s="249"/>
      <c r="D27" s="249"/>
      <c r="E27" s="1104">
        <v>91992</v>
      </c>
      <c r="F27" s="1104">
        <v>1071</v>
      </c>
      <c r="G27" s="1104">
        <v>1404</v>
      </c>
      <c r="H27" s="1104">
        <v>4726.0734862500003</v>
      </c>
      <c r="I27" s="1104">
        <v>55.904052249999999</v>
      </c>
      <c r="J27" s="1104">
        <v>76.30925225</v>
      </c>
      <c r="K27" s="250"/>
      <c r="L27" s="1110"/>
      <c r="M27" s="1110"/>
      <c r="N27" s="1110">
        <v>0</v>
      </c>
      <c r="O27" s="1110">
        <v>0</v>
      </c>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row>
    <row r="28" spans="1:54" s="245" customFormat="1" ht="12.75" customHeight="1">
      <c r="A28" s="1615" t="s">
        <v>723</v>
      </c>
      <c r="B28" s="1615" t="s">
        <v>563</v>
      </c>
      <c r="C28" s="194" t="s">
        <v>617</v>
      </c>
      <c r="D28" s="194" t="s">
        <v>1006</v>
      </c>
      <c r="E28" s="1101">
        <v>0</v>
      </c>
      <c r="F28" s="1101">
        <v>0</v>
      </c>
      <c r="G28" s="1101">
        <v>0</v>
      </c>
      <c r="H28" s="1101">
        <v>0</v>
      </c>
      <c r="I28" s="1101">
        <v>0</v>
      </c>
      <c r="J28" s="1101">
        <v>0</v>
      </c>
      <c r="K28" s="251" t="s">
        <v>708</v>
      </c>
      <c r="L28" s="1109" t="s">
        <v>1363</v>
      </c>
      <c r="M28" s="1109" t="s">
        <v>1363</v>
      </c>
      <c r="N28" s="1106">
        <v>0</v>
      </c>
      <c r="O28" s="1106">
        <v>0</v>
      </c>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row>
    <row r="29" spans="1:54" s="245" customFormat="1">
      <c r="A29" s="1617"/>
      <c r="B29" s="1618"/>
      <c r="C29" s="194" t="s">
        <v>742</v>
      </c>
      <c r="D29" s="194" t="s">
        <v>1004</v>
      </c>
      <c r="E29" s="1101">
        <v>199</v>
      </c>
      <c r="F29" s="1101">
        <v>22</v>
      </c>
      <c r="G29" s="1101">
        <v>23</v>
      </c>
      <c r="H29" s="1101">
        <v>10.228549999999998</v>
      </c>
      <c r="I29" s="1101">
        <v>1.1426309999999997</v>
      </c>
      <c r="J29" s="1101">
        <v>1.2428380000000003</v>
      </c>
      <c r="K29" s="251" t="s">
        <v>708</v>
      </c>
      <c r="L29" s="1109">
        <v>52672</v>
      </c>
      <c r="M29" s="1109">
        <v>54905</v>
      </c>
      <c r="N29" s="1105">
        <v>0.95</v>
      </c>
      <c r="O29" s="1105">
        <v>5.1999999999999998E-2</v>
      </c>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row>
    <row r="30" spans="1:54" s="245" customFormat="1">
      <c r="A30" s="1617"/>
      <c r="B30" s="1618"/>
      <c r="C30" s="194" t="s">
        <v>743</v>
      </c>
      <c r="D30" s="194" t="s">
        <v>1005</v>
      </c>
      <c r="E30" s="1101">
        <v>0</v>
      </c>
      <c r="F30" s="1101">
        <v>0</v>
      </c>
      <c r="G30" s="1101">
        <v>0</v>
      </c>
      <c r="H30" s="1101">
        <v>0</v>
      </c>
      <c r="I30" s="1101">
        <v>0</v>
      </c>
      <c r="J30" s="1101">
        <v>0</v>
      </c>
      <c r="K30" s="244" t="s">
        <v>753</v>
      </c>
      <c r="L30" s="1109" t="s">
        <v>1363</v>
      </c>
      <c r="M30" s="1109" t="s">
        <v>1363</v>
      </c>
      <c r="N30" s="1106">
        <v>0</v>
      </c>
      <c r="O30" s="1106">
        <v>0</v>
      </c>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row>
    <row r="31" spans="1:54" s="245" customFormat="1">
      <c r="A31" s="1617"/>
      <c r="B31" s="1618"/>
      <c r="C31" s="194" t="s">
        <v>642</v>
      </c>
      <c r="D31" s="194" t="s">
        <v>995</v>
      </c>
      <c r="E31" s="1101">
        <v>0</v>
      </c>
      <c r="F31" s="1101">
        <v>0</v>
      </c>
      <c r="G31" s="1101">
        <v>0</v>
      </c>
      <c r="H31" s="1101">
        <v>0</v>
      </c>
      <c r="I31" s="1101">
        <v>0</v>
      </c>
      <c r="J31" s="1101">
        <v>0</v>
      </c>
      <c r="K31" s="244" t="s">
        <v>710</v>
      </c>
      <c r="L31" s="1109" t="s">
        <v>1363</v>
      </c>
      <c r="M31" s="1109" t="s">
        <v>1363</v>
      </c>
      <c r="N31" s="1106">
        <v>0</v>
      </c>
      <c r="O31" s="1106">
        <v>0</v>
      </c>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row>
    <row r="32" spans="1:54" s="245" customFormat="1" ht="25.5">
      <c r="A32" s="1617"/>
      <c r="B32" s="1619"/>
      <c r="C32" s="644" t="s">
        <v>624</v>
      </c>
      <c r="D32" s="246"/>
      <c r="E32" s="1104">
        <v>199</v>
      </c>
      <c r="F32" s="1104">
        <v>22</v>
      </c>
      <c r="G32" s="1104">
        <v>23</v>
      </c>
      <c r="H32" s="1104">
        <v>10.228549999999998</v>
      </c>
      <c r="I32" s="1104">
        <v>1.1426309999999997</v>
      </c>
      <c r="J32" s="1104">
        <v>1.2428380000000003</v>
      </c>
      <c r="K32" s="250"/>
      <c r="L32" s="1110"/>
      <c r="M32" s="1110"/>
      <c r="N32" s="1110"/>
      <c r="O32" s="1110"/>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row>
    <row r="33" spans="1:54" s="245" customFormat="1">
      <c r="A33" s="1617"/>
      <c r="B33" s="1615" t="s">
        <v>565</v>
      </c>
      <c r="C33" s="194" t="s">
        <v>1124</v>
      </c>
      <c r="D33" s="194" t="s">
        <v>1009</v>
      </c>
      <c r="E33" s="1101">
        <v>0</v>
      </c>
      <c r="F33" s="1101">
        <v>0</v>
      </c>
      <c r="G33" s="1101">
        <v>0</v>
      </c>
      <c r="H33" s="1101">
        <v>0</v>
      </c>
      <c r="I33" s="1101">
        <v>0</v>
      </c>
      <c r="J33" s="1101">
        <v>0</v>
      </c>
      <c r="K33" s="244" t="s">
        <v>1007</v>
      </c>
      <c r="L33" s="1109" t="s">
        <v>1363</v>
      </c>
      <c r="M33" s="1109" t="s">
        <v>1363</v>
      </c>
      <c r="N33" s="1106">
        <v>0</v>
      </c>
      <c r="O33" s="1106">
        <v>0</v>
      </c>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row>
    <row r="34" spans="1:54" s="245" customFormat="1">
      <c r="A34" s="1617"/>
      <c r="B34" s="1618"/>
      <c r="C34" s="194" t="s">
        <v>1125</v>
      </c>
      <c r="D34" s="194" t="s">
        <v>1010</v>
      </c>
      <c r="E34" s="1101">
        <v>0</v>
      </c>
      <c r="F34" s="1101">
        <v>0</v>
      </c>
      <c r="G34" s="1101">
        <v>0</v>
      </c>
      <c r="H34" s="1101">
        <v>0</v>
      </c>
      <c r="I34" s="1101">
        <v>0</v>
      </c>
      <c r="J34" s="1101">
        <v>0</v>
      </c>
      <c r="K34" s="244" t="s">
        <v>1008</v>
      </c>
      <c r="L34" s="1109" t="s">
        <v>1363</v>
      </c>
      <c r="M34" s="1109" t="s">
        <v>1363</v>
      </c>
      <c r="N34" s="1106">
        <v>0</v>
      </c>
      <c r="O34" s="1106">
        <v>0</v>
      </c>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row>
    <row r="35" spans="1:54" s="245" customFormat="1" ht="25.5">
      <c r="A35" s="1617"/>
      <c r="B35" s="1619"/>
      <c r="C35" s="644" t="s">
        <v>740</v>
      </c>
      <c r="D35" s="246"/>
      <c r="E35" s="1103">
        <v>0</v>
      </c>
      <c r="F35" s="1103">
        <v>0</v>
      </c>
      <c r="G35" s="1103">
        <v>0</v>
      </c>
      <c r="H35" s="1103">
        <v>0</v>
      </c>
      <c r="I35" s="1103">
        <v>0</v>
      </c>
      <c r="J35" s="1103">
        <v>0</v>
      </c>
      <c r="K35" s="247"/>
      <c r="L35" s="1108"/>
      <c r="M35" s="1108"/>
      <c r="N35" s="1108"/>
      <c r="O35" s="1108"/>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row>
    <row r="36" spans="1:54" s="245" customFormat="1" ht="25.5">
      <c r="A36" s="1617"/>
      <c r="B36" s="1615" t="s">
        <v>729</v>
      </c>
      <c r="C36" s="252" t="s">
        <v>744</v>
      </c>
      <c r="D36" s="194" t="s">
        <v>984</v>
      </c>
      <c r="E36" s="1111">
        <v>0</v>
      </c>
      <c r="F36" s="1111">
        <v>0</v>
      </c>
      <c r="G36" s="1111">
        <v>0</v>
      </c>
      <c r="H36" s="1111">
        <v>0</v>
      </c>
      <c r="I36" s="1112">
        <v>0</v>
      </c>
      <c r="J36" s="1112">
        <v>0</v>
      </c>
      <c r="K36" s="251" t="s">
        <v>754</v>
      </c>
      <c r="L36" s="1111" t="s">
        <v>1363</v>
      </c>
      <c r="M36" s="1111" t="s">
        <v>1363</v>
      </c>
      <c r="N36" s="1111">
        <v>0</v>
      </c>
      <c r="O36" s="1111">
        <v>0</v>
      </c>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row>
    <row r="37" spans="1:54" s="245" customFormat="1" ht="25.5">
      <c r="A37" s="1617"/>
      <c r="B37" s="1619"/>
      <c r="C37" s="644" t="s">
        <v>737</v>
      </c>
      <c r="D37" s="246"/>
      <c r="E37" s="1104">
        <v>0</v>
      </c>
      <c r="F37" s="1104">
        <v>0</v>
      </c>
      <c r="G37" s="1104">
        <v>0</v>
      </c>
      <c r="H37" s="1104">
        <v>0</v>
      </c>
      <c r="I37" s="1104">
        <v>0</v>
      </c>
      <c r="J37" s="1104">
        <v>0</v>
      </c>
      <c r="K37" s="250"/>
      <c r="L37" s="1110"/>
      <c r="M37" s="1110"/>
      <c r="N37" s="1110">
        <v>0</v>
      </c>
      <c r="O37" s="1110">
        <v>0</v>
      </c>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row>
    <row r="38" spans="1:54" s="245" customFormat="1" ht="25.5">
      <c r="A38" s="1617"/>
      <c r="B38" s="1615" t="s">
        <v>727</v>
      </c>
      <c r="C38" s="252" t="s">
        <v>745</v>
      </c>
      <c r="D38" s="194" t="s">
        <v>981</v>
      </c>
      <c r="E38" s="1101">
        <v>0</v>
      </c>
      <c r="F38" s="1101">
        <v>0</v>
      </c>
      <c r="G38" s="1101">
        <v>0</v>
      </c>
      <c r="H38" s="1101">
        <v>0</v>
      </c>
      <c r="I38" s="1101">
        <v>0</v>
      </c>
      <c r="J38" s="1101">
        <v>0</v>
      </c>
      <c r="K38" s="251" t="s">
        <v>755</v>
      </c>
      <c r="L38" s="1109" t="s">
        <v>1363</v>
      </c>
      <c r="M38" s="1109" t="s">
        <v>1363</v>
      </c>
      <c r="N38" s="1106">
        <v>0</v>
      </c>
      <c r="O38" s="1106">
        <v>0</v>
      </c>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row>
    <row r="39" spans="1:54" s="245" customFormat="1" ht="25.5">
      <c r="A39" s="1617"/>
      <c r="B39" s="1619"/>
      <c r="C39" s="644" t="s">
        <v>746</v>
      </c>
      <c r="D39" s="246"/>
      <c r="E39" s="1104">
        <v>0</v>
      </c>
      <c r="F39" s="1104">
        <v>0</v>
      </c>
      <c r="G39" s="1104">
        <v>0</v>
      </c>
      <c r="H39" s="1104">
        <v>0</v>
      </c>
      <c r="I39" s="1104">
        <v>0</v>
      </c>
      <c r="J39" s="1104">
        <v>0</v>
      </c>
      <c r="K39" s="250"/>
      <c r="L39" s="1110"/>
      <c r="M39" s="1110"/>
      <c r="N39" s="1110"/>
      <c r="O39" s="1110"/>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row>
    <row r="40" spans="1:54" s="245" customFormat="1" ht="51">
      <c r="A40" s="1616"/>
      <c r="B40" s="643" t="s">
        <v>730</v>
      </c>
      <c r="C40" s="643" t="s">
        <v>730</v>
      </c>
      <c r="D40" s="249"/>
      <c r="E40" s="1104">
        <v>199</v>
      </c>
      <c r="F40" s="1104">
        <v>22</v>
      </c>
      <c r="G40" s="1104">
        <v>23</v>
      </c>
      <c r="H40" s="1104">
        <v>10.228549999999998</v>
      </c>
      <c r="I40" s="1104">
        <v>1.1426309999999997</v>
      </c>
      <c r="J40" s="1104">
        <v>1.2428380000000003</v>
      </c>
      <c r="K40" s="250"/>
      <c r="L40" s="1110"/>
      <c r="M40" s="1110"/>
      <c r="N40" s="1110"/>
      <c r="O40" s="1110"/>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row>
    <row r="41" spans="1:54" s="245" customFormat="1" ht="12.75" customHeight="1">
      <c r="A41" s="1615" t="s">
        <v>724</v>
      </c>
      <c r="B41" s="253" t="s">
        <v>561</v>
      </c>
      <c r="C41" s="194" t="s">
        <v>641</v>
      </c>
      <c r="D41" s="194" t="s">
        <v>1004</v>
      </c>
      <c r="E41" s="1101">
        <v>264906</v>
      </c>
      <c r="F41" s="1101">
        <v>20740</v>
      </c>
      <c r="G41" s="1101">
        <v>26815</v>
      </c>
      <c r="H41" s="1101">
        <v>13740.969557499984</v>
      </c>
      <c r="I41" s="1101">
        <v>1076.0494240000025</v>
      </c>
      <c r="J41" s="1101">
        <v>1450.1699824999998</v>
      </c>
      <c r="K41" s="251" t="s">
        <v>749</v>
      </c>
      <c r="L41" s="1109" t="s">
        <v>1363</v>
      </c>
      <c r="M41" s="1109" t="s">
        <v>1363</v>
      </c>
      <c r="N41" s="1105">
        <v>2601.8200000000002</v>
      </c>
      <c r="O41" s="1105">
        <v>138.57557954545453</v>
      </c>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row>
    <row r="42" spans="1:54" s="245" customFormat="1" ht="51">
      <c r="A42" s="1616"/>
      <c r="B42" s="643" t="s">
        <v>731</v>
      </c>
      <c r="C42" s="643" t="s">
        <v>731</v>
      </c>
      <c r="D42" s="249"/>
      <c r="E42" s="1104">
        <v>264906</v>
      </c>
      <c r="F42" s="1104">
        <v>20740</v>
      </c>
      <c r="G42" s="1104">
        <v>26815</v>
      </c>
      <c r="H42" s="1104">
        <v>13740.969557499984</v>
      </c>
      <c r="I42" s="1104">
        <v>1076.0494240000025</v>
      </c>
      <c r="J42" s="1104">
        <v>1450.1699824999998</v>
      </c>
      <c r="K42" s="250"/>
      <c r="L42" s="1110"/>
      <c r="M42" s="1110"/>
      <c r="N42" s="1110">
        <v>2601.8200000000002</v>
      </c>
      <c r="O42" s="1110">
        <v>138.57557954545453</v>
      </c>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row>
    <row r="43" spans="1:54" ht="26.25" customHeight="1">
      <c r="A43" s="1587" t="s">
        <v>1360</v>
      </c>
      <c r="B43" s="1587"/>
      <c r="C43" s="1587"/>
      <c r="D43" s="254"/>
      <c r="E43" s="254"/>
      <c r="F43" s="254"/>
      <c r="G43" s="254"/>
      <c r="H43" s="255"/>
      <c r="I43" s="255"/>
      <c r="J43" s="255"/>
      <c r="K43" s="255"/>
      <c r="L43" s="255"/>
      <c r="M43" s="255"/>
      <c r="N43" s="255"/>
      <c r="O43" s="255"/>
    </row>
    <row r="44" spans="1:54" ht="25.5" customHeight="1">
      <c r="A44" s="1611" t="s">
        <v>747</v>
      </c>
      <c r="B44" s="1611"/>
      <c r="C44" s="256"/>
      <c r="D44" s="256"/>
      <c r="E44" s="256"/>
      <c r="F44" s="256"/>
      <c r="G44" s="256"/>
      <c r="H44" s="256"/>
      <c r="I44" s="256"/>
      <c r="L44" s="258"/>
      <c r="M44" s="258"/>
      <c r="N44" s="258"/>
      <c r="O44" s="258"/>
    </row>
  </sheetData>
  <mergeCells count="26">
    <mergeCell ref="N2:O2"/>
    <mergeCell ref="A4:A19"/>
    <mergeCell ref="B4:B9"/>
    <mergeCell ref="B10:B13"/>
    <mergeCell ref="B14:B16"/>
    <mergeCell ref="B17:B18"/>
    <mergeCell ref="A2:A3"/>
    <mergeCell ref="B2:B3"/>
    <mergeCell ref="C2:C3"/>
    <mergeCell ref="D2:D3"/>
    <mergeCell ref="E2:G2"/>
    <mergeCell ref="H2:J2"/>
    <mergeCell ref="A43:C43"/>
    <mergeCell ref="A44:B44"/>
    <mergeCell ref="A1:G1"/>
    <mergeCell ref="K2:K3"/>
    <mergeCell ref="L2:M2"/>
    <mergeCell ref="A41:A42"/>
    <mergeCell ref="A20:A27"/>
    <mergeCell ref="B20:B24"/>
    <mergeCell ref="B25:B26"/>
    <mergeCell ref="A28:A40"/>
    <mergeCell ref="B28:B32"/>
    <mergeCell ref="B33:B35"/>
    <mergeCell ref="B36:B37"/>
    <mergeCell ref="B38:B39"/>
  </mergeCells>
  <printOptions horizontalCentered="1"/>
  <pageMargins left="0.7" right="0.7" top="0.75" bottom="0.75"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workbookViewId="0">
      <selection activeCell="B31" sqref="B31"/>
    </sheetView>
  </sheetViews>
  <sheetFormatPr defaultRowHeight="15"/>
  <cols>
    <col min="1" max="1" width="78.140625" customWidth="1"/>
    <col min="2" max="2" width="15.42578125" bestFit="1" customWidth="1"/>
    <col min="3" max="8" width="15" bestFit="1" customWidth="1"/>
    <col min="9" max="9" width="14.5703125" bestFit="1" customWidth="1"/>
    <col min="10" max="10" width="13" customWidth="1"/>
    <col min="11" max="11" width="15.7109375" customWidth="1"/>
    <col min="12" max="12" width="14.5703125" bestFit="1" customWidth="1"/>
  </cols>
  <sheetData>
    <row r="1" spans="1:14" ht="30">
      <c r="A1" s="646" t="s">
        <v>1127</v>
      </c>
      <c r="B1" s="646"/>
      <c r="C1" s="646"/>
      <c r="D1" s="647"/>
      <c r="E1" s="647"/>
      <c r="F1" s="648"/>
      <c r="G1" s="326"/>
      <c r="H1" s="326"/>
      <c r="I1" s="326"/>
      <c r="J1" s="326"/>
    </row>
    <row r="2" spans="1:14" ht="36.75" customHeight="1">
      <c r="A2" s="646" t="s">
        <v>1398</v>
      </c>
      <c r="B2" s="646"/>
      <c r="C2" s="646"/>
      <c r="D2" s="648"/>
      <c r="E2" s="648"/>
      <c r="F2" s="1164">
        <v>27307751</v>
      </c>
      <c r="G2" s="326"/>
      <c r="H2" s="326"/>
      <c r="I2" s="326"/>
    </row>
    <row r="3" spans="1:14" ht="44.25" customHeight="1">
      <c r="A3" s="646" t="s">
        <v>1268</v>
      </c>
      <c r="B3" s="646"/>
      <c r="C3" s="646"/>
      <c r="D3" s="648"/>
      <c r="E3" s="648"/>
      <c r="F3" s="1165">
        <v>27.8</v>
      </c>
      <c r="G3" s="326"/>
      <c r="H3" s="326"/>
      <c r="I3" s="326"/>
      <c r="J3" s="326"/>
    </row>
    <row r="4" spans="1:14" ht="60">
      <c r="A4" s="1166" t="s">
        <v>1399</v>
      </c>
      <c r="B4" s="646"/>
      <c r="C4" s="1166"/>
      <c r="D4" s="1167"/>
      <c r="E4" s="1167"/>
      <c r="F4" s="1168">
        <v>29.2</v>
      </c>
      <c r="G4" s="326"/>
      <c r="H4" s="326"/>
      <c r="I4" s="326"/>
      <c r="J4" s="326"/>
    </row>
    <row r="5" spans="1:14" ht="18.75" customHeight="1">
      <c r="A5" s="1166" t="s">
        <v>756</v>
      </c>
      <c r="B5" s="1169" t="s">
        <v>772</v>
      </c>
      <c r="C5" s="1170" t="s">
        <v>64</v>
      </c>
      <c r="D5" s="1171" t="s">
        <v>65</v>
      </c>
      <c r="E5" s="1170" t="s">
        <v>295</v>
      </c>
      <c r="F5" s="1170" t="s">
        <v>296</v>
      </c>
      <c r="G5" s="1170" t="s">
        <v>301</v>
      </c>
      <c r="H5" s="1171" t="s">
        <v>298</v>
      </c>
      <c r="I5" s="1171" t="s">
        <v>299</v>
      </c>
      <c r="J5" s="1171" t="s">
        <v>300</v>
      </c>
      <c r="K5" s="1138" t="s">
        <v>1358</v>
      </c>
    </row>
    <row r="6" spans="1:14" ht="17.25" customHeight="1">
      <c r="A6" s="327" t="s">
        <v>757</v>
      </c>
      <c r="B6" s="327">
        <v>4</v>
      </c>
      <c r="C6" s="327">
        <v>4</v>
      </c>
      <c r="D6" s="327">
        <v>4.5</v>
      </c>
      <c r="E6" s="327">
        <v>4.5</v>
      </c>
      <c r="F6" s="327">
        <v>4.5</v>
      </c>
      <c r="G6" s="327">
        <v>4.5</v>
      </c>
      <c r="H6" s="327">
        <v>4.5</v>
      </c>
      <c r="I6" s="1172">
        <v>4.5</v>
      </c>
      <c r="J6" s="1173">
        <v>4.5</v>
      </c>
      <c r="K6" s="1173">
        <v>4.5</v>
      </c>
    </row>
    <row r="7" spans="1:14">
      <c r="A7" s="327" t="s">
        <v>1011</v>
      </c>
      <c r="B7" s="327">
        <v>4</v>
      </c>
      <c r="C7" s="327">
        <v>4</v>
      </c>
      <c r="D7" s="327">
        <v>4.4000000000000004</v>
      </c>
      <c r="E7" s="327">
        <v>4.9000000000000004</v>
      </c>
      <c r="F7" s="327">
        <v>4.9000000000000004</v>
      </c>
      <c r="G7" s="327">
        <v>5.4</v>
      </c>
      <c r="H7" s="327">
        <v>5.9</v>
      </c>
      <c r="I7" s="1113">
        <v>5.9</v>
      </c>
      <c r="J7" s="327">
        <v>5.9</v>
      </c>
      <c r="K7" s="327">
        <v>6.25</v>
      </c>
      <c r="N7" s="277"/>
    </row>
    <row r="8" spans="1:14">
      <c r="A8" s="328" t="s">
        <v>758</v>
      </c>
      <c r="B8" s="329">
        <v>204894</v>
      </c>
      <c r="C8" s="329">
        <v>208476</v>
      </c>
      <c r="D8" s="329">
        <v>206804</v>
      </c>
      <c r="E8" s="329">
        <v>208193</v>
      </c>
      <c r="F8" s="329">
        <v>210323.76</v>
      </c>
      <c r="G8" s="329">
        <v>210516</v>
      </c>
      <c r="H8" s="329">
        <v>210728.94</v>
      </c>
      <c r="I8" s="1114">
        <v>213015.61</v>
      </c>
      <c r="J8" s="464">
        <v>204937.29</v>
      </c>
      <c r="K8" s="464">
        <v>218593.58</v>
      </c>
      <c r="L8" s="465"/>
      <c r="N8" s="277"/>
    </row>
    <row r="9" spans="1:14">
      <c r="A9" s="327" t="s">
        <v>759</v>
      </c>
      <c r="B9" s="329">
        <v>164653</v>
      </c>
      <c r="C9" s="329">
        <v>166239</v>
      </c>
      <c r="D9" s="329">
        <v>165742</v>
      </c>
      <c r="E9" s="329">
        <v>167332</v>
      </c>
      <c r="F9" s="329">
        <v>169716.99</v>
      </c>
      <c r="G9" s="329">
        <v>169942</v>
      </c>
      <c r="H9" s="329">
        <v>170319.93</v>
      </c>
      <c r="I9" s="1114">
        <v>172035.36</v>
      </c>
      <c r="J9" s="464">
        <v>172948.58</v>
      </c>
      <c r="K9" s="464">
        <v>177341.24</v>
      </c>
      <c r="L9" s="465"/>
      <c r="N9" s="277"/>
    </row>
    <row r="10" spans="1:14">
      <c r="A10" s="330" t="s">
        <v>1128</v>
      </c>
      <c r="B10" s="331">
        <v>118906</v>
      </c>
      <c r="C10" s="331">
        <v>119546</v>
      </c>
      <c r="D10" s="331">
        <v>120273</v>
      </c>
      <c r="E10" s="331">
        <v>121409</v>
      </c>
      <c r="F10" s="331">
        <v>123692.24</v>
      </c>
      <c r="G10" s="331">
        <v>124579</v>
      </c>
      <c r="H10" s="331">
        <v>126300.51</v>
      </c>
      <c r="I10" s="1115">
        <v>136261.54999999999</v>
      </c>
      <c r="J10" s="1116">
        <v>129477.35</v>
      </c>
      <c r="K10" s="1116">
        <v>133043.93</v>
      </c>
      <c r="L10" s="465"/>
      <c r="N10" s="277"/>
    </row>
    <row r="11" spans="1:14">
      <c r="A11" s="1623" t="s">
        <v>761</v>
      </c>
      <c r="B11" s="1623"/>
      <c r="C11" s="1623"/>
      <c r="D11" s="1623"/>
      <c r="E11" s="1623"/>
      <c r="F11" s="1623"/>
      <c r="G11" s="1623"/>
      <c r="H11" s="1623"/>
      <c r="I11" s="1623"/>
      <c r="J11" s="1623"/>
      <c r="N11" s="277"/>
    </row>
    <row r="12" spans="1:14">
      <c r="A12" s="1173" t="s">
        <v>760</v>
      </c>
      <c r="B12" s="1174">
        <v>3.34</v>
      </c>
      <c r="C12" s="1174">
        <v>3.63</v>
      </c>
      <c r="D12" s="1174">
        <v>4.09</v>
      </c>
      <c r="E12" s="1174">
        <v>4.71</v>
      </c>
      <c r="F12" s="1174">
        <v>5.04</v>
      </c>
      <c r="G12" s="1175">
        <v>5.0999999999999996</v>
      </c>
      <c r="H12" s="1175">
        <v>5.52</v>
      </c>
      <c r="I12" s="1175">
        <v>5.98</v>
      </c>
      <c r="J12" s="1175">
        <v>5.88</v>
      </c>
      <c r="K12" s="1175">
        <v>6.38</v>
      </c>
      <c r="N12" s="277"/>
    </row>
    <row r="13" spans="1:14" ht="30">
      <c r="A13" s="327" t="s">
        <v>1135</v>
      </c>
      <c r="B13" s="332">
        <v>3.84</v>
      </c>
      <c r="C13" s="332">
        <v>3.98</v>
      </c>
      <c r="D13" s="332">
        <v>4.8899999999999997</v>
      </c>
      <c r="E13" s="332">
        <v>5.16</v>
      </c>
      <c r="F13" s="332">
        <v>5.62</v>
      </c>
      <c r="G13" s="333">
        <v>5.6</v>
      </c>
      <c r="H13" s="333">
        <v>6.18</v>
      </c>
      <c r="I13" s="333">
        <v>6.47</v>
      </c>
      <c r="J13" s="333">
        <v>6.4</v>
      </c>
      <c r="K13" s="333">
        <v>6.31</v>
      </c>
      <c r="N13" s="277"/>
    </row>
    <row r="14" spans="1:14">
      <c r="A14" s="334" t="s">
        <v>762</v>
      </c>
      <c r="B14" s="332" t="s">
        <v>1376</v>
      </c>
      <c r="C14" s="332" t="s">
        <v>1376</v>
      </c>
      <c r="D14" s="332" t="s">
        <v>1376</v>
      </c>
      <c r="E14" s="332" t="s">
        <v>1377</v>
      </c>
      <c r="F14" s="332" t="s">
        <v>1377</v>
      </c>
      <c r="G14" s="332" t="s">
        <v>1377</v>
      </c>
      <c r="H14" s="332" t="s">
        <v>1378</v>
      </c>
      <c r="I14" s="332" t="s">
        <v>1379</v>
      </c>
      <c r="J14" s="332" t="s">
        <v>1379</v>
      </c>
      <c r="K14" s="332" t="s">
        <v>1380</v>
      </c>
      <c r="N14" s="277"/>
    </row>
    <row r="15" spans="1:14">
      <c r="A15" s="330" t="s">
        <v>1129</v>
      </c>
      <c r="B15" s="335" t="s">
        <v>1381</v>
      </c>
      <c r="C15" s="335" t="s">
        <v>1381</v>
      </c>
      <c r="D15" s="335" t="s">
        <v>1382</v>
      </c>
      <c r="E15" s="335" t="s">
        <v>1382</v>
      </c>
      <c r="F15" s="335" t="s">
        <v>1383</v>
      </c>
      <c r="G15" s="336" t="s">
        <v>1384</v>
      </c>
      <c r="H15" s="336" t="s">
        <v>1385</v>
      </c>
      <c r="I15" s="336" t="s">
        <v>1386</v>
      </c>
      <c r="J15" s="333" t="s">
        <v>1387</v>
      </c>
      <c r="K15" s="336" t="s">
        <v>1388</v>
      </c>
    </row>
    <row r="16" spans="1:14">
      <c r="A16" s="1623" t="s">
        <v>1130</v>
      </c>
      <c r="B16" s="1623"/>
      <c r="C16" s="1623"/>
      <c r="D16" s="1623"/>
      <c r="E16" s="1623"/>
      <c r="F16" s="1623"/>
      <c r="G16" s="1623"/>
      <c r="H16" s="1623"/>
      <c r="I16" s="1623"/>
      <c r="J16" s="1623"/>
    </row>
    <row r="17" spans="1:12">
      <c r="A17" s="1173" t="s">
        <v>1269</v>
      </c>
      <c r="B17" s="1176">
        <v>1491336.1</v>
      </c>
      <c r="C17" s="1176">
        <v>1393072.56</v>
      </c>
      <c r="D17" s="1176">
        <v>1299255</v>
      </c>
      <c r="E17" s="1176">
        <v>1044028.04</v>
      </c>
      <c r="F17" s="1176">
        <v>1046321.4</v>
      </c>
      <c r="G17" s="1176">
        <v>1271856.33</v>
      </c>
      <c r="H17" s="1176">
        <v>1472099.6800000002</v>
      </c>
      <c r="I17" s="1177">
        <v>996471.98</v>
      </c>
      <c r="J17" s="1177">
        <v>1292791.45</v>
      </c>
      <c r="K17" s="1177">
        <v>1247635.02</v>
      </c>
    </row>
    <row r="18" spans="1:12">
      <c r="A18" s="327" t="s">
        <v>1012</v>
      </c>
      <c r="B18" s="337">
        <v>26406501.379999999</v>
      </c>
      <c r="C18" s="337">
        <v>26697882.219999999</v>
      </c>
      <c r="D18" s="337">
        <v>25778368</v>
      </c>
      <c r="E18" s="337">
        <v>24373732.879999999</v>
      </c>
      <c r="F18" s="338">
        <v>26658604.02</v>
      </c>
      <c r="G18" s="338">
        <v>28024621.829999998</v>
      </c>
      <c r="H18" s="337">
        <v>27184601.829999998</v>
      </c>
      <c r="I18" s="339">
        <v>27991937</v>
      </c>
      <c r="J18" s="339">
        <v>28850896</v>
      </c>
      <c r="K18" s="339">
        <v>28238247.93</v>
      </c>
    </row>
    <row r="19" spans="1:12">
      <c r="A19" s="327" t="s">
        <v>1013</v>
      </c>
      <c r="B19" s="337">
        <v>26181063.834121399</v>
      </c>
      <c r="C19" s="337">
        <v>26459284.787211701</v>
      </c>
      <c r="D19" s="337">
        <v>25568863</v>
      </c>
      <c r="E19" s="337">
        <v>24203324.247343499</v>
      </c>
      <c r="F19" s="338">
        <v>26470031.323020902</v>
      </c>
      <c r="G19" s="338">
        <v>27817242</v>
      </c>
      <c r="H19" s="338">
        <v>26977153</v>
      </c>
      <c r="I19" s="339">
        <v>27777180</v>
      </c>
      <c r="J19" s="339">
        <v>28642985</v>
      </c>
      <c r="K19" s="339">
        <v>28019280.925115101</v>
      </c>
    </row>
    <row r="20" spans="1:12" ht="30">
      <c r="A20" s="330" t="s">
        <v>1131</v>
      </c>
      <c r="B20" s="331">
        <v>-41123.14</v>
      </c>
      <c r="C20" s="331">
        <v>-17143.75</v>
      </c>
      <c r="D20" s="331">
        <v>-39993</v>
      </c>
      <c r="E20" s="331">
        <v>-50203</v>
      </c>
      <c r="F20" s="331">
        <v>4988.79</v>
      </c>
      <c r="G20" s="331">
        <v>51204.42</v>
      </c>
      <c r="H20" s="331">
        <v>-7624</v>
      </c>
      <c r="I20" s="340">
        <v>-8.2899999999999991</v>
      </c>
      <c r="J20" s="340">
        <v>36238.660000000003</v>
      </c>
      <c r="K20" s="340">
        <v>11119</v>
      </c>
    </row>
    <row r="21" spans="1:12">
      <c r="A21" s="1623" t="s">
        <v>1270</v>
      </c>
      <c r="B21" s="1623"/>
      <c r="C21" s="1623"/>
      <c r="D21" s="1623"/>
      <c r="E21" s="1623"/>
      <c r="F21" s="1623"/>
      <c r="G21" s="1623"/>
      <c r="H21" s="1623"/>
      <c r="I21" s="1623"/>
      <c r="J21" s="1623"/>
    </row>
    <row r="22" spans="1:12">
      <c r="A22" s="1172" t="s">
        <v>1132</v>
      </c>
      <c r="B22" s="1178">
        <v>606475</v>
      </c>
      <c r="C22" s="1178">
        <v>595954</v>
      </c>
      <c r="D22" s="1179">
        <v>601363</v>
      </c>
      <c r="E22" s="1179">
        <v>588314</v>
      </c>
      <c r="F22" s="1179">
        <v>573875</v>
      </c>
      <c r="G22" s="1179">
        <v>561046</v>
      </c>
      <c r="H22" s="1179">
        <v>532664</v>
      </c>
      <c r="I22" s="1177">
        <v>531081</v>
      </c>
      <c r="J22" s="1177">
        <v>561162</v>
      </c>
      <c r="K22" s="1177">
        <v>562851</v>
      </c>
    </row>
    <row r="23" spans="1:12" ht="17.25">
      <c r="A23" s="1113" t="s">
        <v>763</v>
      </c>
      <c r="B23" s="327">
        <v>75.8</v>
      </c>
      <c r="C23" s="327">
        <v>76.42</v>
      </c>
      <c r="D23" s="327">
        <v>77.66</v>
      </c>
      <c r="E23" s="327">
        <v>79.09</v>
      </c>
      <c r="F23" s="327">
        <v>79.42</v>
      </c>
      <c r="G23" s="327">
        <v>79.719399999999993</v>
      </c>
      <c r="H23" s="327">
        <v>81.552199999999999</v>
      </c>
      <c r="I23" s="333">
        <v>82.41</v>
      </c>
      <c r="J23" s="333">
        <v>81.599999999999994</v>
      </c>
      <c r="K23" s="333">
        <v>82.786199999999994</v>
      </c>
      <c r="L23" s="466"/>
    </row>
    <row r="24" spans="1:12">
      <c r="A24" s="1113" t="s">
        <v>764</v>
      </c>
      <c r="B24" s="327">
        <v>84.7</v>
      </c>
      <c r="C24" s="327">
        <v>80.58</v>
      </c>
      <c r="D24" s="327">
        <v>83.49</v>
      </c>
      <c r="E24" s="327">
        <v>82.74</v>
      </c>
      <c r="F24" s="327">
        <v>81.17</v>
      </c>
      <c r="G24" s="327">
        <v>79.712000000000003</v>
      </c>
      <c r="H24" s="327">
        <v>80.109300000000005</v>
      </c>
      <c r="I24" s="333">
        <v>82.14</v>
      </c>
      <c r="J24" s="333">
        <v>84.45</v>
      </c>
      <c r="K24" s="333">
        <v>88.149600000000007</v>
      </c>
    </row>
    <row r="25" spans="1:12">
      <c r="A25" s="341" t="s">
        <v>1136</v>
      </c>
      <c r="B25" s="330">
        <v>3.84</v>
      </c>
      <c r="C25" s="330">
        <v>3.69</v>
      </c>
      <c r="D25" s="330">
        <v>3.66</v>
      </c>
      <c r="E25" s="330">
        <v>2.88</v>
      </c>
      <c r="F25" s="330">
        <v>3.2</v>
      </c>
      <c r="G25" s="330">
        <v>2.9458000000000002</v>
      </c>
      <c r="H25" s="330">
        <v>3.02</v>
      </c>
      <c r="I25" s="336">
        <v>2.74</v>
      </c>
      <c r="J25" s="336">
        <v>2.0543999999999998</v>
      </c>
      <c r="K25" s="336">
        <v>2.2200000000000002</v>
      </c>
    </row>
    <row r="26" spans="1:12">
      <c r="A26" s="1623" t="s">
        <v>1133</v>
      </c>
      <c r="B26" s="1623"/>
      <c r="C26" s="1623"/>
      <c r="D26" s="1623"/>
      <c r="E26" s="1623"/>
      <c r="F26" s="1623"/>
      <c r="G26" s="1623"/>
      <c r="H26" s="1623"/>
      <c r="I26" s="1623"/>
      <c r="J26" s="1623"/>
    </row>
    <row r="27" spans="1:12" ht="30" customHeight="1">
      <c r="A27" s="1172" t="s">
        <v>1134</v>
      </c>
      <c r="B27" s="1178">
        <v>11273</v>
      </c>
      <c r="C27" s="1178">
        <v>970</v>
      </c>
      <c r="D27" s="1178">
        <v>2270</v>
      </c>
      <c r="E27" s="1178">
        <v>4550</v>
      </c>
      <c r="F27" s="1178">
        <v>4399.93</v>
      </c>
      <c r="G27" s="1178">
        <v>6460</v>
      </c>
      <c r="H27" s="1178">
        <v>7960</v>
      </c>
      <c r="I27" s="1177">
        <v>9150</v>
      </c>
      <c r="J27" s="1177">
        <v>10030</v>
      </c>
      <c r="K27" s="1177">
        <v>11470</v>
      </c>
    </row>
    <row r="28" spans="1:12" ht="30">
      <c r="A28" s="1113" t="s">
        <v>1138</v>
      </c>
      <c r="B28" s="327">
        <v>14.55</v>
      </c>
      <c r="C28" s="327">
        <v>15.08</v>
      </c>
      <c r="D28" s="327">
        <v>16.63</v>
      </c>
      <c r="E28" s="327">
        <v>15.18</v>
      </c>
      <c r="F28" s="327">
        <v>13.93</v>
      </c>
      <c r="G28" s="327">
        <v>12.41</v>
      </c>
      <c r="H28" s="327">
        <v>10.7</v>
      </c>
      <c r="I28" s="333">
        <v>8.39</v>
      </c>
      <c r="J28" s="333">
        <v>5.85</v>
      </c>
      <c r="K28" s="333">
        <v>4.95</v>
      </c>
    </row>
    <row r="29" spans="1:12" ht="30">
      <c r="A29" s="341" t="s">
        <v>771</v>
      </c>
      <c r="B29" s="330">
        <v>6.95</v>
      </c>
      <c r="C29" s="330">
        <v>7.79</v>
      </c>
      <c r="D29" s="330">
        <v>7.04</v>
      </c>
      <c r="E29" s="330">
        <v>7.01</v>
      </c>
      <c r="F29" s="330">
        <v>6.71</v>
      </c>
      <c r="G29" s="330">
        <v>7</v>
      </c>
      <c r="H29" s="330">
        <v>7.41</v>
      </c>
      <c r="I29" s="336">
        <v>6.77</v>
      </c>
      <c r="J29" s="336">
        <v>5.88</v>
      </c>
      <c r="K29" s="336">
        <v>5.72</v>
      </c>
    </row>
    <row r="30" spans="1:12">
      <c r="A30" s="1623" t="s">
        <v>1014</v>
      </c>
      <c r="B30" s="1623"/>
      <c r="C30" s="1623"/>
      <c r="D30" s="1623"/>
      <c r="E30" s="1623"/>
      <c r="F30" s="1623"/>
      <c r="G30" s="1623"/>
      <c r="H30" s="1623"/>
      <c r="I30" s="1623"/>
      <c r="J30" s="1623"/>
    </row>
    <row r="31" spans="1:12">
      <c r="A31" s="1173" t="s">
        <v>765</v>
      </c>
      <c r="B31" s="1173">
        <v>148.80000000000001</v>
      </c>
      <c r="C31" s="1173">
        <v>134.6</v>
      </c>
      <c r="D31" s="1173">
        <v>137.69999999999999</v>
      </c>
      <c r="E31" s="1173">
        <v>137.9</v>
      </c>
      <c r="F31" s="1173">
        <v>134.6</v>
      </c>
      <c r="G31" s="1172">
        <v>131.30000000000001</v>
      </c>
      <c r="H31" s="1173">
        <v>133.5</v>
      </c>
      <c r="I31" s="1180">
        <v>129.6</v>
      </c>
      <c r="J31" s="1181">
        <v>137.1</v>
      </c>
      <c r="K31" s="1182" t="s">
        <v>1363</v>
      </c>
    </row>
    <row r="32" spans="1:12">
      <c r="A32" s="327" t="s">
        <v>766</v>
      </c>
      <c r="B32" s="327">
        <v>144.4</v>
      </c>
      <c r="C32" s="327">
        <v>116.2</v>
      </c>
      <c r="D32" s="327">
        <v>120.4</v>
      </c>
      <c r="E32" s="327">
        <v>113.4</v>
      </c>
      <c r="F32" s="327">
        <v>101.1</v>
      </c>
      <c r="G32" s="1113">
        <v>99.6</v>
      </c>
      <c r="H32" s="327">
        <v>99.5</v>
      </c>
      <c r="I32" s="1117">
        <v>112.5</v>
      </c>
      <c r="J32" s="342">
        <v>122.7</v>
      </c>
      <c r="K32" s="1118" t="s">
        <v>1363</v>
      </c>
    </row>
    <row r="33" spans="1:11">
      <c r="A33" s="327" t="s">
        <v>767</v>
      </c>
      <c r="B33" s="327">
        <v>145.30000000000001</v>
      </c>
      <c r="C33" s="327">
        <v>131.80000000000001</v>
      </c>
      <c r="D33" s="327">
        <v>134.5</v>
      </c>
      <c r="E33" s="327">
        <v>136.30000000000001</v>
      </c>
      <c r="F33" s="327">
        <v>135.19999999999999</v>
      </c>
      <c r="G33" s="1113">
        <v>131</v>
      </c>
      <c r="H33" s="327">
        <v>134.30000000000001</v>
      </c>
      <c r="I33" s="1117">
        <v>128.69999999999999</v>
      </c>
      <c r="J33" s="342">
        <v>136.69999999999999</v>
      </c>
      <c r="K33" s="1118" t="s">
        <v>1363</v>
      </c>
    </row>
    <row r="34" spans="1:11">
      <c r="A34" s="330" t="s">
        <v>768</v>
      </c>
      <c r="B34" s="330">
        <v>191</v>
      </c>
      <c r="C34" s="330">
        <v>194.5</v>
      </c>
      <c r="D34" s="330">
        <v>199.9</v>
      </c>
      <c r="E34" s="330">
        <v>196.9</v>
      </c>
      <c r="F34" s="330">
        <v>188.9</v>
      </c>
      <c r="G34" s="341">
        <v>191.3</v>
      </c>
      <c r="H34" s="330">
        <v>187.4</v>
      </c>
      <c r="I34" s="1119">
        <v>169.3</v>
      </c>
      <c r="J34" s="343">
        <v>166.7</v>
      </c>
      <c r="K34" s="1120" t="s">
        <v>1363</v>
      </c>
    </row>
    <row r="35" spans="1:11">
      <c r="A35" s="1623" t="s">
        <v>1137</v>
      </c>
      <c r="B35" s="1623"/>
      <c r="C35" s="1623"/>
      <c r="D35" s="1623"/>
      <c r="E35" s="1623"/>
      <c r="F35" s="1623"/>
      <c r="G35" s="1623"/>
      <c r="H35" s="1623"/>
      <c r="I35" s="1623"/>
      <c r="J35" s="1623"/>
    </row>
    <row r="36" spans="1:11">
      <c r="A36" s="1173" t="s">
        <v>769</v>
      </c>
      <c r="B36" s="1183">
        <v>42.223999999999997</v>
      </c>
      <c r="C36" s="1183">
        <v>67.790000000000006</v>
      </c>
      <c r="D36" s="1183">
        <v>62.21</v>
      </c>
      <c r="E36" s="1183">
        <v>64.91</v>
      </c>
      <c r="F36" s="1183">
        <v>61.18</v>
      </c>
      <c r="G36" s="1184">
        <v>57.47</v>
      </c>
      <c r="H36" s="1185">
        <v>61.1</v>
      </c>
      <c r="I36" s="1186">
        <v>58.36</v>
      </c>
      <c r="J36" s="1186">
        <v>58.22</v>
      </c>
      <c r="K36" s="1186">
        <v>61.82</v>
      </c>
    </row>
    <row r="37" spans="1:11">
      <c r="A37" s="327" t="s">
        <v>770</v>
      </c>
      <c r="B37" s="467">
        <v>60.738999999999997</v>
      </c>
      <c r="C37" s="467">
        <v>75.87</v>
      </c>
      <c r="D37" s="467">
        <v>77.650000000000006</v>
      </c>
      <c r="E37" s="467">
        <v>82.42</v>
      </c>
      <c r="F37" s="467">
        <v>82.22</v>
      </c>
      <c r="G37" s="468">
        <v>75.84</v>
      </c>
      <c r="H37" s="1121">
        <v>76.260000000000005</v>
      </c>
      <c r="I37" s="469">
        <v>73</v>
      </c>
      <c r="J37" s="469">
        <v>69.33</v>
      </c>
      <c r="K37" s="469">
        <v>73.8</v>
      </c>
    </row>
    <row r="38" spans="1:11">
      <c r="A38" s="330" t="s">
        <v>1015</v>
      </c>
      <c r="B38" s="470">
        <v>-18.515000000000001</v>
      </c>
      <c r="C38" s="470">
        <v>-8.0799999999999983</v>
      </c>
      <c r="D38" s="470">
        <v>-15.44</v>
      </c>
      <c r="E38" s="470">
        <v>-17.510000000000002</v>
      </c>
      <c r="F38" s="470">
        <v>-21.04</v>
      </c>
      <c r="G38" s="471">
        <v>-18.37</v>
      </c>
      <c r="H38" s="472">
        <v>-15.16</v>
      </c>
      <c r="I38" s="473">
        <v>-14.64</v>
      </c>
      <c r="J38" s="473">
        <v>-11.11</v>
      </c>
      <c r="K38" s="473">
        <v>-11.98</v>
      </c>
    </row>
    <row r="39" spans="1:11">
      <c r="A39" s="344" t="s">
        <v>1016</v>
      </c>
      <c r="B39" s="344"/>
      <c r="C39" s="344"/>
      <c r="D39" s="344"/>
      <c r="E39" s="345"/>
      <c r="F39" s="345"/>
      <c r="G39" s="345"/>
      <c r="H39" s="345"/>
      <c r="I39" s="345"/>
      <c r="J39" s="326"/>
    </row>
    <row r="40" spans="1:11" ht="54" customHeight="1">
      <c r="A40" s="1621" t="s">
        <v>1395</v>
      </c>
      <c r="B40" s="1621"/>
      <c r="C40" s="346"/>
      <c r="D40" s="346"/>
      <c r="E40" s="346"/>
      <c r="F40" s="346"/>
      <c r="G40" s="346"/>
      <c r="H40" s="346"/>
      <c r="I40" s="346"/>
      <c r="J40" s="346"/>
    </row>
    <row r="41" spans="1:11" ht="50.25" customHeight="1">
      <c r="A41" s="1621" t="s">
        <v>1400</v>
      </c>
      <c r="B41" s="1621"/>
      <c r="C41" s="346"/>
      <c r="D41" s="346"/>
      <c r="E41" s="346"/>
      <c r="F41" s="346"/>
      <c r="G41" s="346"/>
      <c r="H41" s="346"/>
      <c r="I41" s="346"/>
      <c r="J41" s="346"/>
    </row>
    <row r="42" spans="1:11" ht="36.75" customHeight="1">
      <c r="A42" s="346" t="s">
        <v>1017</v>
      </c>
      <c r="B42" s="346"/>
      <c r="C42" s="346"/>
      <c r="D42" s="346"/>
      <c r="E42" s="346"/>
      <c r="F42" s="346"/>
      <c r="G42" s="346"/>
      <c r="H42" s="346"/>
      <c r="I42" s="346"/>
      <c r="J42" s="346"/>
    </row>
    <row r="43" spans="1:11" ht="51" customHeight="1">
      <c r="A43" s="1621" t="s">
        <v>1271</v>
      </c>
      <c r="B43" s="1622"/>
      <c r="C43" s="346"/>
      <c r="D43" s="346"/>
      <c r="E43" s="346"/>
      <c r="F43" s="346"/>
      <c r="G43" s="326"/>
      <c r="H43" s="326"/>
      <c r="I43" s="326"/>
      <c r="J43" s="326"/>
    </row>
  </sheetData>
  <mergeCells count="9">
    <mergeCell ref="A40:B40"/>
    <mergeCell ref="A41:B41"/>
    <mergeCell ref="A43:B43"/>
    <mergeCell ref="A11:J11"/>
    <mergeCell ref="A16:J16"/>
    <mergeCell ref="A21:J21"/>
    <mergeCell ref="A26:J26"/>
    <mergeCell ref="A30:J30"/>
    <mergeCell ref="A35:J35"/>
  </mergeCells>
  <hyperlinks>
    <hyperlink ref="A13" location="_edn3" display="_edn3"/>
  </hyperlinks>
  <printOptions horizontalCentere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25" workbookViewId="0">
      <selection activeCell="E32" sqref="E32"/>
    </sheetView>
  </sheetViews>
  <sheetFormatPr defaultRowHeight="15"/>
  <cols>
    <col min="1" max="1" width="31.140625" style="668" customWidth="1"/>
    <col min="2" max="2" width="12" style="668" customWidth="1"/>
    <col min="3" max="3" width="11.28515625" style="668" customWidth="1"/>
    <col min="4" max="4" width="9.5703125" style="668" customWidth="1"/>
    <col min="5" max="5" width="11.140625" style="668" customWidth="1"/>
    <col min="6" max="6" width="11" style="668" customWidth="1"/>
    <col min="7" max="7" width="20.28515625" style="668" customWidth="1"/>
    <col min="8" max="9" width="9.140625" style="668"/>
    <col min="10" max="10" width="28.85546875" style="668" bestFit="1" customWidth="1"/>
    <col min="11" max="16384" width="9.140625" style="668"/>
  </cols>
  <sheetData>
    <row r="1" spans="1:17" ht="30" customHeight="1">
      <c r="A1" s="1280" t="s">
        <v>836</v>
      </c>
      <c r="B1" s="1280"/>
      <c r="C1" s="1280"/>
      <c r="D1" s="1280"/>
      <c r="E1" s="1280"/>
      <c r="F1" s="1280"/>
      <c r="G1" s="1280"/>
      <c r="H1" s="1280"/>
      <c r="I1" s="1280"/>
    </row>
    <row r="2" spans="1:17">
      <c r="A2" s="1283" t="s">
        <v>98</v>
      </c>
      <c r="B2" s="1283" t="s">
        <v>1</v>
      </c>
      <c r="C2" s="1283"/>
      <c r="D2" s="1283" t="s">
        <v>2</v>
      </c>
      <c r="E2" s="1283"/>
      <c r="F2" s="1284" t="s">
        <v>1358</v>
      </c>
      <c r="G2" s="1285"/>
      <c r="H2" s="736"/>
      <c r="L2" s="737"/>
      <c r="M2" s="737"/>
      <c r="Q2" s="737"/>
    </row>
    <row r="3" spans="1:17" ht="75">
      <c r="A3" s="1283"/>
      <c r="B3" s="663" t="s">
        <v>833</v>
      </c>
      <c r="C3" s="663" t="s">
        <v>97</v>
      </c>
      <c r="D3" s="663" t="s">
        <v>833</v>
      </c>
      <c r="E3" s="663" t="s">
        <v>97</v>
      </c>
      <c r="F3" s="663" t="s">
        <v>833</v>
      </c>
      <c r="G3" s="663" t="s">
        <v>97</v>
      </c>
      <c r="H3" s="736"/>
      <c r="M3" s="737"/>
      <c r="N3" s="737"/>
      <c r="O3" s="737"/>
      <c r="P3" s="737"/>
    </row>
    <row r="4" spans="1:17">
      <c r="A4" s="738" t="s">
        <v>99</v>
      </c>
      <c r="B4" s="739">
        <v>0</v>
      </c>
      <c r="C4" s="740">
        <v>0</v>
      </c>
      <c r="D4" s="741">
        <v>0</v>
      </c>
      <c r="E4" s="741">
        <v>0</v>
      </c>
      <c r="F4" s="741">
        <v>0</v>
      </c>
      <c r="G4" s="741">
        <v>0</v>
      </c>
      <c r="H4" s="736"/>
      <c r="J4" s="742"/>
      <c r="K4" s="742"/>
    </row>
    <row r="5" spans="1:17">
      <c r="A5" s="738" t="s">
        <v>100</v>
      </c>
      <c r="B5" s="739">
        <v>4</v>
      </c>
      <c r="C5" s="740">
        <v>6325.62</v>
      </c>
      <c r="D5" s="741">
        <v>1</v>
      </c>
      <c r="E5" s="741">
        <v>9.41</v>
      </c>
      <c r="F5" s="741">
        <v>1</v>
      </c>
      <c r="G5" s="741">
        <v>9.41</v>
      </c>
      <c r="H5" s="736"/>
      <c r="J5" s="742"/>
      <c r="K5" s="742"/>
    </row>
    <row r="6" spans="1:17" ht="30">
      <c r="A6" s="738" t="s">
        <v>1156</v>
      </c>
      <c r="B6" s="739">
        <v>1</v>
      </c>
      <c r="C6" s="740">
        <v>1200.29</v>
      </c>
      <c r="D6" s="743">
        <v>4</v>
      </c>
      <c r="E6" s="744">
        <v>889.84056799999996</v>
      </c>
      <c r="F6" s="741">
        <v>1</v>
      </c>
      <c r="G6" s="741">
        <v>24.460567999999999</v>
      </c>
      <c r="H6" s="736"/>
      <c r="J6" s="742"/>
      <c r="K6" s="742"/>
    </row>
    <row r="7" spans="1:17" ht="30">
      <c r="A7" s="738" t="s">
        <v>101</v>
      </c>
      <c r="B7" s="739">
        <v>13</v>
      </c>
      <c r="C7" s="740">
        <v>8199.94</v>
      </c>
      <c r="D7" s="745">
        <v>11</v>
      </c>
      <c r="E7" s="746">
        <v>1037.3858</v>
      </c>
      <c r="F7" s="741">
        <v>0</v>
      </c>
      <c r="G7" s="741">
        <v>0</v>
      </c>
      <c r="H7" s="736"/>
      <c r="J7" s="742"/>
      <c r="K7" s="742"/>
    </row>
    <row r="8" spans="1:17" ht="30">
      <c r="A8" s="738" t="s">
        <v>102</v>
      </c>
      <c r="B8" s="739">
        <v>7</v>
      </c>
      <c r="C8" s="740">
        <v>6461.14147856</v>
      </c>
      <c r="D8" s="745">
        <v>8</v>
      </c>
      <c r="E8" s="746">
        <v>3956.1413200000002</v>
      </c>
      <c r="F8" s="741">
        <v>0</v>
      </c>
      <c r="G8" s="741">
        <v>0</v>
      </c>
      <c r="H8" s="736"/>
      <c r="J8" s="742"/>
      <c r="K8" s="742"/>
    </row>
    <row r="9" spans="1:17" ht="30">
      <c r="A9" s="738" t="s">
        <v>1157</v>
      </c>
      <c r="B9" s="739">
        <v>2</v>
      </c>
      <c r="C9" s="740">
        <v>1101.1199999999999</v>
      </c>
      <c r="D9" s="745">
        <v>2</v>
      </c>
      <c r="E9" s="747">
        <v>8.6999999999999993</v>
      </c>
      <c r="F9" s="741">
        <v>0</v>
      </c>
      <c r="G9" s="741">
        <v>0</v>
      </c>
      <c r="H9" s="736"/>
      <c r="J9" s="742"/>
      <c r="K9" s="742"/>
    </row>
    <row r="10" spans="1:17" ht="30">
      <c r="A10" s="738" t="s">
        <v>103</v>
      </c>
      <c r="B10" s="739">
        <v>5</v>
      </c>
      <c r="C10" s="740">
        <v>52.611404999999998</v>
      </c>
      <c r="D10" s="745">
        <v>8</v>
      </c>
      <c r="E10" s="746">
        <v>1450.5700643</v>
      </c>
      <c r="F10" s="748">
        <v>2</v>
      </c>
      <c r="G10" s="746">
        <v>516.58000000000004</v>
      </c>
      <c r="H10" s="736"/>
      <c r="J10" s="742"/>
      <c r="K10" s="742"/>
    </row>
    <row r="11" spans="1:17" ht="30">
      <c r="A11" s="738" t="s">
        <v>1158</v>
      </c>
      <c r="B11" s="739">
        <v>4</v>
      </c>
      <c r="C11" s="740">
        <v>649.62</v>
      </c>
      <c r="D11" s="745">
        <v>7</v>
      </c>
      <c r="E11" s="746">
        <v>819.23763500000007</v>
      </c>
      <c r="F11" s="741">
        <v>0</v>
      </c>
      <c r="G11" s="741">
        <v>0</v>
      </c>
      <c r="H11" s="736"/>
      <c r="J11" s="742"/>
      <c r="K11" s="742"/>
    </row>
    <row r="12" spans="1:17" ht="30">
      <c r="A12" s="738" t="s">
        <v>104</v>
      </c>
      <c r="B12" s="739">
        <v>0</v>
      </c>
      <c r="C12" s="740">
        <v>0</v>
      </c>
      <c r="D12" s="745">
        <v>1</v>
      </c>
      <c r="E12" s="747">
        <v>29.1</v>
      </c>
      <c r="F12" s="741">
        <v>0</v>
      </c>
      <c r="G12" s="741">
        <v>0</v>
      </c>
      <c r="H12" s="736"/>
      <c r="J12" s="742"/>
      <c r="K12" s="742"/>
    </row>
    <row r="13" spans="1:17" ht="30">
      <c r="A13" s="738" t="s">
        <v>105</v>
      </c>
      <c r="B13" s="739">
        <v>5</v>
      </c>
      <c r="C13" s="740">
        <v>3531.69</v>
      </c>
      <c r="D13" s="745">
        <v>6</v>
      </c>
      <c r="E13" s="746">
        <v>3734.2711968000003</v>
      </c>
      <c r="F13" s="741">
        <v>0</v>
      </c>
      <c r="G13" s="741">
        <v>0</v>
      </c>
      <c r="H13" s="736"/>
      <c r="J13" s="742"/>
      <c r="K13" s="742"/>
    </row>
    <row r="14" spans="1:17" ht="30">
      <c r="A14" s="738" t="s">
        <v>106</v>
      </c>
      <c r="B14" s="739">
        <v>9</v>
      </c>
      <c r="C14" s="740">
        <v>4106.1099999999997</v>
      </c>
      <c r="D14" s="749">
        <v>9</v>
      </c>
      <c r="E14" s="750">
        <v>1123.7467999999999</v>
      </c>
      <c r="F14" s="741">
        <v>2</v>
      </c>
      <c r="G14" s="741">
        <v>74.33</v>
      </c>
      <c r="H14" s="736"/>
      <c r="J14" s="742"/>
      <c r="K14" s="742"/>
    </row>
    <row r="15" spans="1:17" ht="30">
      <c r="A15" s="738" t="s">
        <v>107</v>
      </c>
      <c r="B15" s="739">
        <v>20</v>
      </c>
      <c r="C15" s="740">
        <v>10589.79</v>
      </c>
      <c r="D15" s="745">
        <v>11</v>
      </c>
      <c r="E15" s="746">
        <v>4462.5573204000002</v>
      </c>
      <c r="F15" s="741">
        <v>0</v>
      </c>
      <c r="G15" s="741">
        <v>0</v>
      </c>
      <c r="H15" s="736"/>
      <c r="J15" s="742"/>
      <c r="K15" s="742"/>
    </row>
    <row r="16" spans="1:17" ht="30">
      <c r="A16" s="738" t="s">
        <v>108</v>
      </c>
      <c r="B16" s="739">
        <v>5</v>
      </c>
      <c r="C16" s="740">
        <v>4304.24</v>
      </c>
      <c r="D16" s="745">
        <v>1</v>
      </c>
      <c r="E16" s="747">
        <v>9</v>
      </c>
      <c r="F16" s="741">
        <v>0</v>
      </c>
      <c r="G16" s="741">
        <v>0</v>
      </c>
      <c r="H16" s="736"/>
      <c r="J16" s="742"/>
      <c r="K16" s="742"/>
    </row>
    <row r="17" spans="1:11" ht="30">
      <c r="A17" s="738" t="s">
        <v>109</v>
      </c>
      <c r="B17" s="739">
        <v>13</v>
      </c>
      <c r="C17" s="740">
        <v>3794.2000000000003</v>
      </c>
      <c r="D17" s="745">
        <v>9</v>
      </c>
      <c r="E17" s="746">
        <v>1738.5062640000001</v>
      </c>
      <c r="F17" s="741">
        <v>1</v>
      </c>
      <c r="G17" s="741">
        <v>48.19</v>
      </c>
      <c r="H17" s="736"/>
      <c r="J17" s="742"/>
      <c r="K17" s="742"/>
    </row>
    <row r="18" spans="1:11" ht="30">
      <c r="A18" s="738" t="s">
        <v>110</v>
      </c>
      <c r="B18" s="739">
        <v>60</v>
      </c>
      <c r="C18" s="740">
        <v>52314.617332959999</v>
      </c>
      <c r="D18" s="745">
        <v>72</v>
      </c>
      <c r="E18" s="746">
        <v>16749.270149899996</v>
      </c>
      <c r="F18" s="741">
        <v>13</v>
      </c>
      <c r="G18" s="741">
        <v>4552.0059999999994</v>
      </c>
      <c r="H18" s="736"/>
      <c r="J18" s="742"/>
      <c r="K18" s="742"/>
    </row>
    <row r="19" spans="1:11" ht="30">
      <c r="A19" s="738" t="s">
        <v>111</v>
      </c>
      <c r="B19" s="739">
        <v>1</v>
      </c>
      <c r="C19" s="740">
        <v>962.33</v>
      </c>
      <c r="D19" s="741">
        <v>0</v>
      </c>
      <c r="E19" s="741">
        <v>0</v>
      </c>
      <c r="F19" s="741">
        <v>0</v>
      </c>
      <c r="G19" s="741">
        <v>0</v>
      </c>
      <c r="H19" s="736"/>
      <c r="J19" s="742"/>
      <c r="K19" s="742"/>
    </row>
    <row r="20" spans="1:11" ht="30">
      <c r="A20" s="738" t="s">
        <v>837</v>
      </c>
      <c r="B20" s="739">
        <v>2</v>
      </c>
      <c r="C20" s="740">
        <v>21276.00389</v>
      </c>
      <c r="D20" s="745">
        <v>1</v>
      </c>
      <c r="E20" s="747">
        <v>26.02</v>
      </c>
      <c r="F20" s="741">
        <v>0</v>
      </c>
      <c r="G20" s="741">
        <v>0</v>
      </c>
      <c r="H20" s="736"/>
      <c r="J20" s="742"/>
      <c r="K20" s="742"/>
    </row>
    <row r="21" spans="1:11" ht="30">
      <c r="A21" s="738" t="s">
        <v>1038</v>
      </c>
      <c r="B21" s="739">
        <v>7</v>
      </c>
      <c r="C21" s="740">
        <v>4358.67</v>
      </c>
      <c r="D21" s="745">
        <v>6</v>
      </c>
      <c r="E21" s="746">
        <v>131.85943699999999</v>
      </c>
      <c r="F21" s="741">
        <v>0</v>
      </c>
      <c r="G21" s="741">
        <v>0</v>
      </c>
      <c r="H21" s="736"/>
      <c r="J21" s="742"/>
      <c r="K21" s="742"/>
    </row>
    <row r="22" spans="1:11" ht="30">
      <c r="A22" s="738" t="s">
        <v>112</v>
      </c>
      <c r="B22" s="739">
        <v>2</v>
      </c>
      <c r="C22" s="740">
        <v>16.510000000000002</v>
      </c>
      <c r="D22" s="745">
        <v>2</v>
      </c>
      <c r="E22" s="746">
        <v>19.27</v>
      </c>
      <c r="F22" s="741">
        <v>0</v>
      </c>
      <c r="G22" s="741">
        <v>0</v>
      </c>
      <c r="H22" s="736"/>
      <c r="J22" s="742"/>
      <c r="K22" s="742"/>
    </row>
    <row r="23" spans="1:11" ht="30">
      <c r="A23" s="738" t="s">
        <v>1039</v>
      </c>
      <c r="B23" s="739">
        <v>0</v>
      </c>
      <c r="C23" s="740">
        <v>0</v>
      </c>
      <c r="D23" s="745">
        <v>1</v>
      </c>
      <c r="E23" s="746">
        <v>3.996</v>
      </c>
      <c r="F23" s="741">
        <v>0</v>
      </c>
      <c r="G23" s="741">
        <v>0</v>
      </c>
      <c r="H23" s="736"/>
      <c r="J23" s="742"/>
      <c r="K23" s="742"/>
    </row>
    <row r="24" spans="1:11" ht="30">
      <c r="A24" s="738" t="s">
        <v>1037</v>
      </c>
      <c r="B24" s="739">
        <v>1</v>
      </c>
      <c r="C24" s="740">
        <v>12.15</v>
      </c>
      <c r="D24" s="741">
        <v>0</v>
      </c>
      <c r="E24" s="741">
        <v>0</v>
      </c>
      <c r="F24" s="741">
        <v>0</v>
      </c>
      <c r="G24" s="741">
        <v>0</v>
      </c>
      <c r="H24" s="736"/>
      <c r="J24" s="742"/>
      <c r="K24" s="742"/>
    </row>
    <row r="25" spans="1:11" ht="30">
      <c r="A25" s="738" t="s">
        <v>1159</v>
      </c>
      <c r="B25" s="739">
        <v>2</v>
      </c>
      <c r="C25" s="740">
        <v>3618.9</v>
      </c>
      <c r="D25" s="751">
        <v>2</v>
      </c>
      <c r="E25" s="744">
        <v>4310.2</v>
      </c>
      <c r="F25" s="741">
        <v>1</v>
      </c>
      <c r="G25" s="741">
        <v>10.199999999999999</v>
      </c>
      <c r="H25" s="736"/>
      <c r="J25" s="742"/>
      <c r="K25" s="742"/>
    </row>
    <row r="26" spans="1:11" ht="30">
      <c r="A26" s="752" t="s">
        <v>113</v>
      </c>
      <c r="B26" s="739">
        <v>1</v>
      </c>
      <c r="C26" s="740">
        <v>6018.68</v>
      </c>
      <c r="D26" s="753">
        <v>1</v>
      </c>
      <c r="E26" s="746">
        <v>20557.23</v>
      </c>
      <c r="F26" s="741">
        <v>0</v>
      </c>
      <c r="G26" s="741">
        <v>0</v>
      </c>
      <c r="H26" s="736"/>
      <c r="J26" s="742"/>
      <c r="K26" s="742"/>
    </row>
    <row r="27" spans="1:11" ht="30">
      <c r="A27" s="754" t="s">
        <v>114</v>
      </c>
      <c r="B27" s="755">
        <v>164</v>
      </c>
      <c r="C27" s="756">
        <v>138894.23410651999</v>
      </c>
      <c r="D27" s="757">
        <v>163</v>
      </c>
      <c r="E27" s="758">
        <v>61066.312555399993</v>
      </c>
      <c r="F27" s="759">
        <v>21</v>
      </c>
      <c r="G27" s="759">
        <v>5235.1765679999999</v>
      </c>
      <c r="H27" s="736"/>
      <c r="J27" s="742"/>
      <c r="K27" s="742"/>
    </row>
    <row r="28" spans="1:11" ht="30.75" customHeight="1">
      <c r="A28" s="1286" t="s">
        <v>1454</v>
      </c>
      <c r="B28" s="1287"/>
      <c r="C28" s="1287"/>
      <c r="D28" s="1287"/>
      <c r="E28" s="1287"/>
      <c r="F28" s="1287"/>
      <c r="G28" s="1287"/>
      <c r="H28" s="1287"/>
      <c r="I28" s="1287"/>
    </row>
    <row r="29" spans="1:11" ht="30.75" customHeight="1">
      <c r="A29" s="1288" t="s">
        <v>1360</v>
      </c>
      <c r="B29" s="1288"/>
      <c r="C29" s="1288"/>
      <c r="D29" s="1288"/>
      <c r="E29" s="760"/>
      <c r="F29" s="761"/>
      <c r="G29" s="761"/>
      <c r="H29" s="761"/>
      <c r="I29" s="761"/>
    </row>
    <row r="30" spans="1:11" ht="30.75" customHeight="1">
      <c r="A30" s="1281" t="s">
        <v>72</v>
      </c>
      <c r="B30" s="1282"/>
      <c r="C30" s="762"/>
      <c r="D30" s="762"/>
      <c r="E30" s="762"/>
      <c r="F30" s="305"/>
      <c r="G30" s="305"/>
      <c r="H30" s="305"/>
      <c r="I30" s="305"/>
    </row>
  </sheetData>
  <mergeCells count="8">
    <mergeCell ref="A1:I1"/>
    <mergeCell ref="A30:B30"/>
    <mergeCell ref="A2:A3"/>
    <mergeCell ref="B2:C2"/>
    <mergeCell ref="D2:E2"/>
    <mergeCell ref="F2:G2"/>
    <mergeCell ref="A28:I28"/>
    <mergeCell ref="A29:D29"/>
  </mergeCells>
  <printOptions horizontalCentered="1"/>
  <pageMargins left="0.25" right="0.25" top="0.32" bottom="0.39" header="0.3" footer="0.3"/>
  <pageSetup paperSize="9"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opLeftCell="A7" zoomScaleNormal="100" workbookViewId="0">
      <selection activeCell="A76" sqref="A76"/>
    </sheetView>
  </sheetViews>
  <sheetFormatPr defaultRowHeight="15"/>
  <cols>
    <col min="1" max="1" width="14.5703125" customWidth="1"/>
  </cols>
  <sheetData>
    <row r="1" spans="1:30">
      <c r="A1" s="1291" t="s">
        <v>1041</v>
      </c>
      <c r="B1" s="1292"/>
      <c r="C1" s="1292"/>
      <c r="D1" s="1292"/>
      <c r="E1" s="1292"/>
      <c r="F1" s="1292"/>
      <c r="G1" s="1292"/>
      <c r="H1" s="1292"/>
      <c r="I1" s="1292"/>
      <c r="J1" s="1292"/>
      <c r="K1" s="1292"/>
      <c r="L1" s="1292"/>
      <c r="M1" s="294"/>
      <c r="N1" s="294"/>
      <c r="O1" s="294"/>
      <c r="P1" s="294"/>
      <c r="Q1" s="294"/>
      <c r="R1" s="294"/>
      <c r="S1" s="294"/>
    </row>
    <row r="2" spans="1:30" ht="15" customHeight="1">
      <c r="A2" s="1274" t="s">
        <v>95</v>
      </c>
      <c r="B2" s="1278" t="s">
        <v>94</v>
      </c>
      <c r="C2" s="1279"/>
      <c r="D2" s="1289" t="s">
        <v>115</v>
      </c>
      <c r="E2" s="1293"/>
      <c r="F2" s="1293"/>
      <c r="G2" s="1290"/>
      <c r="H2" s="1289" t="s">
        <v>118</v>
      </c>
      <c r="I2" s="1293"/>
      <c r="J2" s="1293"/>
      <c r="K2" s="1293"/>
      <c r="L2" s="1293"/>
      <c r="M2" s="1293"/>
      <c r="N2" s="1293"/>
      <c r="O2" s="1293"/>
      <c r="P2" s="1293"/>
      <c r="Q2" s="1293"/>
      <c r="R2" s="1293"/>
      <c r="S2" s="1290"/>
    </row>
    <row r="3" spans="1:30" ht="23.25" customHeight="1">
      <c r="A3" s="1275"/>
      <c r="B3" s="1279"/>
      <c r="C3" s="1279"/>
      <c r="D3" s="1289" t="s">
        <v>116</v>
      </c>
      <c r="E3" s="1290"/>
      <c r="F3" s="1289" t="s">
        <v>117</v>
      </c>
      <c r="G3" s="1290"/>
      <c r="H3" s="1289" t="s">
        <v>119</v>
      </c>
      <c r="I3" s="1290"/>
      <c r="J3" s="1289" t="s">
        <v>120</v>
      </c>
      <c r="K3" s="1290"/>
      <c r="L3" s="1289" t="s">
        <v>121</v>
      </c>
      <c r="M3" s="1290"/>
      <c r="N3" s="1294" t="s">
        <v>533</v>
      </c>
      <c r="O3" s="1290"/>
      <c r="P3" s="1294" t="s">
        <v>534</v>
      </c>
      <c r="Q3" s="1290"/>
      <c r="R3" s="1289" t="s">
        <v>838</v>
      </c>
      <c r="S3" s="1290"/>
    </row>
    <row r="4" spans="1:30" ht="84" customHeight="1">
      <c r="A4" s="1275"/>
      <c r="B4" s="538" t="s">
        <v>833</v>
      </c>
      <c r="C4" s="97" t="s">
        <v>97</v>
      </c>
      <c r="D4" s="97" t="s">
        <v>833</v>
      </c>
      <c r="E4" s="97" t="s">
        <v>97</v>
      </c>
      <c r="F4" s="97" t="s">
        <v>833</v>
      </c>
      <c r="G4" s="97" t="s">
        <v>97</v>
      </c>
      <c r="H4" s="97" t="s">
        <v>833</v>
      </c>
      <c r="I4" s="97" t="s">
        <v>97</v>
      </c>
      <c r="J4" s="97" t="s">
        <v>833</v>
      </c>
      <c r="K4" s="97" t="s">
        <v>97</v>
      </c>
      <c r="L4" s="97" t="s">
        <v>833</v>
      </c>
      <c r="M4" s="97" t="s">
        <v>97</v>
      </c>
      <c r="N4" s="97" t="s">
        <v>833</v>
      </c>
      <c r="O4" s="97" t="s">
        <v>97</v>
      </c>
      <c r="P4" s="97" t="s">
        <v>833</v>
      </c>
      <c r="Q4" s="97" t="s">
        <v>97</v>
      </c>
      <c r="R4" s="97" t="s">
        <v>833</v>
      </c>
      <c r="S4" s="97" t="s">
        <v>97</v>
      </c>
    </row>
    <row r="5" spans="1:30">
      <c r="A5" s="92" t="s">
        <v>1</v>
      </c>
      <c r="B5" s="763">
        <v>164</v>
      </c>
      <c r="C5" s="764">
        <v>138894.238535515</v>
      </c>
      <c r="D5" s="765">
        <v>164</v>
      </c>
      <c r="E5" s="764">
        <v>138894.238535515</v>
      </c>
      <c r="F5" s="765">
        <v>0</v>
      </c>
      <c r="G5" s="764">
        <v>0</v>
      </c>
      <c r="H5" s="765">
        <v>34</v>
      </c>
      <c r="I5" s="764">
        <v>65789.156822244986</v>
      </c>
      <c r="J5" s="765">
        <v>13</v>
      </c>
      <c r="K5" s="764">
        <v>6397.5824789000008</v>
      </c>
      <c r="L5" s="765">
        <v>82</v>
      </c>
      <c r="M5" s="764">
        <v>41864.389565000005</v>
      </c>
      <c r="N5" s="765">
        <v>33</v>
      </c>
      <c r="O5" s="764">
        <v>24804.894336000001</v>
      </c>
      <c r="P5" s="766">
        <v>2</v>
      </c>
      <c r="Q5" s="764">
        <v>38.213999999999999</v>
      </c>
      <c r="R5" s="767">
        <v>0</v>
      </c>
      <c r="S5" s="767">
        <v>0</v>
      </c>
      <c r="U5" s="91"/>
      <c r="V5" s="91"/>
      <c r="W5" s="91"/>
      <c r="X5" s="91"/>
      <c r="Y5" s="93"/>
      <c r="Z5" s="91"/>
      <c r="AA5" s="91"/>
      <c r="AB5" s="91"/>
      <c r="AC5" s="91"/>
      <c r="AD5" s="91"/>
    </row>
    <row r="6" spans="1:30">
      <c r="A6" s="302" t="s">
        <v>2</v>
      </c>
      <c r="B6" s="768">
        <v>163</v>
      </c>
      <c r="C6" s="769">
        <v>61066.306309899999</v>
      </c>
      <c r="D6" s="769">
        <v>162</v>
      </c>
      <c r="E6" s="769">
        <v>40509.095306700001</v>
      </c>
      <c r="F6" s="769">
        <v>1</v>
      </c>
      <c r="G6" s="769">
        <v>20557.23</v>
      </c>
      <c r="H6" s="769">
        <v>25</v>
      </c>
      <c r="I6" s="769">
        <v>13803.935800799998</v>
      </c>
      <c r="J6" s="769">
        <v>10</v>
      </c>
      <c r="K6" s="769">
        <v>2132.7139999999999</v>
      </c>
      <c r="L6" s="769">
        <v>96</v>
      </c>
      <c r="M6" s="769">
        <v>36020.212719700001</v>
      </c>
      <c r="N6" s="769">
        <v>24</v>
      </c>
      <c r="O6" s="769">
        <v>7332.6130069999999</v>
      </c>
      <c r="P6" s="769">
        <v>8</v>
      </c>
      <c r="Q6" s="769">
        <v>1776.8259999999998</v>
      </c>
      <c r="R6" s="769">
        <v>0</v>
      </c>
      <c r="S6" s="769">
        <v>0</v>
      </c>
      <c r="U6" s="91"/>
      <c r="V6" s="91"/>
      <c r="W6" s="91"/>
      <c r="X6" s="91"/>
      <c r="Y6" s="93"/>
      <c r="Z6" s="91"/>
      <c r="AA6" s="91"/>
      <c r="AB6" s="91"/>
      <c r="AC6" s="91"/>
    </row>
    <row r="7" spans="1:30">
      <c r="A7" s="95" t="s">
        <v>64</v>
      </c>
      <c r="B7" s="770">
        <v>15</v>
      </c>
      <c r="C7" s="771">
        <v>4957.42</v>
      </c>
      <c r="D7" s="772">
        <v>15</v>
      </c>
      <c r="E7" s="771">
        <v>4957.42</v>
      </c>
      <c r="F7" s="772">
        <v>0</v>
      </c>
      <c r="G7" s="772">
        <v>0</v>
      </c>
      <c r="H7" s="772">
        <v>3</v>
      </c>
      <c r="I7" s="771">
        <v>136.78</v>
      </c>
      <c r="J7" s="772">
        <v>1</v>
      </c>
      <c r="K7" s="771">
        <v>60</v>
      </c>
      <c r="L7" s="772">
        <v>7</v>
      </c>
      <c r="M7" s="771">
        <v>4408.03</v>
      </c>
      <c r="N7" s="772">
        <v>2</v>
      </c>
      <c r="O7" s="771">
        <v>211.49</v>
      </c>
      <c r="P7" s="772">
        <v>2</v>
      </c>
      <c r="Q7" s="771">
        <v>141.12</v>
      </c>
      <c r="R7" s="767">
        <v>0</v>
      </c>
      <c r="S7" s="767">
        <v>0</v>
      </c>
      <c r="U7" s="91"/>
      <c r="V7" s="91"/>
      <c r="W7" s="91"/>
      <c r="X7" s="91"/>
      <c r="Y7" s="93"/>
      <c r="Z7" s="91"/>
      <c r="AA7" s="91"/>
      <c r="AB7" s="91"/>
      <c r="AC7" s="91"/>
    </row>
    <row r="8" spans="1:30">
      <c r="A8" s="95" t="s">
        <v>65</v>
      </c>
      <c r="B8" s="770">
        <v>19</v>
      </c>
      <c r="C8" s="771">
        <v>32319.129999999997</v>
      </c>
      <c r="D8" s="772">
        <v>18</v>
      </c>
      <c r="E8" s="771">
        <v>11761.9</v>
      </c>
      <c r="F8" s="772">
        <v>1</v>
      </c>
      <c r="G8" s="771">
        <v>20557.23</v>
      </c>
      <c r="H8" s="772">
        <v>3</v>
      </c>
      <c r="I8" s="771">
        <v>7036.86</v>
      </c>
      <c r="J8" s="772">
        <v>1</v>
      </c>
      <c r="K8" s="771">
        <v>1501.73</v>
      </c>
      <c r="L8" s="772">
        <v>11</v>
      </c>
      <c r="M8" s="771">
        <v>22060.5364606</v>
      </c>
      <c r="N8" s="772">
        <v>3</v>
      </c>
      <c r="O8" s="771">
        <v>139.15132</v>
      </c>
      <c r="P8" s="772">
        <v>1</v>
      </c>
      <c r="Q8" s="771">
        <v>1580.85</v>
      </c>
      <c r="R8" s="767">
        <v>0</v>
      </c>
      <c r="S8" s="767">
        <v>0</v>
      </c>
      <c r="U8" s="91"/>
      <c r="V8" s="91"/>
      <c r="W8" s="91"/>
      <c r="X8" s="91"/>
      <c r="Y8" s="93"/>
      <c r="Z8" s="91"/>
      <c r="AA8" s="91"/>
      <c r="AB8" s="91"/>
      <c r="AC8" s="91"/>
    </row>
    <row r="9" spans="1:30">
      <c r="A9" s="95" t="s">
        <v>295</v>
      </c>
      <c r="B9" s="770">
        <v>12</v>
      </c>
      <c r="C9" s="771">
        <v>1468.84</v>
      </c>
      <c r="D9" s="772">
        <v>12</v>
      </c>
      <c r="E9" s="771">
        <v>1468.84</v>
      </c>
      <c r="F9" s="772">
        <v>0</v>
      </c>
      <c r="G9" s="772">
        <v>0</v>
      </c>
      <c r="H9" s="772">
        <v>0</v>
      </c>
      <c r="I9" s="772">
        <v>0</v>
      </c>
      <c r="J9" s="772">
        <v>2</v>
      </c>
      <c r="K9" s="771">
        <v>16.21</v>
      </c>
      <c r="L9" s="772">
        <v>8</v>
      </c>
      <c r="M9" s="771">
        <v>1029.6499999999999</v>
      </c>
      <c r="N9" s="772">
        <v>2</v>
      </c>
      <c r="O9" s="771">
        <v>422.98</v>
      </c>
      <c r="P9" s="772">
        <v>0</v>
      </c>
      <c r="Q9" s="772">
        <v>0</v>
      </c>
      <c r="R9" s="772">
        <v>0</v>
      </c>
      <c r="S9" s="772">
        <v>0</v>
      </c>
      <c r="U9" s="91"/>
      <c r="V9" s="91"/>
      <c r="W9" s="91"/>
      <c r="X9" s="91"/>
      <c r="Y9" s="93"/>
      <c r="Z9" s="91"/>
      <c r="AA9" s="91"/>
      <c r="AB9" s="91"/>
      <c r="AC9" s="91"/>
    </row>
    <row r="10" spans="1:30">
      <c r="A10" s="95" t="s">
        <v>296</v>
      </c>
      <c r="B10" s="770">
        <v>14</v>
      </c>
      <c r="C10" s="771">
        <v>280.76</v>
      </c>
      <c r="D10" s="772">
        <v>14</v>
      </c>
      <c r="E10" s="771">
        <v>280.76</v>
      </c>
      <c r="F10" s="772">
        <v>0</v>
      </c>
      <c r="G10" s="772">
        <v>0</v>
      </c>
      <c r="H10" s="772">
        <v>1</v>
      </c>
      <c r="I10" s="772">
        <v>4.5</v>
      </c>
      <c r="J10" s="772">
        <v>1</v>
      </c>
      <c r="K10" s="771">
        <v>1.9</v>
      </c>
      <c r="L10" s="772">
        <v>9</v>
      </c>
      <c r="M10" s="771">
        <v>210.17625000000001</v>
      </c>
      <c r="N10" s="772">
        <v>2</v>
      </c>
      <c r="O10" s="771">
        <v>57.991186999999996</v>
      </c>
      <c r="P10" s="772">
        <v>1</v>
      </c>
      <c r="Q10" s="772">
        <v>6.19</v>
      </c>
      <c r="R10" s="772">
        <v>0</v>
      </c>
      <c r="S10" s="772">
        <v>0</v>
      </c>
      <c r="U10" s="91"/>
      <c r="V10" s="91"/>
      <c r="W10" s="91"/>
      <c r="X10" s="91"/>
      <c r="Y10" s="93"/>
      <c r="Z10" s="91"/>
      <c r="AA10" s="91"/>
      <c r="AB10" s="91"/>
      <c r="AC10" s="91"/>
    </row>
    <row r="11" spans="1:30">
      <c r="A11" s="95" t="s">
        <v>301</v>
      </c>
      <c r="B11" s="773">
        <v>8</v>
      </c>
      <c r="C11" s="774">
        <v>945.05</v>
      </c>
      <c r="D11" s="774">
        <v>8</v>
      </c>
      <c r="E11" s="774">
        <v>945.05</v>
      </c>
      <c r="F11" s="772">
        <v>0</v>
      </c>
      <c r="G11" s="772">
        <v>0</v>
      </c>
      <c r="H11" s="772">
        <v>2</v>
      </c>
      <c r="I11" s="772">
        <v>25.74</v>
      </c>
      <c r="J11" s="772">
        <v>0</v>
      </c>
      <c r="K11" s="772">
        <v>0</v>
      </c>
      <c r="L11" s="772">
        <v>5</v>
      </c>
      <c r="M11" s="746">
        <v>914.06</v>
      </c>
      <c r="N11" s="775">
        <v>1</v>
      </c>
      <c r="O11" s="775">
        <v>5.25</v>
      </c>
      <c r="P11" s="775">
        <v>0</v>
      </c>
      <c r="Q11" s="775">
        <v>0</v>
      </c>
      <c r="R11" s="776">
        <v>0</v>
      </c>
      <c r="S11" s="776">
        <v>0</v>
      </c>
      <c r="U11" s="91"/>
      <c r="V11" s="91"/>
      <c r="W11" s="91"/>
      <c r="X11" s="91"/>
      <c r="Y11" s="93"/>
      <c r="Z11" s="91"/>
      <c r="AA11" s="91"/>
      <c r="AB11" s="91"/>
      <c r="AC11" s="91"/>
    </row>
    <row r="12" spans="1:30" ht="15" customHeight="1">
      <c r="A12" s="95" t="s">
        <v>298</v>
      </c>
      <c r="B12" s="773">
        <v>30</v>
      </c>
      <c r="C12" s="774">
        <v>2712.0340000000001</v>
      </c>
      <c r="D12" s="774">
        <v>30</v>
      </c>
      <c r="E12" s="774">
        <v>2712.0529967999996</v>
      </c>
      <c r="F12" s="777">
        <v>0</v>
      </c>
      <c r="G12" s="777">
        <v>0</v>
      </c>
      <c r="H12" s="778">
        <v>5</v>
      </c>
      <c r="I12" s="774">
        <v>636.69000000000005</v>
      </c>
      <c r="J12" s="774">
        <v>2</v>
      </c>
      <c r="K12" s="774">
        <v>41.654000000000003</v>
      </c>
      <c r="L12" s="774">
        <v>19</v>
      </c>
      <c r="M12" s="774">
        <v>1173.73</v>
      </c>
      <c r="N12" s="774">
        <v>4</v>
      </c>
      <c r="O12" s="774">
        <v>859.96</v>
      </c>
      <c r="P12" s="777">
        <v>0</v>
      </c>
      <c r="Q12" s="777">
        <v>0</v>
      </c>
      <c r="R12" s="777">
        <v>0</v>
      </c>
      <c r="S12" s="777">
        <v>0</v>
      </c>
      <c r="U12" s="91"/>
      <c r="V12" s="91"/>
      <c r="W12" s="91"/>
      <c r="X12" s="91"/>
      <c r="Y12" s="93"/>
      <c r="Z12" s="91"/>
      <c r="AA12" s="91"/>
      <c r="AB12" s="91"/>
      <c r="AC12" s="91"/>
    </row>
    <row r="13" spans="1:30" ht="15" customHeight="1">
      <c r="A13" s="95" t="s">
        <v>299</v>
      </c>
      <c r="B13" s="773">
        <v>25</v>
      </c>
      <c r="C13" s="772">
        <v>1418.8554250999996</v>
      </c>
      <c r="D13" s="774">
        <v>25</v>
      </c>
      <c r="E13" s="772">
        <v>1418.8554250999996</v>
      </c>
      <c r="F13" s="772">
        <v>0</v>
      </c>
      <c r="G13" s="772">
        <v>0</v>
      </c>
      <c r="H13" s="774">
        <v>4</v>
      </c>
      <c r="I13" s="772">
        <v>126.44999999999999</v>
      </c>
      <c r="J13" s="774">
        <v>1</v>
      </c>
      <c r="K13" s="772">
        <v>26.02</v>
      </c>
      <c r="L13" s="774">
        <v>14</v>
      </c>
      <c r="M13" s="772">
        <v>369.77492509999996</v>
      </c>
      <c r="N13" s="774">
        <v>4</v>
      </c>
      <c r="O13" s="772">
        <v>881.90049999999997</v>
      </c>
      <c r="P13" s="774">
        <v>2</v>
      </c>
      <c r="Q13" s="772">
        <v>14.71</v>
      </c>
      <c r="R13" s="772">
        <v>0</v>
      </c>
      <c r="S13" s="772">
        <v>0</v>
      </c>
      <c r="U13" s="91"/>
      <c r="V13" s="91"/>
      <c r="W13" s="91"/>
      <c r="X13" s="91"/>
      <c r="Y13" s="93"/>
      <c r="Z13" s="91"/>
      <c r="AA13" s="91"/>
      <c r="AB13" s="91"/>
      <c r="AC13" s="91"/>
    </row>
    <row r="14" spans="1:30" ht="15" customHeight="1">
      <c r="A14" s="95" t="s">
        <v>300</v>
      </c>
      <c r="B14" s="773">
        <v>19</v>
      </c>
      <c r="C14" s="772">
        <v>11729.04</v>
      </c>
      <c r="D14" s="774">
        <v>19</v>
      </c>
      <c r="E14" s="772">
        <v>11729.04</v>
      </c>
      <c r="F14" s="772">
        <v>0</v>
      </c>
      <c r="G14" s="772">
        <v>0</v>
      </c>
      <c r="H14" s="774">
        <v>4</v>
      </c>
      <c r="I14" s="772">
        <v>4903.17</v>
      </c>
      <c r="J14" s="774">
        <v>0</v>
      </c>
      <c r="K14" s="772">
        <v>0</v>
      </c>
      <c r="L14" s="774">
        <v>11</v>
      </c>
      <c r="M14" s="772">
        <v>3605.95</v>
      </c>
      <c r="N14" s="774">
        <v>4</v>
      </c>
      <c r="O14" s="772">
        <v>3219.92</v>
      </c>
      <c r="P14" s="774">
        <v>0</v>
      </c>
      <c r="Q14" s="772">
        <v>0</v>
      </c>
      <c r="R14" s="772">
        <v>0</v>
      </c>
      <c r="S14" s="772">
        <v>0</v>
      </c>
      <c r="U14" s="91"/>
      <c r="V14" s="91"/>
      <c r="W14" s="91"/>
      <c r="X14" s="91"/>
      <c r="Y14" s="93"/>
      <c r="Z14" s="91"/>
      <c r="AA14" s="91"/>
      <c r="AB14" s="91"/>
      <c r="AC14" s="91"/>
    </row>
    <row r="15" spans="1:30" ht="15" customHeight="1">
      <c r="A15" s="95" t="s">
        <v>1358</v>
      </c>
      <c r="B15" s="773">
        <v>21</v>
      </c>
      <c r="C15" s="772">
        <v>5235.1768847999992</v>
      </c>
      <c r="D15" s="774">
        <v>21</v>
      </c>
      <c r="E15" s="772">
        <v>5235.1768847999992</v>
      </c>
      <c r="F15" s="772">
        <v>0</v>
      </c>
      <c r="G15" s="772">
        <v>0</v>
      </c>
      <c r="H15" s="774">
        <v>3</v>
      </c>
      <c r="I15" s="772">
        <v>933.7458008000001</v>
      </c>
      <c r="J15" s="774">
        <v>2</v>
      </c>
      <c r="K15" s="772">
        <v>485.2</v>
      </c>
      <c r="L15" s="774">
        <v>12</v>
      </c>
      <c r="M15" s="772">
        <v>2248.3050839999996</v>
      </c>
      <c r="N15" s="774">
        <v>2</v>
      </c>
      <c r="O15" s="772">
        <v>1533.97</v>
      </c>
      <c r="P15" s="774">
        <v>2</v>
      </c>
      <c r="Q15" s="772">
        <v>33.956000000000003</v>
      </c>
      <c r="R15" s="772">
        <v>0</v>
      </c>
      <c r="S15" s="772">
        <v>0</v>
      </c>
      <c r="U15" s="91"/>
      <c r="V15" s="91"/>
      <c r="W15" s="91"/>
      <c r="X15" s="91"/>
      <c r="Y15" s="93"/>
      <c r="Z15" s="91"/>
      <c r="AA15" s="91"/>
      <c r="AB15" s="91"/>
      <c r="AC15" s="91"/>
    </row>
    <row r="16" spans="1:30" ht="48.75" customHeight="1">
      <c r="A16" s="1215" t="s">
        <v>1160</v>
      </c>
      <c r="B16" s="1216"/>
      <c r="C16" s="1216"/>
      <c r="D16" s="1216"/>
      <c r="E16" s="1216"/>
      <c r="F16" s="1216"/>
      <c r="G16" s="1216"/>
      <c r="H16" s="1216"/>
      <c r="I16" s="1216"/>
      <c r="J16" s="305"/>
      <c r="K16" s="305"/>
      <c r="L16" s="305"/>
      <c r="M16" s="305"/>
      <c r="N16" s="305"/>
      <c r="O16" s="305"/>
      <c r="P16" s="305"/>
      <c r="Q16" s="305"/>
      <c r="R16" s="294"/>
      <c r="S16" s="294"/>
    </row>
    <row r="17" spans="1:19" ht="33" customHeight="1">
      <c r="A17" s="1269" t="s">
        <v>1360</v>
      </c>
      <c r="B17" s="1269"/>
      <c r="C17" s="1269"/>
      <c r="D17" s="1269"/>
      <c r="E17" s="1269"/>
      <c r="F17" s="99"/>
      <c r="G17" s="99"/>
      <c r="H17" s="99"/>
      <c r="I17" s="99"/>
      <c r="J17" s="88"/>
      <c r="K17" s="88"/>
      <c r="L17" s="88"/>
      <c r="M17" s="305"/>
      <c r="N17" s="305"/>
      <c r="O17" s="305"/>
      <c r="P17" s="305"/>
      <c r="Q17" s="305"/>
      <c r="R17" s="294"/>
      <c r="S17" s="294"/>
    </row>
    <row r="18" spans="1:19" ht="29.25" customHeight="1">
      <c r="A18" s="1270" t="s">
        <v>72</v>
      </c>
      <c r="B18" s="1271"/>
      <c r="C18" s="524"/>
      <c r="D18" s="524"/>
      <c r="E18" s="524"/>
      <c r="F18" s="96"/>
      <c r="G18" s="96"/>
      <c r="H18" s="96"/>
      <c r="I18" s="96"/>
      <c r="J18" s="305"/>
      <c r="K18" s="305"/>
      <c r="L18" s="305"/>
      <c r="M18" s="305"/>
      <c r="N18" s="305"/>
      <c r="O18" s="305"/>
      <c r="P18" s="305"/>
      <c r="Q18" s="305"/>
      <c r="R18" s="48"/>
    </row>
    <row r="19" spans="1:19">
      <c r="B19" s="552"/>
      <c r="C19" s="91"/>
      <c r="D19" s="91"/>
      <c r="E19" s="91"/>
      <c r="F19" s="91"/>
      <c r="I19" s="91"/>
      <c r="J19" s="91"/>
      <c r="K19" s="91"/>
      <c r="L19" s="91"/>
      <c r="M19" s="91"/>
      <c r="N19" s="91"/>
      <c r="O19" s="91"/>
      <c r="P19" s="91"/>
      <c r="Q19" s="91"/>
      <c r="R19" s="91"/>
      <c r="S19" s="91"/>
    </row>
    <row r="20" spans="1:19">
      <c r="B20" s="91"/>
      <c r="C20" s="91"/>
      <c r="D20" s="91"/>
      <c r="E20" s="91"/>
      <c r="F20" s="91"/>
      <c r="G20" s="91"/>
      <c r="H20" s="91"/>
      <c r="I20" s="91"/>
      <c r="J20" s="91"/>
      <c r="K20" s="91"/>
      <c r="L20" s="91"/>
      <c r="M20" s="91"/>
      <c r="N20" s="91"/>
      <c r="O20" s="91"/>
      <c r="P20" s="91"/>
      <c r="Q20" s="91"/>
      <c r="R20" s="91"/>
      <c r="S20" s="91"/>
    </row>
    <row r="21" spans="1:19">
      <c r="B21" s="552"/>
      <c r="C21" s="91"/>
      <c r="D21" s="91"/>
      <c r="E21" s="91"/>
      <c r="F21" s="91"/>
      <c r="G21" s="91"/>
      <c r="H21" s="91"/>
      <c r="I21" s="91"/>
      <c r="J21" s="91"/>
      <c r="K21" s="91"/>
      <c r="L21" s="91"/>
      <c r="M21" s="91"/>
      <c r="N21" s="91"/>
      <c r="O21" s="91"/>
      <c r="P21" s="91"/>
      <c r="Q21" s="91"/>
      <c r="R21" s="91"/>
      <c r="S21" s="91"/>
    </row>
    <row r="22" spans="1:19">
      <c r="B22" s="8"/>
    </row>
    <row r="23" spans="1:19">
      <c r="B23" s="8"/>
    </row>
    <row r="27" spans="1:19">
      <c r="J27" t="s">
        <v>0</v>
      </c>
    </row>
  </sheetData>
  <mergeCells count="16">
    <mergeCell ref="A17:E17"/>
    <mergeCell ref="R3:S3"/>
    <mergeCell ref="A18:B18"/>
    <mergeCell ref="A1:L1"/>
    <mergeCell ref="A2:A4"/>
    <mergeCell ref="B2:C3"/>
    <mergeCell ref="D2:G2"/>
    <mergeCell ref="H2:S2"/>
    <mergeCell ref="D3:E3"/>
    <mergeCell ref="F3:G3"/>
    <mergeCell ref="H3:I3"/>
    <mergeCell ref="J3:K3"/>
    <mergeCell ref="L3:M3"/>
    <mergeCell ref="A16:I16"/>
    <mergeCell ref="N3:O3"/>
    <mergeCell ref="P3:Q3"/>
  </mergeCells>
  <printOptions horizontalCentered="1"/>
  <pageMargins left="0.25" right="0.25" top="0.32" bottom="0.39" header="0.3" footer="0.3"/>
  <pageSetup paperSize="9" orientation="landscape"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2022-12-13 10:11:13</KDate>
  <Classification>SEBI-INTERNAL</Classification>
  <Subclassification/>
  <HostName>MUM0122630</HostName>
  <Domain_User>SEBINT/2630</Domain_User>
  <IPAdd>10.88.97.157</IPAdd>
  <FilePath>Book1</FilePath>
  <KID>00BE43F38B81638065230739257639</KID>
  <UniqueName/>
  <Suggested/>
  <Justification/>
</Klassify>
</file>

<file path=customXml/itemProps1.xml><?xml version="1.0" encoding="utf-8"?>
<ds:datastoreItem xmlns:ds="http://schemas.openxmlformats.org/officeDocument/2006/customXml" ds:itemID="{3B539BA5-FA88-4907-A82C-65DD1470E5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10</vt:i4>
      </vt:variant>
    </vt:vector>
  </HeadingPairs>
  <TitlesOfParts>
    <vt:vector size="85" baseType="lpstr">
      <vt:lpstr>Data Summary</vt:lpstr>
      <vt:lpstr>1</vt:lpstr>
      <vt:lpstr>2</vt:lpstr>
      <vt:lpstr>3</vt:lpstr>
      <vt:lpstr>4</vt:lpstr>
      <vt:lpstr>5</vt:lpstr>
      <vt:lpstr>6</vt:lpstr>
      <vt:lpstr>7 </vt:lpstr>
      <vt:lpstr>8 </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 </vt:lpstr>
      <vt:lpstr>60</vt:lpstr>
      <vt:lpstr>61</vt:lpstr>
      <vt:lpstr>62</vt:lpstr>
      <vt:lpstr>63</vt:lpstr>
      <vt:lpstr>64</vt:lpstr>
      <vt:lpstr>65</vt:lpstr>
      <vt:lpstr>66</vt:lpstr>
      <vt:lpstr>67</vt:lpstr>
      <vt:lpstr>68</vt:lpstr>
      <vt:lpstr>69</vt:lpstr>
      <vt:lpstr>70</vt:lpstr>
      <vt:lpstr>71</vt:lpstr>
      <vt:lpstr>72</vt:lpstr>
      <vt:lpstr>73</vt:lpstr>
      <vt:lpstr>74</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ASHISH KUMAR MALLIK</dc:creator>
  <cp:lastModifiedBy>MANINDER SINGH</cp:lastModifiedBy>
  <cp:lastPrinted>2023-02-10T13:50:30Z</cp:lastPrinted>
  <dcterms:created xsi:type="dcterms:W3CDTF">2022-12-13T04:27:46Z</dcterms:created>
  <dcterms:modified xsi:type="dcterms:W3CDTF">2023-02-22T06:29:22Z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00BE43F38B81638065230739257639</vt:lpwstr>
  </property>
</Properties>
</file>