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ulletin\2023 05 May\final\"/>
    </mc:Choice>
  </mc:AlternateContent>
  <bookViews>
    <workbookView xWindow="0" yWindow="0" windowWidth="20490" windowHeight="7620" tabRatio="807" firstSheet="5" activeTab="5"/>
  </bookViews>
  <sheets>
    <sheet name="Data Summary" sheetId="26" r:id="rId1"/>
    <sheet name="1" sheetId="104" r:id="rId2"/>
    <sheet name="2" sheetId="105" r:id="rId3"/>
    <sheet name="3" sheetId="106" r:id="rId4"/>
    <sheet name="4" sheetId="107" r:id="rId5"/>
    <sheet name="5" sheetId="108" r:id="rId6"/>
    <sheet name="6" sheetId="109" r:id="rId7"/>
    <sheet name="7" sheetId="110" r:id="rId8"/>
    <sheet name="8" sheetId="111" r:id="rId9"/>
    <sheet name="9" sheetId="112" r:id="rId10"/>
    <sheet name="10" sheetId="113" r:id="rId11"/>
    <sheet name="11" sheetId="114" r:id="rId12"/>
    <sheet name="12" sheetId="143" r:id="rId13"/>
    <sheet name="13" sheetId="144" r:id="rId14"/>
    <sheet name="14" sheetId="145" r:id="rId15"/>
    <sheet name="15" sheetId="146" r:id="rId16"/>
    <sheet name="16" sheetId="147" r:id="rId17"/>
    <sheet name="17" sheetId="148" r:id="rId18"/>
    <sheet name="18" sheetId="149" r:id="rId19"/>
    <sheet name="19" sheetId="150" r:id="rId20"/>
    <sheet name="20" sheetId="151" r:id="rId21"/>
    <sheet name="21" sheetId="152" r:id="rId22"/>
    <sheet name="22" sheetId="153" r:id="rId23"/>
    <sheet name="23" sheetId="154" r:id="rId24"/>
    <sheet name="24" sheetId="155" r:id="rId25"/>
    <sheet name="25" sheetId="156" r:id="rId26"/>
    <sheet name="26" sheetId="157" r:id="rId27"/>
    <sheet name="27" sheetId="158" r:id="rId28"/>
    <sheet name="28" sheetId="159" r:id="rId29"/>
    <sheet name="29" sheetId="160" r:id="rId30"/>
    <sheet name="30" sheetId="161" r:id="rId31"/>
    <sheet name="31" sheetId="162" r:id="rId32"/>
    <sheet name="32" sheetId="163" r:id="rId33"/>
    <sheet name="33" sheetId="164" r:id="rId34"/>
    <sheet name="34" sheetId="165" r:id="rId35"/>
    <sheet name="35" sheetId="166" r:id="rId36"/>
    <sheet name="36" sheetId="167" r:id="rId37"/>
    <sheet name="37" sheetId="168" r:id="rId38"/>
    <sheet name="38" sheetId="169" r:id="rId39"/>
    <sheet name="39" sheetId="170" r:id="rId40"/>
    <sheet name="40" sheetId="171" r:id="rId41"/>
    <sheet name="41" sheetId="172" r:id="rId42"/>
    <sheet name="42" sheetId="173" r:id="rId43"/>
    <sheet name="43" sheetId="174" r:id="rId44"/>
    <sheet name="44" sheetId="175" r:id="rId45"/>
    <sheet name="45" sheetId="176" r:id="rId46"/>
    <sheet name="46" sheetId="177" r:id="rId47"/>
    <sheet name="47" sheetId="178" r:id="rId48"/>
    <sheet name="48" sheetId="179" r:id="rId49"/>
    <sheet name="49" sheetId="180" r:id="rId50"/>
    <sheet name="50" sheetId="181" r:id="rId51"/>
    <sheet name="51" sheetId="182" r:id="rId52"/>
    <sheet name="52" sheetId="183" r:id="rId53"/>
    <sheet name="53" sheetId="187" r:id="rId54"/>
    <sheet name="54" sheetId="188" r:id="rId55"/>
    <sheet name="55" sheetId="189" r:id="rId56"/>
    <sheet name="56" sheetId="190" r:id="rId57"/>
    <sheet name="57" sheetId="191" r:id="rId58"/>
    <sheet name="58" sheetId="192" r:id="rId59"/>
    <sheet name="59" sheetId="193" r:id="rId60"/>
    <sheet name="60" sheetId="194" r:id="rId61"/>
    <sheet name="61" sheetId="184" r:id="rId62"/>
    <sheet name="62" sheetId="185" r:id="rId63"/>
    <sheet name="63" sheetId="186" r:id="rId64"/>
    <sheet name="64" sheetId="124" r:id="rId65"/>
    <sheet name="65" sheetId="125" r:id="rId66"/>
    <sheet name="66" sheetId="126" r:id="rId67"/>
    <sheet name="67" sheetId="127" r:id="rId68"/>
    <sheet name="68" sheetId="128" r:id="rId69"/>
    <sheet name="69" sheetId="129" r:id="rId70"/>
    <sheet name="70" sheetId="130" r:id="rId71"/>
    <sheet name="71" sheetId="131" r:id="rId72"/>
    <sheet name="72" sheetId="132" r:id="rId73"/>
    <sheet name="73" sheetId="133" r:id="rId74"/>
    <sheet name="74" sheetId="196" r:id="rId75"/>
  </sheets>
  <externalReferences>
    <externalReference r:id="rId76"/>
  </externalReferences>
  <definedNames>
    <definedName name="_xlnm._FilterDatabase" localSheetId="2" hidden="1">'2'!$A$2:$Q$3</definedName>
    <definedName name="_xlnm._FilterDatabase" localSheetId="3" hidden="1">'3'!$B$2:$J$3</definedName>
    <definedName name="_xlnm._FilterDatabase" localSheetId="72" hidden="1">'72'!$A$1:$P$49</definedName>
    <definedName name="_xlnm.Print_Area" localSheetId="64">'64'!$A$1:$L$18</definedName>
    <definedName name="_xlnm.Print_Area" localSheetId="65">'65'!$A$1:$F$10</definedName>
    <definedName name="_xlnm.Print_Area" localSheetId="66">'66'!$A$1:$AM$18</definedName>
    <definedName name="_xlnm.Print_Area" localSheetId="67">'67'!$A$1:$T$10</definedName>
    <definedName name="_xlnm.Print_Area" localSheetId="68">'68'!$A$1:$N$18</definedName>
    <definedName name="_xlnm.Print_Area" localSheetId="69">'69'!$A$1:$L$18</definedName>
    <definedName name="_xlnm.Print_Area" localSheetId="70">'70'!$A$1:$H$22</definedName>
    <definedName name="_xlnm.Print_Area" localSheetId="71">'71'!$A$1:$O$56</definedName>
    <definedName name="_xlnm.Print_Area" localSheetId="72">'72'!$A$1:$N$49</definedName>
    <definedName name="_xlnm.Print_Area" localSheetId="73">'73'!$A$1:$O$44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93" l="1"/>
  <c r="I18" i="193"/>
  <c r="H18" i="193"/>
  <c r="J17" i="193"/>
  <c r="I17" i="193"/>
  <c r="H17" i="193"/>
  <c r="J16" i="193"/>
  <c r="I16" i="193"/>
  <c r="H16" i="193"/>
  <c r="J14" i="193"/>
  <c r="I14" i="193"/>
  <c r="H14" i="193"/>
  <c r="J13" i="193"/>
  <c r="I13" i="193"/>
  <c r="H13" i="193"/>
  <c r="J12" i="193"/>
  <c r="I12" i="193"/>
  <c r="H12" i="193"/>
  <c r="J11" i="193"/>
  <c r="I11" i="193"/>
  <c r="H11" i="193"/>
  <c r="J10" i="193"/>
  <c r="I10" i="193"/>
  <c r="H10" i="193"/>
  <c r="J9" i="193"/>
  <c r="I9" i="193"/>
  <c r="H9" i="193"/>
  <c r="J8" i="193"/>
  <c r="I8" i="193"/>
  <c r="H8" i="193"/>
  <c r="J7" i="193"/>
  <c r="I7" i="193"/>
  <c r="H7" i="193"/>
  <c r="J6" i="193"/>
  <c r="I6" i="193"/>
  <c r="I4" i="193" s="1"/>
  <c r="H6" i="193"/>
  <c r="H4" i="193" s="1"/>
  <c r="J5" i="193"/>
  <c r="I5" i="193"/>
  <c r="H5" i="193"/>
  <c r="J4" i="193"/>
  <c r="G4" i="193"/>
  <c r="F4" i="193"/>
  <c r="E4" i="193"/>
  <c r="D4" i="193"/>
  <c r="C4" i="193"/>
  <c r="B4" i="193"/>
  <c r="J4" i="191"/>
  <c r="I4" i="191"/>
  <c r="H4" i="191"/>
  <c r="G4" i="191"/>
  <c r="F4" i="191"/>
  <c r="E4" i="191"/>
  <c r="D4" i="191"/>
  <c r="C4" i="191"/>
  <c r="B4" i="191"/>
  <c r="B11" i="188"/>
  <c r="C11" i="188" s="1"/>
  <c r="F3" i="187"/>
  <c r="E3" i="187"/>
  <c r="D3" i="187"/>
  <c r="C3" i="187"/>
  <c r="B3" i="187"/>
  <c r="G6" i="159" l="1"/>
  <c r="G5" i="159"/>
  <c r="Q11" i="148"/>
  <c r="I6" i="144"/>
  <c r="H6" i="144"/>
  <c r="I5" i="144"/>
  <c r="H5" i="144"/>
  <c r="E6" i="143"/>
  <c r="D6" i="143"/>
  <c r="E5" i="143"/>
  <c r="D5" i="143"/>
  <c r="C71" i="108" l="1"/>
  <c r="D71" i="108"/>
  <c r="E71" i="108"/>
  <c r="F71" i="108"/>
  <c r="G71" i="108"/>
  <c r="H71" i="108"/>
  <c r="I71" i="108"/>
  <c r="J71" i="108"/>
  <c r="K71" i="108"/>
  <c r="L71" i="108"/>
  <c r="M71" i="108"/>
  <c r="N71" i="108"/>
  <c r="O71" i="108"/>
  <c r="P71" i="108"/>
  <c r="Q71" i="108"/>
  <c r="B71" i="108"/>
  <c r="C5" i="112" l="1"/>
  <c r="D5" i="112"/>
  <c r="E5" i="112"/>
  <c r="F5" i="112"/>
  <c r="G5" i="112"/>
  <c r="H5" i="112"/>
  <c r="I5" i="112"/>
  <c r="J5" i="112"/>
  <c r="K5" i="112"/>
  <c r="L5" i="112"/>
  <c r="M5" i="112"/>
  <c r="N5" i="112"/>
  <c r="O5" i="112"/>
  <c r="B5" i="112"/>
  <c r="C6" i="111"/>
  <c r="D6" i="111"/>
  <c r="E6" i="111"/>
  <c r="F6" i="111"/>
  <c r="G6" i="111"/>
  <c r="H6" i="111"/>
  <c r="I6" i="111"/>
  <c r="J6" i="111"/>
  <c r="K6" i="111"/>
  <c r="L6" i="111"/>
  <c r="M6" i="111"/>
  <c r="N6" i="111"/>
  <c r="O6" i="111"/>
  <c r="P6" i="111"/>
  <c r="Q6" i="111"/>
  <c r="R6" i="111"/>
  <c r="S6" i="111"/>
  <c r="B6" i="111"/>
  <c r="C6" i="109" l="1"/>
  <c r="D6" i="109"/>
  <c r="E6" i="109"/>
  <c r="F6" i="109"/>
  <c r="G6" i="109"/>
  <c r="H6" i="109"/>
  <c r="I6" i="109"/>
  <c r="B6" i="109"/>
  <c r="C7" i="107"/>
  <c r="D7" i="107"/>
  <c r="E7" i="107"/>
  <c r="F7" i="107"/>
  <c r="G7" i="107"/>
  <c r="H7" i="107"/>
  <c r="I7" i="107"/>
  <c r="B7" i="107"/>
  <c r="C5" i="113" l="1"/>
  <c r="D5" i="113"/>
  <c r="E5" i="113"/>
  <c r="F5" i="113"/>
  <c r="G5" i="113"/>
  <c r="H5" i="113"/>
  <c r="I5" i="113"/>
  <c r="J5" i="113"/>
  <c r="K5" i="113"/>
  <c r="B5" i="113"/>
  <c r="C5" i="114"/>
  <c r="D5" i="114"/>
  <c r="E5" i="114"/>
  <c r="F5" i="114"/>
  <c r="G5" i="114"/>
  <c r="H5" i="114"/>
  <c r="I5" i="114"/>
  <c r="J5" i="114"/>
  <c r="K5" i="114"/>
  <c r="B5" i="114"/>
</calcChain>
</file>

<file path=xl/sharedStrings.xml><?xml version="1.0" encoding="utf-8"?>
<sst xmlns="http://schemas.openxmlformats.org/spreadsheetml/2006/main" count="3018" uniqueCount="1322">
  <si>
    <t>Total</t>
  </si>
  <si>
    <t>Table 2: Company-Wise Capital Raised through Public and Rights Issues (Equity)</t>
  </si>
  <si>
    <t>Sl.No</t>
  </si>
  <si>
    <t>Year / Month</t>
  </si>
  <si>
    <t>2022-23$</t>
  </si>
  <si>
    <t>Listed</t>
  </si>
  <si>
    <t>Debt</t>
  </si>
  <si>
    <t>No. of issues</t>
  </si>
  <si>
    <t>Amount 
( ₹   crore)</t>
  </si>
  <si>
    <t>Year/ Month</t>
  </si>
  <si>
    <t>Amount 
( ₹ crore)</t>
  </si>
  <si>
    <t>Table 1: SEBI Registered Market Intermediaries/Institutions</t>
  </si>
  <si>
    <t>BSE</t>
  </si>
  <si>
    <t>NSE</t>
  </si>
  <si>
    <t>MSEI</t>
  </si>
  <si>
    <t>NSDL</t>
  </si>
  <si>
    <t>CDSL</t>
  </si>
  <si>
    <t>Mutual Funds</t>
  </si>
  <si>
    <t>Notes:</t>
  </si>
  <si>
    <t>NA</t>
  </si>
  <si>
    <t>Table 53: Trends in Foreign Portfolio Investment</t>
  </si>
  <si>
    <t>Year/Month</t>
  </si>
  <si>
    <t>Table 55: Assets under the Custody of Custodians</t>
  </si>
  <si>
    <t xml:space="preserve">           </t>
  </si>
  <si>
    <t>CURRENT STATISTICS</t>
  </si>
  <si>
    <t>Table 3: Offers closed during the month under SEBI (SAST), 2011</t>
  </si>
  <si>
    <t>Table 4: Trends in Open Offers</t>
  </si>
  <si>
    <t>Table 5A: Consolidated Resource Mobilisation through Primary Market</t>
  </si>
  <si>
    <t>Table 5 B: Capital Raised from the Primary Market through  Public and Rights Issues (Equity and Debt)</t>
  </si>
  <si>
    <t>Table 6: Resource Mobilisation by SMEs through Equity Issues</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</si>
  <si>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</si>
  <si>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</si>
  <si>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</si>
  <si>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10: Capital Raised by Listed Companies from the Primary Market through QIPs</t>
  </si>
  <si>
    <t>Table 11: Preferential Allotments Listed at BSE and NSE</t>
  </si>
  <si>
    <t>Table 12: Private Placement of Corporate Debt Reported to BSE and NSE</t>
  </si>
  <si>
    <t>Table 13: Trends in Settled Trades in the Corporate Debt Market</t>
  </si>
  <si>
    <t>Table 14: Ratings Assigned for Long-term Corporate Debt Securities (Maturity &gt;= 1 year)</t>
  </si>
  <si>
    <t>Table 15: Review of Accepted Ratings of Corporate Debt Securities (Maturity &gt;= 1 year)</t>
  </si>
  <si>
    <t>Table 16: Distribution of Turnover on Cash Segments of Exchanges</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</si>
  <si>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</si>
  <si>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</si>
  <si>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</si>
  <si>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</si>
  <si>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</si>
  <si>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</si>
  <si>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</si>
  <si>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24: Component Stocks: S&amp;P BSE Sensex</t>
  </si>
  <si>
    <t>Table 25: Component Stocks: Nifty 50 Index</t>
  </si>
  <si>
    <t>Table 26: Component Stock: SX 40 Index</t>
  </si>
  <si>
    <t>Table 27: Advances/Declines in Cash Segment</t>
  </si>
  <si>
    <t>Table 28: Trading Frequency in Cash Segment</t>
  </si>
  <si>
    <t>Table 29: Daily Volatility of Major Indices</t>
  </si>
  <si>
    <t>Table 30: Percentage Share of Top ‘N’ Securities/Members in Turnover of Cash Segment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</si>
  <si>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</si>
  <si>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</si>
  <si>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</si>
  <si>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</si>
  <si>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 xml:space="preserve">Table 35: Trends in Equity Derivatives Segment at NSE (Turnover in Notional Value) </t>
  </si>
  <si>
    <t>Table 36: Settlement Statistics in Equity Derivatives Segment at BSE and NSE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</si>
  <si>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</si>
  <si>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</si>
  <si>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</si>
  <si>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</si>
  <si>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</si>
  <si>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</si>
  <si>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</si>
  <si>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 xml:space="preserve">Table 44: Settlement Statistics of Currency Derivatives Segment </t>
  </si>
  <si>
    <t>Table 45: Instrument-wise Turnover in Currency Futures Segment of BSE</t>
  </si>
  <si>
    <t>Table 46: Instrument-wise Turnover in Currency Derivatives Segment  of NSE</t>
  </si>
  <si>
    <t>Table 47: Instrument-wise Turnover in Currency Derivative Segment of MSEI</t>
  </si>
  <si>
    <t>Table 48: Maturity-wise Turnover in Currency Derivative Segment of BSE</t>
  </si>
  <si>
    <t>Table 49: Maturity-wise Turnover in Currency Derivative Segment of NSE</t>
  </si>
  <si>
    <t xml:space="preserve">Table 50: Maturity-wise Turnover in Currency Derivative Segment of MSEI </t>
  </si>
  <si>
    <t>Table 51: Trading Statistics of Interest Rate Futures at BSE, NSE and MSEI</t>
  </si>
  <si>
    <t>Table 52: Settlement Statistics in Interest Rate Futures at BSE, NSE and MSEI</t>
  </si>
  <si>
    <t>Table 54: Notional Value of Offshore Derivative Instruments (ODIs) Vs Assets Under Custody (AUC) of FPIs</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</si>
  <si>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</si>
  <si>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</si>
  <si>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</si>
  <si>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</si>
  <si>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60: Assets Managed by Portfolio Managers</t>
  </si>
  <si>
    <t>Table 61: Progress Report of NSDL &amp; CDSl as on end of Month (Listed Companies)</t>
  </si>
  <si>
    <t>Table 62: Progress of Dematerialisation at NSDL and CDSL (Listed and Unlisted Companies)</t>
  </si>
  <si>
    <t>Table 63: Depository Statistics</t>
  </si>
  <si>
    <t>Table 64: Number of Commodities Permitted and traded at Exchanges</t>
  </si>
  <si>
    <t>Table 65: Trends in Commodity Indices</t>
  </si>
  <si>
    <t>Table 66: Trends in Commodity Derivatives at MCX</t>
  </si>
  <si>
    <t>Table 67: Trends in Commodity Derivatives at NCDEX</t>
  </si>
  <si>
    <t>Table 68: Trends in  Commodity Derivatives at BSE</t>
  </si>
  <si>
    <t>Table 69: Trends in Commodity Derivatives at NSE</t>
  </si>
  <si>
    <t>Table 70: Participant-wise percentage share of turnover in Commodity Futures</t>
  </si>
  <si>
    <t>Table 71: Commodity-wise Trading Volume and Turnover at MCX</t>
  </si>
  <si>
    <t>Table 72: Commodity-wise Trading Volume and Turnover at NCDEX</t>
  </si>
  <si>
    <t>Table 73: Commodity-wise Trading Volume and Turnover at ICEX, NSE and BSE</t>
  </si>
  <si>
    <t>Table 74: Macro Economic Indicators</t>
  </si>
  <si>
    <t>Only BSE</t>
  </si>
  <si>
    <t>Only NSE</t>
  </si>
  <si>
    <t>Both NSE and BSE</t>
  </si>
  <si>
    <t>Source: BSE, NSE and MSEI.</t>
  </si>
  <si>
    <t>Source: SEBI.</t>
  </si>
  <si>
    <t>Source: SEBI</t>
  </si>
  <si>
    <t>NCDEX</t>
  </si>
  <si>
    <t>MCX</t>
  </si>
  <si>
    <t>-</t>
  </si>
  <si>
    <t xml:space="preserve"> </t>
  </si>
  <si>
    <t xml:space="preserve">Market Intermediaries </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</si>
  <si>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</si>
  <si>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</si>
  <si>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</si>
  <si>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</si>
  <si>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</si>
  <si>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</si>
  <si>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</si>
  <si>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</si>
  <si>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</si>
  <si>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ICEX</t>
  </si>
  <si>
    <t>Corporate  Brokers(Cash Segment)</t>
  </si>
  <si>
    <t>Foreign Portfolio Investors (FPIs)</t>
  </si>
  <si>
    <t>Custodians</t>
  </si>
  <si>
    <t>Designated Depositories Participants (DDPs)</t>
  </si>
  <si>
    <t>Depositories</t>
  </si>
  <si>
    <t>Depository Participants</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</si>
  <si>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</si>
  <si>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</si>
  <si>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</si>
  <si>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</si>
  <si>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</si>
  <si>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</si>
  <si>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</si>
  <si>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</si>
  <si>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</si>
  <si>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</si>
  <si>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Investment Advisors</t>
  </si>
  <si>
    <t>Research Analysts</t>
  </si>
  <si>
    <t>Infrastructure Investment Trusts (InvITs)</t>
  </si>
  <si>
    <t>Real Estate Investment Trusts (REITs)</t>
  </si>
  <si>
    <t>Collective Investment Schemes</t>
  </si>
  <si>
    <t>Approved Intermediaries (Stock Lending Schemes)</t>
  </si>
  <si>
    <t>STP (Centralised Hub)</t>
  </si>
  <si>
    <t>STP Service Providers</t>
  </si>
  <si>
    <t>Source: SEBI, NSDL, CDSL.</t>
  </si>
  <si>
    <t>Sl.No.</t>
  </si>
  <si>
    <t>Name of the Issuer/Company</t>
  </si>
  <si>
    <t>Date of Listing</t>
  </si>
  <si>
    <t>Type of Issue</t>
  </si>
  <si>
    <t>Number of Shares issued</t>
  </si>
  <si>
    <t>Face Value (₹ )</t>
  </si>
  <si>
    <t>Premium Value (₹ )</t>
  </si>
  <si>
    <t>Issue Price (₹ )</t>
  </si>
  <si>
    <t>Amount raised (in crores)</t>
  </si>
  <si>
    <t>Oversubscribed (no. of times)</t>
  </si>
  <si>
    <t>Allocation in Net offer to public &amp; Others (No. of shares)</t>
  </si>
  <si>
    <t>Net offer to public*</t>
  </si>
  <si>
    <t>Fresh</t>
  </si>
  <si>
    <t>OFS</t>
  </si>
  <si>
    <t>QIB</t>
  </si>
  <si>
    <t>NII</t>
  </si>
  <si>
    <t>RII</t>
  </si>
  <si>
    <t>Others, if any (Market Maker &amp; Reservation)</t>
  </si>
  <si>
    <t xml:space="preserve">BSE SME IPO   </t>
  </si>
  <si>
    <t>Rights</t>
  </si>
  <si>
    <t>IPO</t>
  </si>
  <si>
    <t>*Shares issued by the Company are partly paid up but the information is provided considering the same as fully paid up.</t>
  </si>
  <si>
    <t>Net offer to Public = QIB (Including anchor) + RII + NII (Excluding Employee Reservation +Shareholder Reservation + Market maker)</t>
  </si>
  <si>
    <t>Target Company</t>
  </si>
  <si>
    <t>Acquirers/PACs</t>
  </si>
  <si>
    <t>Public Announcement Date</t>
  </si>
  <si>
    <t>Offer Opening Date</t>
  </si>
  <si>
    <t>Offer Closing Date</t>
  </si>
  <si>
    <t>Offer Size</t>
  </si>
  <si>
    <t>Offer
 Price 
(₹ ) per share</t>
  </si>
  <si>
    <t>Offer Size (₹  crore)</t>
  </si>
  <si>
    <t>No. of 
Shares</t>
  </si>
  <si>
    <t>Percent of Equity 
Capital</t>
  </si>
  <si>
    <t>Table 4: Trends in Closed Offers under SEBI (Substantial Acquisition of Shares and Takeover) Regulations, 2011</t>
  </si>
  <si>
    <t>Open Offers</t>
  </si>
  <si>
    <t>Objectives</t>
  </si>
  <si>
    <t>Change in Control 
of Management</t>
  </si>
  <si>
    <t>Consolidation of Holdings</t>
  </si>
  <si>
    <t>Substantial Acquisition</t>
  </si>
  <si>
    <t>No. of Offers</t>
  </si>
  <si>
    <t>Amount (₹  crore)</t>
  </si>
  <si>
    <t>Amount (₹ crore)</t>
  </si>
  <si>
    <t>*In instances where offers have more than one objective, the issue is classified only under one of the same.</t>
  </si>
  <si>
    <t>Data is compiled based on offer closing date</t>
  </si>
  <si>
    <t>Table 5 A: Consolidated Resource Mobilisation through Primary markets</t>
  </si>
  <si>
    <t>Modes of Fund Raising</t>
  </si>
  <si>
    <t>No. of Issues</t>
  </si>
  <si>
    <t>Amount
(Rs.crore)</t>
  </si>
  <si>
    <t>Equity Issues</t>
  </si>
  <si>
    <t>A. IPOs (Main Board)</t>
  </si>
  <si>
    <t>i) OFS Component</t>
  </si>
  <si>
    <t>ii) Fresh Capital Raising Component</t>
  </si>
  <si>
    <t>B. IPO (SME)</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</si>
  <si>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</si>
  <si>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</si>
  <si>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</si>
  <si>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</si>
  <si>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</si>
  <si>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</si>
  <si>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</si>
  <si>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</si>
  <si>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</si>
  <si>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</si>
  <si>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</si>
  <si>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</si>
  <si>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</si>
  <si>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</si>
  <si>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</si>
  <si>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</si>
  <si>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</si>
  <si>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</si>
  <si>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</si>
  <si>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</si>
  <si>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N. Fund mobilized through Private Placement in Corporate Bond Market (CBM)</t>
  </si>
  <si>
    <t>Of the above, listed after private placement in EBP</t>
  </si>
  <si>
    <t>O. Fund mobilized through public issue in CBM</t>
  </si>
  <si>
    <t>P. Total fund Mobilized in CBM (N+O)</t>
  </si>
  <si>
    <t>Business trusts</t>
  </si>
  <si>
    <t>Q. Total funds mobilized by REITs</t>
  </si>
  <si>
    <t>i. Listed REITs</t>
  </si>
  <si>
    <t>ii. Unlisted REITs</t>
  </si>
  <si>
    <t>R. Total fund mobilized by InvITs#</t>
  </si>
  <si>
    <t>i. Listed InvITs</t>
  </si>
  <si>
    <t>ii. Unlisted InvITs</t>
  </si>
  <si>
    <t>S. Total fund mobilized by REITs &amp; InvITs (Q+R)**</t>
  </si>
  <si>
    <t>i. Listed</t>
  </si>
  <si>
    <t>ii. Unlisted</t>
  </si>
  <si>
    <t># Data includes Private and Public Listing</t>
  </si>
  <si>
    <t>** includes funds raised through public issue, private placement, preferential issue, institutional placement, rights issue</t>
  </si>
  <si>
    <t>Notes: 1. Data includes BSE SME Start-up.</t>
  </si>
  <si>
    <t xml:space="preserve"> 2. IPOs are classified based on listing date and public debt issues on the basis of closing date of the issue.</t>
  </si>
  <si>
    <t xml:space="preserve">Table 5B: Capital Raised from the Primary Market through  Public and Rights Issues </t>
  </si>
  <si>
    <t>Total
(Equity+Debt)</t>
  </si>
  <si>
    <t>Category-wise (Equity)</t>
  </si>
  <si>
    <t>Issue-Type (Equity)</t>
  </si>
  <si>
    <t>Instrument-Wise (Equity and Debt)</t>
  </si>
  <si>
    <t>Public</t>
  </si>
  <si>
    <t>IPOs</t>
  </si>
  <si>
    <t>Equities</t>
  </si>
  <si>
    <t>At Par</t>
  </si>
  <si>
    <t>At Premium</t>
  </si>
  <si>
    <t xml:space="preserve">Notes: 1. Amount for public debt issue for last two months is provisional and may get updated 
</t>
  </si>
  <si>
    <t>2. Equity public issues also include issues listed on SME platform.</t>
  </si>
  <si>
    <t>3. Equity data on IPO issues are categorised based on the listing date .</t>
  </si>
  <si>
    <t>4. Debt issues are classified based on closing date of the issue</t>
  </si>
  <si>
    <t>Table 6:  Resource Moblisiation by SMEs through Equity Issues</t>
  </si>
  <si>
    <t>New Issues listed at SME Platform</t>
  </si>
  <si>
    <t>FPOs by SMEs</t>
  </si>
  <si>
    <t>SME IPOs</t>
  </si>
  <si>
    <t>IPOs of Start-ups</t>
  </si>
  <si>
    <t>Notes - From April 2020 onwards, data on IPO issues are categorised based on the listing date .</t>
  </si>
  <si>
    <t>Table 7:  Industry-wise Classification of Capital Raised through Public and Rights Issues (Equity)</t>
  </si>
  <si>
    <t>Industry</t>
  </si>
  <si>
    <t>Airlines</t>
  </si>
  <si>
    <t>Automobiles</t>
  </si>
  <si>
    <t>Banks/Fis</t>
  </si>
  <si>
    <t>Cement/ Constructions</t>
  </si>
  <si>
    <t>Chemical</t>
  </si>
  <si>
    <t>Consumer Services</t>
  </si>
  <si>
    <t>Electronic Equipments/ Products</t>
  </si>
  <si>
    <t>Engineering</t>
  </si>
  <si>
    <t>Entertainment</t>
  </si>
  <si>
    <t>Finance</t>
  </si>
  <si>
    <t>Food processing</t>
  </si>
  <si>
    <t>Healthcare</t>
  </si>
  <si>
    <t>Hotels</t>
  </si>
  <si>
    <t>Info Tech</t>
  </si>
  <si>
    <t>Misc</t>
  </si>
  <si>
    <t>Roads &amp; Highways</t>
  </si>
  <si>
    <t>Telecom</t>
  </si>
  <si>
    <t>Textile</t>
  </si>
  <si>
    <t>Plastic</t>
  </si>
  <si>
    <t>Power</t>
  </si>
  <si>
    <t>Printing</t>
  </si>
  <si>
    <t>Oil &amp; Natural Gas</t>
  </si>
  <si>
    <t>Insurance</t>
  </si>
  <si>
    <t>Sector-wise</t>
  </si>
  <si>
    <t>Region-wise</t>
  </si>
  <si>
    <t>Private</t>
  </si>
  <si>
    <t>Northern</t>
  </si>
  <si>
    <t>Eastern</t>
  </si>
  <si>
    <t>Western</t>
  </si>
  <si>
    <t>Southern</t>
  </si>
  <si>
    <t>Central</t>
  </si>
  <si>
    <t>Foreign</t>
  </si>
  <si>
    <t>&lt; 5 crore</t>
  </si>
  <si>
    <t>≥ 5crore - &lt; 10crore</t>
  </si>
  <si>
    <t xml:space="preserve">  ≥ 10 crore - &lt; 50 crore</t>
  </si>
  <si>
    <t xml:space="preserve">  ≥ 50 crore - &lt; 100 crore</t>
  </si>
  <si>
    <t xml:space="preserve">  ≥ 100 crore -&lt;500 crore</t>
  </si>
  <si>
    <t>&gt;=₹500 crore</t>
  </si>
  <si>
    <t>Only MSEI</t>
  </si>
  <si>
    <t xml:space="preserve">Notes: 1. The above data includes both "no. of issues" and "Amount" raised on conversion of convertible securities issued on QIP basis. 
</t>
  </si>
  <si>
    <t>Common#</t>
  </si>
  <si>
    <t>#Listed at any two or three exchanges.</t>
  </si>
  <si>
    <t>2022-23</t>
  </si>
  <si>
    <t>Table 74:  Macro Economic Indicators</t>
  </si>
  <si>
    <t xml:space="preserve">I.GDP at Current prices for 2022-23 (₹ crore) #                   </t>
  </si>
  <si>
    <t>II. Gross Saving as a per cent of Gross National Disposable Income at current market prices in 2020-21*</t>
  </si>
  <si>
    <t>III.Gross Capital Formation at current prices as a per cent of GDP at current market prices in 2022-23#</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</si>
  <si>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</si>
  <si>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</si>
  <si>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</si>
  <si>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</si>
  <si>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</si>
  <si>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</si>
  <si>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</si>
  <si>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</si>
  <si>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</si>
  <si>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</si>
  <si>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8.10/9.40</t>
  </si>
  <si>
    <t>8.65/9.40</t>
  </si>
  <si>
    <t>8.65/10.10</t>
  </si>
  <si>
    <t xml:space="preserve">Term Deposit Rate &gt; 1 year </t>
  </si>
  <si>
    <t>6.00/7.25</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</si>
  <si>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</si>
  <si>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</si>
  <si>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</si>
  <si>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</si>
  <si>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</si>
  <si>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</si>
  <si>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</si>
  <si>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</si>
  <si>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</si>
  <si>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</si>
  <si>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</si>
  <si>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</si>
  <si>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</si>
  <si>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Consumer Price Index (2012 =100) Rate (in per cent) (Y-o-Y)</t>
  </si>
  <si>
    <t>IX.  Index of Industrial Production (Base year 2011-12 = 100)</t>
  </si>
  <si>
    <t>General</t>
  </si>
  <si>
    <t>Mining</t>
  </si>
  <si>
    <t>Manufacturing</t>
  </si>
  <si>
    <t>Electricity</t>
  </si>
  <si>
    <t>X. External Sector Indicators (USD billion)</t>
  </si>
  <si>
    <t xml:space="preserve">Exports </t>
  </si>
  <si>
    <t>Imports</t>
  </si>
  <si>
    <t>Trade Balance</t>
  </si>
  <si>
    <t xml:space="preserve">Notes: </t>
  </si>
  <si>
    <t>#First Advance Estimates as per MOSPI press release dated January 06, 2023</t>
  </si>
  <si>
    <t>* First Revised Estimates as per MOSPI press release dated January  31, 2022</t>
  </si>
  <si>
    <t>^ cumulative figure value of the respective months.</t>
  </si>
  <si>
    <t>Data for CPI, WPI, IIP and External sector have been compiled based on available information.</t>
  </si>
  <si>
    <t>$ indicates upto April 30, 2023</t>
  </si>
  <si>
    <t>$ indicates upto April 30, 2022</t>
  </si>
  <si>
    <t>2023-24$</t>
  </si>
  <si>
    <t>Apr-23</t>
  </si>
  <si>
    <t>Table 3: Offers closed during April 2023 under SEBI (Substantial Acquisition of Shares and Takeover) Regulations, 2011</t>
  </si>
  <si>
    <t>$ indicates as on April 30, 2023</t>
  </si>
  <si>
    <t>2023-24 $</t>
  </si>
  <si>
    <t>Harmony Capital Services Limited</t>
  </si>
  <si>
    <t xml:space="preserve">Mr. Anish Sharma </t>
  </si>
  <si>
    <t>Rajath Finance Limited</t>
  </si>
  <si>
    <t>9ANIUM TECH LLP, GAUTAM K. SHAH, VISHWANATHAN V. IYER, SHUBHRA T. SINGH, BEENA M. SHAH</t>
  </si>
  <si>
    <t>SVP Housing Limited</t>
  </si>
  <si>
    <t>Mr. Vishnu Dutt Khandelwal and Mr. Sandeep Khandelwal</t>
  </si>
  <si>
    <t>Dentax (India) Limited</t>
  </si>
  <si>
    <t>Cabana Management Consultancy Private Limited, Mr. Sumit Govind Sharma, Ms. Priya Sumit Sharma, Ms. Koushal Govindprasad Sharma</t>
  </si>
  <si>
    <t>Naturite Agro Products Limited</t>
  </si>
  <si>
    <t>Mr. Siva Dharma Teja Yadlapalli</t>
  </si>
  <si>
    <t>Exhicon Events Media Solutions Limited</t>
  </si>
  <si>
    <t>Maiden Forgings Limited</t>
  </si>
  <si>
    <t>Sancode Technologies Limited</t>
  </si>
  <si>
    <t>Avalon Technologies Limited</t>
  </si>
  <si>
    <t>Udayshivakumar infra Limited</t>
  </si>
  <si>
    <t>Indowind Energy Ltd.</t>
  </si>
  <si>
    <t>Gokul Agro Resources Ltd</t>
  </si>
  <si>
    <t>Share India Securities Limited</t>
  </si>
  <si>
    <t>Sotac Pharmaceuticals Limited</t>
  </si>
  <si>
    <t>NSE SME</t>
  </si>
  <si>
    <t>Infinium Pharmachem Limited</t>
  </si>
  <si>
    <t>Mos Utility Limited</t>
  </si>
  <si>
    <t>Pattech Fitwell Tube Components Limited</t>
  </si>
  <si>
    <t>A G Universal Limited</t>
  </si>
  <si>
    <t>Bright Solar Limited</t>
  </si>
  <si>
    <t>1.71</t>
  </si>
  <si>
    <t>1.13</t>
  </si>
  <si>
    <t>3.40</t>
  </si>
  <si>
    <t>2.30</t>
  </si>
  <si>
    <t>32.20</t>
  </si>
  <si>
    <t>1</t>
  </si>
  <si>
    <t>3</t>
  </si>
  <si>
    <t>4</t>
  </si>
  <si>
    <t>6</t>
  </si>
  <si>
    <t>2</t>
  </si>
  <si>
    <t>5</t>
  </si>
  <si>
    <t>7</t>
  </si>
  <si>
    <t>8</t>
  </si>
  <si>
    <t>9</t>
  </si>
  <si>
    <t>10</t>
  </si>
  <si>
    <t>11</t>
  </si>
  <si>
    <t>12</t>
  </si>
  <si>
    <t>13</t>
  </si>
  <si>
    <t>14</t>
  </si>
  <si>
    <t>8.75/10.10</t>
  </si>
  <si>
    <t xml:space="preserve">
Table 64: Number of commodities permitted and traded at exchanges during the month</t>
  </si>
  <si>
    <t xml:space="preserve">
Exchanges</t>
  </si>
  <si>
    <t xml:space="preserve">
Particulars</t>
  </si>
  <si>
    <t>Futures</t>
  </si>
  <si>
    <t>Options #</t>
  </si>
  <si>
    <t xml:space="preserve">
Agriculture</t>
  </si>
  <si>
    <t xml:space="preserve">
Metals other than bullion</t>
  </si>
  <si>
    <t xml:space="preserve">
Bullion </t>
  </si>
  <si>
    <t xml:space="preserve">
Energy </t>
  </si>
  <si>
    <t xml:space="preserve">
Gems and Stones</t>
  </si>
  <si>
    <t xml:space="preserve">
Indices</t>
  </si>
  <si>
    <t xml:space="preserve">
NCDEX</t>
  </si>
  <si>
    <t xml:space="preserve">
Permitted for trading</t>
  </si>
  <si>
    <t xml:space="preserve">
Contracts floated </t>
  </si>
  <si>
    <t xml:space="preserve">
Traded</t>
  </si>
  <si>
    <t xml:space="preserve">
MCX</t>
  </si>
  <si>
    <t xml:space="preserve">
BSE</t>
  </si>
  <si>
    <t xml:space="preserve">
NSE</t>
  </si>
  <si>
    <t xml:space="preserve">
Note : 1. All contract variants are considered as one commodity  </t>
  </si>
  <si>
    <t xml:space="preserve">
2.  #Options includes both Options on futures &amp; on goods.</t>
  </si>
  <si>
    <t xml:space="preserve">
Source: NCDEX, MCX, BSE and NSE</t>
  </si>
  <si>
    <t xml:space="preserve">
Table 65: Trends in Commodity Index</t>
  </si>
  <si>
    <t xml:space="preserve">
Year / Month</t>
  </si>
  <si>
    <t xml:space="preserve">MCX iCOMDEX </t>
  </si>
  <si>
    <t xml:space="preserve">
Open</t>
  </si>
  <si>
    <t xml:space="preserve">
High</t>
  </si>
  <si>
    <t xml:space="preserve">
Low</t>
  </si>
  <si>
    <t xml:space="preserve">
Close</t>
  </si>
  <si>
    <t xml:space="preserve">
Average of Daily Close #</t>
  </si>
  <si>
    <t># Average during the period.</t>
  </si>
  <si>
    <t>Source: MCX</t>
  </si>
  <si>
    <t xml:space="preserve">
Table 66: Trends in commodity derivatives at MCX </t>
  </si>
  <si>
    <t>Options</t>
  </si>
  <si>
    <t xml:space="preserve">
No.of Trading days</t>
  </si>
  <si>
    <t xml:space="preserve">
Bullion</t>
  </si>
  <si>
    <t xml:space="preserve">
Metals</t>
  </si>
  <si>
    <t xml:space="preserve">
Energy</t>
  </si>
  <si>
    <t xml:space="preserve">
iCOMDEX Bullion</t>
  </si>
  <si>
    <t xml:space="preserve">
iCOMDEX Energy</t>
  </si>
  <si>
    <t xml:space="preserve">
iCOMDEX Metal</t>
  </si>
  <si>
    <t xml:space="preserve">
Total Futures</t>
  </si>
  <si>
    <t xml:space="preserve">
Open interest at the end of the period</t>
  </si>
  <si>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</si>
  <si>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</si>
  <si>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</si>
  <si>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</si>
  <si>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</si>
  <si>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Value
(</t>
    </r>
    <r>
      <rPr>
        <sz val="10"/>
        <color theme="1"/>
        <rFont val="Rupee Foradian"/>
        <family val="2"/>
      </rPr>
      <t>₹</t>
    </r>
    <r>
      <rPr>
        <b/>
        <sz val="10"/>
        <color theme="1"/>
        <rFont val="Rupee Foradian"/>
        <family val="2"/>
      </rPr>
      <t xml:space="preserve"> </t>
    </r>
    <r>
      <rPr>
        <b/>
        <sz val="10"/>
        <color theme="1"/>
        <rFont val="Garamond"/>
        <family val="1"/>
      </rPr>
      <t>crore)</t>
    </r>
  </si>
  <si>
    <t>Bullion</t>
  </si>
  <si>
    <t xml:space="preserve">
Total Options</t>
  </si>
  <si>
    <t xml:space="preserve">Call Options </t>
  </si>
  <si>
    <t xml:space="preserve">Put Options </t>
  </si>
  <si>
    <r>
      <t xml:space="preserve">
Notional Value 
(</t>
    </r>
    <r>
      <rPr>
        <sz val="10"/>
        <rFont val="Garamond"/>
        <family val="1"/>
      </rPr>
      <t>₹</t>
    </r>
    <r>
      <rPr>
        <b/>
        <sz val="10"/>
        <rFont val="Garamond"/>
        <family val="1"/>
      </rPr>
      <t xml:space="preserve"> crore)</t>
    </r>
  </si>
  <si>
    <t xml:space="preserve">
Table 67: Trends in commodity derivatives at NCDEX </t>
  </si>
  <si>
    <t xml:space="preserve">
Agriculture </t>
  </si>
  <si>
    <t xml:space="preserve">
Agridex Index </t>
  </si>
  <si>
    <t xml:space="preserve">
Metal</t>
  </si>
  <si>
    <t xml:space="preserve">
Call options </t>
  </si>
  <si>
    <t xml:space="preserve"> 
Put options </t>
  </si>
  <si>
    <t xml:space="preserve">
Notional Value 
(₹ crore)</t>
  </si>
  <si>
    <t>Source: NCDEX</t>
  </si>
  <si>
    <t xml:space="preserve">
Table 68: Trends in commodity derivatives at BSE </t>
  </si>
  <si>
    <t>Agriculture</t>
  </si>
  <si>
    <t xml:space="preserve">Bullion </t>
  </si>
  <si>
    <t xml:space="preserve">
Base Metal</t>
  </si>
  <si>
    <t xml:space="preserve">Energy </t>
  </si>
  <si>
    <r>
      <t xml:space="preserve">
 Value 
(</t>
    </r>
    <r>
      <rPr>
        <sz val="10"/>
        <rFont val="Garamond"/>
        <family val="1"/>
      </rPr>
      <t>₹</t>
    </r>
    <r>
      <rPr>
        <b/>
        <sz val="10"/>
        <rFont val="Garamond"/>
        <family val="1"/>
      </rPr>
      <t xml:space="preserve"> crore)</t>
    </r>
  </si>
  <si>
    <t xml:space="preserve"> Bullion</t>
  </si>
  <si>
    <r>
      <t xml:space="preserve"> Turnover 
(</t>
    </r>
    <r>
      <rPr>
        <sz val="10"/>
        <color theme="1"/>
        <rFont val="Garamond"/>
        <family val="1"/>
      </rPr>
      <t xml:space="preserve">₹ </t>
    </r>
    <r>
      <rPr>
        <b/>
        <sz val="10"/>
        <color theme="1"/>
        <rFont val="Garamond"/>
        <family val="1"/>
      </rPr>
      <t>crore)</t>
    </r>
  </si>
  <si>
    <t>Source: BSE</t>
  </si>
  <si>
    <t xml:space="preserve">
Table 69: Trends in commodity derivatives at NSE</t>
  </si>
  <si>
    <t>Metals</t>
  </si>
  <si>
    <r>
      <t xml:space="preserve">
Turnover (</t>
    </r>
    <r>
      <rPr>
        <sz val="12"/>
        <color theme="1"/>
        <rFont val="Rupee Foradian"/>
        <family val="2"/>
      </rPr>
      <t xml:space="preserve">₹ </t>
    </r>
    <r>
      <rPr>
        <b/>
        <sz val="12"/>
        <color theme="1"/>
        <rFont val="Garamond"/>
        <family val="1"/>
      </rPr>
      <t>crore)</t>
    </r>
  </si>
  <si>
    <r>
      <t xml:space="preserve"> Value
(</t>
    </r>
    <r>
      <rPr>
        <sz val="12"/>
        <color theme="1"/>
        <rFont val="Rupee Foradian"/>
        <family val="2"/>
      </rPr>
      <t>₹</t>
    </r>
    <r>
      <rPr>
        <b/>
        <sz val="12"/>
        <color theme="1"/>
        <rFont val="Rupee Foradian"/>
        <family val="2"/>
      </rPr>
      <t xml:space="preserve"> </t>
    </r>
    <r>
      <rPr>
        <b/>
        <sz val="12"/>
        <color theme="1"/>
        <rFont val="Garamond"/>
        <family val="1"/>
      </rPr>
      <t>crore)</t>
    </r>
  </si>
  <si>
    <r>
      <t xml:space="preserve">
Turnover 
(</t>
    </r>
    <r>
      <rPr>
        <sz val="12"/>
        <color theme="1"/>
        <rFont val="Garamond"/>
        <family val="1"/>
      </rPr>
      <t xml:space="preserve">₹ </t>
    </r>
    <r>
      <rPr>
        <b/>
        <sz val="12"/>
        <color theme="1"/>
        <rFont val="Garamond"/>
        <family val="1"/>
      </rPr>
      <t>crore)</t>
    </r>
  </si>
  <si>
    <r>
      <t xml:space="preserve">
Notional Value 
(</t>
    </r>
    <r>
      <rPr>
        <sz val="12"/>
        <rFont val="Garamond"/>
        <family val="1"/>
      </rPr>
      <t>₹</t>
    </r>
    <r>
      <rPr>
        <b/>
        <sz val="12"/>
        <rFont val="Garamond"/>
        <family val="1"/>
      </rPr>
      <t xml:space="preserve"> crore)</t>
    </r>
  </si>
  <si>
    <t>Source: NSE</t>
  </si>
  <si>
    <t xml:space="preserve">
Table 70 : Participant-wise percentage share of turnover in commodity futures</t>
  </si>
  <si>
    <t xml:space="preserve"> Year</t>
  </si>
  <si>
    <t xml:space="preserve">
Farmers / FPOs</t>
  </si>
  <si>
    <t xml:space="preserve">
VCPs/ Hedger</t>
  </si>
  <si>
    <t xml:space="preserve">
Proprietary traders</t>
  </si>
  <si>
    <t xml:space="preserve">
Domestic Financial institutional investors</t>
  </si>
  <si>
    <t xml:space="preserve">
Foreign Participants</t>
  </si>
  <si>
    <t>Others</t>
  </si>
  <si>
    <t xml:space="preserve">
Total Turnover (Rs. Crore) *</t>
  </si>
  <si>
    <t xml:space="preserve"> -   </t>
  </si>
  <si>
    <t xml:space="preserve">
$ indicates upto April 30, 2023</t>
  </si>
  <si>
    <t>Notes :1.''Category of 'others' include clients which do not fall in specific categories mentioned above, clients registered such as retail, HUF, individual proprietary firms, partnership firms, public and private companies, body corporates, etc.</t>
  </si>
  <si>
    <t>2. Data on percentage of participants for financial year is average of the monthly share.</t>
  </si>
  <si>
    <t xml:space="preserve">
Source: MCX, NCDEX, BSE and NSE</t>
  </si>
  <si>
    <t xml:space="preserve">
Table 71: Commodity-wise turnover and trading volume at MCX</t>
  </si>
  <si>
    <t>Exchange &amp; Segment</t>
  </si>
  <si>
    <t xml:space="preserve"> 
Commodity Type</t>
  </si>
  <si>
    <t xml:space="preserve">
Name of the Commodity Contract</t>
  </si>
  <si>
    <t xml:space="preserve">
Contract Size</t>
  </si>
  <si>
    <t xml:space="preserve">
Value (₹  crore)</t>
  </si>
  <si>
    <t xml:space="preserve">
Quotation</t>
  </si>
  <si>
    <t xml:space="preserve">
Close Price</t>
  </si>
  <si>
    <t xml:space="preserve">
Average Daily Open Interest in April 2023</t>
  </si>
  <si>
    <t xml:space="preserve">
Values of Contracts (₹  crore)</t>
  </si>
  <si>
    <t xml:space="preserve">
MCX Futures</t>
  </si>
  <si>
    <t xml:space="preserve"> 
Bullion</t>
  </si>
  <si>
    <t>Gold</t>
  </si>
  <si>
    <t>1 'KG</t>
  </si>
  <si>
    <t>₹/10 grams</t>
  </si>
  <si>
    <t>Gold Mini</t>
  </si>
  <si>
    <t>100 'Grams</t>
  </si>
  <si>
    <t>Gold Guinea</t>
  </si>
  <si>
    <t>8 'Grams</t>
  </si>
  <si>
    <t>₹/8 grams</t>
  </si>
  <si>
    <t>Gold Petals</t>
  </si>
  <si>
    <t>1 'Gram</t>
  </si>
  <si>
    <t>₹/1 grams</t>
  </si>
  <si>
    <t xml:space="preserve"> Silver</t>
  </si>
  <si>
    <t>30 'KGs</t>
  </si>
  <si>
    <t>₹/ KG</t>
  </si>
  <si>
    <t>Silver Mini</t>
  </si>
  <si>
    <t>5 'KGs</t>
  </si>
  <si>
    <t>Silver Micro</t>
  </si>
  <si>
    <t>1 'KGs</t>
  </si>
  <si>
    <t xml:space="preserve">
Total for Bullion</t>
  </si>
  <si>
    <t xml:space="preserve">
Base Metals</t>
  </si>
  <si>
    <t>Aluminium</t>
  </si>
  <si>
    <t>5 MT</t>
  </si>
  <si>
    <t>Aluminium Mini</t>
  </si>
  <si>
    <t>Copper</t>
  </si>
  <si>
    <t>2.5 MT</t>
  </si>
  <si>
    <t>Lead</t>
  </si>
  <si>
    <t>Lead Mini</t>
  </si>
  <si>
    <t>Nickel</t>
  </si>
  <si>
    <t>1.5 MT</t>
  </si>
  <si>
    <t>Zinc</t>
  </si>
  <si>
    <t>Zinc Mini</t>
  </si>
  <si>
    <t xml:space="preserve"> 
Total for Base Metals</t>
  </si>
  <si>
    <t xml:space="preserve">
Agri</t>
  </si>
  <si>
    <t>Cotton</t>
  </si>
  <si>
    <t>25 'Bales (170 kg/ Bale)</t>
  </si>
  <si>
    <t>₹/ 1Bale</t>
  </si>
  <si>
    <t>Cotton Candy</t>
  </si>
  <si>
    <t>48 'Candy (355.56 kg/ Candy)</t>
  </si>
  <si>
    <t>₹/ 1Candy</t>
  </si>
  <si>
    <t>CPO</t>
  </si>
  <si>
    <t>10 MT</t>
  </si>
  <si>
    <t>₹/10 KG</t>
  </si>
  <si>
    <t>Mentha Oil</t>
  </si>
  <si>
    <t>360 KGs</t>
  </si>
  <si>
    <t>Kapas</t>
  </si>
  <si>
    <t>4 MT</t>
  </si>
  <si>
    <t>₹/20 KG</t>
  </si>
  <si>
    <t>Rubber</t>
  </si>
  <si>
    <t>1 MT</t>
  </si>
  <si>
    <t>₹/100 KG</t>
  </si>
  <si>
    <t xml:space="preserve"> Total for Agri.</t>
  </si>
  <si>
    <t>Crude Oil</t>
  </si>
  <si>
    <t>100 barrels</t>
  </si>
  <si>
    <t>₹/ Barrel</t>
  </si>
  <si>
    <t>Crude Oil Mini</t>
  </si>
  <si>
    <t>10 barrels</t>
  </si>
  <si>
    <t xml:space="preserve">Natural Gas </t>
  </si>
  <si>
    <t>1250 mmBtu</t>
  </si>
  <si>
    <t>₹/ mmBtu</t>
  </si>
  <si>
    <t xml:space="preserve">Natural Gas Mini </t>
  </si>
  <si>
    <t>250 mmBtu</t>
  </si>
  <si>
    <t xml:space="preserve"> Total for Energy</t>
  </si>
  <si>
    <t xml:space="preserve">
Index</t>
  </si>
  <si>
    <t xml:space="preserve">
iCOMDEX Bullion </t>
  </si>
  <si>
    <t>₹/ Unit</t>
  </si>
  <si>
    <t xml:space="preserve">
Total for Index Futures</t>
  </si>
  <si>
    <t xml:space="preserve">
Total MCX Futures</t>
  </si>
  <si>
    <t xml:space="preserve">
MCX Options</t>
  </si>
  <si>
    <t>Silver</t>
  </si>
  <si>
    <t>₹/ 1KG</t>
  </si>
  <si>
    <t xml:space="preserve">
Total for Base Metals</t>
  </si>
  <si>
    <t xml:space="preserve">
Total for Energy</t>
  </si>
  <si>
    <t xml:space="preserve">
Total MCX Options</t>
  </si>
  <si>
    <t>Note:</t>
  </si>
  <si>
    <t>1. Options includes both 'options on futures' and 'options on goods'</t>
  </si>
  <si>
    <t>2. Closing prices have been considered for the 'most active contract' at the end of month</t>
  </si>
  <si>
    <t>3. Average Daily OI and Values of Contract have been derived by taking the sum of end of day OI and then dividing by no. of trading days during the month</t>
  </si>
  <si>
    <t>Source : MCX</t>
  </si>
  <si>
    <t xml:space="preserve">
Table 72: Commodity-wise turnover and trading volume at NCDEX </t>
  </si>
  <si>
    <t xml:space="preserve">
Commodity Type</t>
  </si>
  <si>
    <t xml:space="preserve">
Symbol</t>
  </si>
  <si>
    <t xml:space="preserve"> Contract Size</t>
  </si>
  <si>
    <t xml:space="preserve">
Value (₹ crore)</t>
  </si>
  <si>
    <t>Symbol</t>
  </si>
  <si>
    <t xml:space="preserve">
No. of Contracts</t>
  </si>
  <si>
    <t xml:space="preserve">
Values of Contracts ( ₹ crore)</t>
  </si>
  <si>
    <t xml:space="preserve"> 
NCDEX Futures</t>
  </si>
  <si>
    <t xml:space="preserve"> 
Agri.</t>
  </si>
  <si>
    <t>Barley</t>
  </si>
  <si>
    <t>BARLEYJPR</t>
  </si>
  <si>
    <t>₹/ Quintal</t>
  </si>
  <si>
    <t>Bajra</t>
  </si>
  <si>
    <t>BAJRA</t>
  </si>
  <si>
    <t>Castorseed</t>
  </si>
  <si>
    <t>CASTOR</t>
  </si>
  <si>
    <t>CASTOROIL</t>
  </si>
  <si>
    <t>2MT</t>
  </si>
  <si>
    <t>₹/ 10KG</t>
  </si>
  <si>
    <t>Chana</t>
  </si>
  <si>
    <t>CHANA</t>
  </si>
  <si>
    <t>Coffee</t>
  </si>
  <si>
    <t>COFFEE</t>
  </si>
  <si>
    <t>₹/Bales</t>
  </si>
  <si>
    <t>Cotton seed oil cake</t>
  </si>
  <si>
    <t>COCUDAKL</t>
  </si>
  <si>
    <t>Coriander</t>
  </si>
  <si>
    <t>DHANIYA</t>
  </si>
  <si>
    <t>Guargum</t>
  </si>
  <si>
    <t>GUARGUM5</t>
  </si>
  <si>
    <t>Guar seed</t>
  </si>
  <si>
    <t>GUARSEED10</t>
  </si>
  <si>
    <t>Gur</t>
  </si>
  <si>
    <t>GUR</t>
  </si>
  <si>
    <t>₹/ 40KG</t>
  </si>
  <si>
    <t>Isabgol</t>
  </si>
  <si>
    <t>ISABGOL</t>
  </si>
  <si>
    <t>3 MT</t>
  </si>
  <si>
    <t>Jeera</t>
  </si>
  <si>
    <t>JEERAUNJHA</t>
  </si>
  <si>
    <t>KAPAS</t>
  </si>
  <si>
    <t>₹/ 20KG</t>
  </si>
  <si>
    <t>Maize</t>
  </si>
  <si>
    <t>MAIZE</t>
  </si>
  <si>
    <t>RM seed</t>
  </si>
  <si>
    <t>RMSEED</t>
  </si>
  <si>
    <t>Soy bean</t>
  </si>
  <si>
    <t>SYBEANIDR</t>
  </si>
  <si>
    <t>Refined Soy Oil</t>
  </si>
  <si>
    <t>SYOREF</t>
  </si>
  <si>
    <t>₹/ 10 KG</t>
  </si>
  <si>
    <t>Sesameseed</t>
  </si>
  <si>
    <t>SESAMESEED</t>
  </si>
  <si>
    <t>Soyameal</t>
  </si>
  <si>
    <t>SBMEALIDR</t>
  </si>
  <si>
    <t>₹/ MT</t>
  </si>
  <si>
    <t>Turmeric</t>
  </si>
  <si>
    <t>TMCFGRNZM</t>
  </si>
  <si>
    <t>Wheat</t>
  </si>
  <si>
    <t>WHEATFAQ</t>
  </si>
  <si>
    <t>Total for Agri.</t>
  </si>
  <si>
    <t>Steel Long</t>
  </si>
  <si>
    <t>STEEL</t>
  </si>
  <si>
    <t>Total for Metal</t>
  </si>
  <si>
    <t>Index</t>
  </si>
  <si>
    <t>AGRIDEX</t>
  </si>
  <si>
    <t>1 lot</t>
  </si>
  <si>
    <t>GUAREX</t>
  </si>
  <si>
    <t>SOYDEX</t>
  </si>
  <si>
    <t>Total Index Futures</t>
  </si>
  <si>
    <t xml:space="preserve">
Total NCDEX Futures</t>
  </si>
  <si>
    <t>Total NCDEX Futures</t>
  </si>
  <si>
    <t xml:space="preserve">
NCDEX Options</t>
  </si>
  <si>
    <t>Agri.</t>
  </si>
  <si>
    <t>Guarseed</t>
  </si>
  <si>
    <t>Soybean</t>
  </si>
  <si>
    <t>RM Seed</t>
  </si>
  <si>
    <t xml:space="preserve">
Total NCDEX Options</t>
  </si>
  <si>
    <t>Total NCDEX Options</t>
  </si>
  <si>
    <t>Note: 1.AGRIDEX volume is in '000 lots " .</t>
  </si>
  <si>
    <t xml:space="preserve">
Table 73: Commodity-wise turnover and trading volume at BSE and NSE</t>
  </si>
  <si>
    <t xml:space="preserve">
Exchange &amp; Segment</t>
  </si>
  <si>
    <t xml:space="preserve"> 
Average Daily Open Interest in April 2023</t>
  </si>
  <si>
    <t xml:space="preserve">
Values of Contracts (₹ crore)</t>
  </si>
  <si>
    <t xml:space="preserve">
BSE Futures</t>
  </si>
  <si>
    <t>1 KG</t>
  </si>
  <si>
    <t>30 KGs</t>
  </si>
  <si>
    <t>Gold M</t>
  </si>
  <si>
    <t>100 Grams</t>
  </si>
  <si>
    <t>SilverKG</t>
  </si>
  <si>
    <t>5 KG</t>
  </si>
  <si>
    <t>SilverM</t>
  </si>
  <si>
    <t xml:space="preserve"> 1 KG</t>
  </si>
  <si>
    <t>Total for Bullion</t>
  </si>
  <si>
    <t xml:space="preserve">
Agri.</t>
  </si>
  <si>
    <t>BSE Almond</t>
  </si>
  <si>
    <t>1000 KGs</t>
  </si>
  <si>
    <t>CottonJ34^</t>
  </si>
  <si>
    <t>25 Bales</t>
  </si>
  <si>
    <t>₹/ Bale</t>
  </si>
  <si>
    <t xml:space="preserve">
SUFIBLT (Steel Billets Futures)</t>
  </si>
  <si>
    <t>Brent Crude</t>
  </si>
  <si>
    <t>Total for Energy</t>
  </si>
  <si>
    <t xml:space="preserve">
Total -BSE Futures</t>
  </si>
  <si>
    <t xml:space="preserve">
BSE Options</t>
  </si>
  <si>
    <t>30 Kg</t>
  </si>
  <si>
    <t>Silver KG</t>
  </si>
  <si>
    <t xml:space="preserve">
Total -BSE Options</t>
  </si>
  <si>
    <t xml:space="preserve">
NSE Futures</t>
  </si>
  <si>
    <t>Gold 1G</t>
  </si>
  <si>
    <t>1Gram</t>
  </si>
  <si>
    <t>₹/ gram</t>
  </si>
  <si>
    <t xml:space="preserve"> Energy</t>
  </si>
  <si>
    <t>Brent Crude Oil</t>
  </si>
  <si>
    <t>100 Barrel</t>
  </si>
  <si>
    <t>Brent Crude Oil Mini</t>
  </si>
  <si>
    <t>10 Barrel</t>
  </si>
  <si>
    <t>Crude Degummed  Soybean Oil </t>
  </si>
  <si>
    <t>₹/10 KGs</t>
  </si>
  <si>
    <t>Total for base metals</t>
  </si>
  <si>
    <t xml:space="preserve">
Total -NSE Futures</t>
  </si>
  <si>
    <t>Total -NSE Futures</t>
  </si>
  <si>
    <t xml:space="preserve">
NSE Options</t>
  </si>
  <si>
    <t xml:space="preserve">
Total -NSE Options</t>
  </si>
  <si>
    <t>Total -NSE Options</t>
  </si>
  <si>
    <t>Source : BSE and NSE</t>
  </si>
  <si>
    <t>Gross Purchase 
(₹ crore)</t>
  </si>
  <si>
    <t>Gross Sales 
(₹ crore)</t>
  </si>
  <si>
    <t>Net Investment (₹ crore)</t>
  </si>
  <si>
    <t>Net Investment (US $ mn.)</t>
  </si>
  <si>
    <t>Cumulative Net Investment (US $ mn.)</t>
  </si>
  <si>
    <t>Source: NSDL, CDSL</t>
  </si>
  <si>
    <t>Table 54: Notional Value of Offshore Derivative Instruments (ODIs) compared to Assets Under Custody (AUC) of FPIs (₹ crore)</t>
  </si>
  <si>
    <t>Notional value of ODIs on Equity, Debt , Hybrid securities &amp; Derivatives (₹ crore)</t>
  </si>
  <si>
    <t>Notional value of ODIs on Equity, Debt , Hybrid securities excluding Derivatives (₹ crore)</t>
  </si>
  <si>
    <t>Assets Under Custody of FPIs (₹ crore)</t>
  </si>
  <si>
    <t xml:space="preserve"> Notional value of ODIs on Equity, Debt &amp; Hybrid securities including Derivatives as % of  Assets Under Custody of FPIs</t>
  </si>
  <si>
    <t>Notional value of ODIs on Equity, Debt and Hybrid securities excluding Derivatives as % of  Assets Under Custody of FPIs</t>
  </si>
  <si>
    <r>
      <t>Notes: 1. Figures are compiled based on reports submitted by FPIs/deemed FPIs issuing ODIs. 2</t>
    </r>
    <r>
      <rPr>
        <sz val="11"/>
        <color indexed="10"/>
        <rFont val="Calibri Light"/>
        <family val="2"/>
        <scheme val="major"/>
      </rPr>
      <t xml:space="preserve">. </t>
    </r>
    <r>
      <rPr>
        <sz val="11"/>
        <color indexed="8"/>
        <rFont val="Calibri Light"/>
        <family val="2"/>
        <scheme val="major"/>
      </rPr>
      <t>AUC Figures are compiled on the basis of reports submitted by custodians &amp; does not includes positions taken by FPIs in derivatives. 3. The total value of ODIs excludes the unhedged positions &amp; portfolio hedging positions taken by the FPIs issuing ODIs.</t>
    </r>
  </si>
  <si>
    <t>Source: NSDL.</t>
  </si>
  <si>
    <t>Client</t>
  </si>
  <si>
    <t xml:space="preserve">FPIs </t>
  </si>
  <si>
    <t>Foreign
Depositories</t>
  </si>
  <si>
    <t>FDI</t>
  </si>
  <si>
    <t>FVCI</t>
  </si>
  <si>
    <t>OCBs</t>
  </si>
  <si>
    <t>NRIs</t>
  </si>
  <si>
    <t>Corporates</t>
  </si>
  <si>
    <t>Banks</t>
  </si>
  <si>
    <t>Insurance
Companies</t>
  </si>
  <si>
    <t>Local
Pension
Funds</t>
  </si>
  <si>
    <t>Financial Institutions</t>
  </si>
  <si>
    <t>No.</t>
  </si>
  <si>
    <t>Amount 
(₹ crore)</t>
  </si>
  <si>
    <t xml:space="preserve">Notes:  </t>
  </si>
  <si>
    <t>"Others" include Portfolio managers, partnership firms, trusts, depository receipt issues, AIFs, FCCB, HUFs, Brokers etc.</t>
  </si>
  <si>
    <t>Source: Custodians.</t>
  </si>
  <si>
    <t>Table 56: Cumulative Sectoral  Investment of Foreign Venture Capital Investors (FVCI) (₹ crore)</t>
  </si>
  <si>
    <t>Sectors of Economy</t>
  </si>
  <si>
    <t>As at the end of</t>
  </si>
  <si>
    <t>Information technology</t>
  </si>
  <si>
    <t>Telecommunications</t>
  </si>
  <si>
    <t>Pharmaceuticals</t>
  </si>
  <si>
    <t>Biotechnology</t>
  </si>
  <si>
    <t>Media/ Entertainment</t>
  </si>
  <si>
    <t>Services Sector</t>
  </si>
  <si>
    <t>Industrial Products</t>
  </si>
  <si>
    <t xml:space="preserve"> 44,097 </t>
  </si>
  <si>
    <t xml:space="preserve">Source: SEBI </t>
  </si>
  <si>
    <t>Table 57: Trends in Resource Mobilization by Mutual Funds (₹  crore)</t>
  </si>
  <si>
    <t>Gross Mobilisation</t>
  </si>
  <si>
    <t>Redemption</t>
  </si>
  <si>
    <t>Net Inflow/ Outflow</t>
  </si>
  <si>
    <t>Assets at the End of
Period</t>
  </si>
  <si>
    <t>Pvt. Sector</t>
  </si>
  <si>
    <t>Public Sector</t>
  </si>
  <si>
    <t>Jan-23</t>
  </si>
  <si>
    <t>Net assets of INR 65,718.23 crores pertaining to Funds of Funds Schemes for April ,2023 is not included in the above data.</t>
  </si>
  <si>
    <t>Net assets of INR 66,590.39 crores pertaining to Funds of Funds Schemes for March ,2023 is not included in the above data.</t>
  </si>
  <si>
    <t>Sr. No.</t>
  </si>
  <si>
    <t>Scheme Category</t>
  </si>
  <si>
    <t>No. of schemes as on  March 31,2023</t>
  </si>
  <si>
    <t>No. of folios as on March 31,2023</t>
  </si>
  <si>
    <t xml:space="preserve">Funds mobilized (₹ crore)
 </t>
  </si>
  <si>
    <t>Repurchase/ Redemption (₹ crore)</t>
  </si>
  <si>
    <t>Net Inflow (+ve)/ Outflow (-ve) (₹ crore)</t>
  </si>
  <si>
    <t>Net Assets Under Management as on March 31,2023 (₹ crore)</t>
  </si>
  <si>
    <t>No. of _x000D_
schemes as_x000D_
on April 30, 2023</t>
  </si>
  <si>
    <t>No of _x000D_
Folios as_x000D_
on April 30, 2023</t>
  </si>
  <si>
    <t>Funds mobilized for the period_x000D_
(Since April 01, 2023 to April 30, 2023)_x000D_  (₹ crore)</t>
  </si>
  <si>
    <t>Repurchase/ Redemption for the period_x000D_
(Since April 01, 2023 to April 30, 2023)_x000D_  (₹ crore)</t>
  </si>
  <si>
    <t xml:space="preserve">Net Inflow (+ve)/ Outflow (-ve) for the period_x000D_
(Since April 01, 2023 to April 30, 2023)_x000D_  (₹ crore) </t>
  </si>
  <si>
    <t xml:space="preserve">Net Assets Under Management _x000D_
as on _x000D_
April 30, 2023  (₹ crore)_x000D_ </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</si>
  <si>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</si>
  <si>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</si>
  <si>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</si>
  <si>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</si>
  <si>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</si>
  <si>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</si>
  <si>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</si>
  <si>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</si>
  <si>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</si>
  <si>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</si>
  <si>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</si>
  <si>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</si>
  <si>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</si>
  <si>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</si>
  <si>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</si>
  <si>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</si>
  <si>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</si>
  <si>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</si>
  <si>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</si>
  <si>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</si>
  <si>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 xml:space="preserve">Sub total - I </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</si>
  <si>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</si>
  <si>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</si>
  <si>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</si>
  <si>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</si>
  <si>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</si>
  <si>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</si>
  <si>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</si>
  <si>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</si>
  <si>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</si>
  <si>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</si>
  <si>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</si>
  <si>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</si>
  <si>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</si>
  <si>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 xml:space="preserve">Sub total - II </t>
  </si>
  <si>
    <t>III</t>
  </si>
  <si>
    <t>Hybrid Schemes</t>
  </si>
  <si>
    <t>Conservative Hybrid Fund</t>
  </si>
  <si>
    <t>Balanced Hybrid Fund/Aggressive Hybrid Fund</t>
  </si>
  <si>
    <t>Dynamic Asset Allocation/Balanced Advantage</t>
  </si>
  <si>
    <t>Multi Asset Allocation</t>
  </si>
  <si>
    <t>Arbitrage Fund</t>
  </si>
  <si>
    <t>Equity Savings Fund</t>
  </si>
  <si>
    <t xml:space="preserve">Sub total - III </t>
  </si>
  <si>
    <t>IV</t>
  </si>
  <si>
    <t>Solution Oriented  Schemes</t>
  </si>
  <si>
    <t>Retirement Fund</t>
  </si>
  <si>
    <t>Childrens' Fund</t>
  </si>
  <si>
    <t xml:space="preserve">Sub total - IV </t>
  </si>
  <si>
    <t>V</t>
  </si>
  <si>
    <t>Other Schemes</t>
  </si>
  <si>
    <t>Index Funds</t>
  </si>
  <si>
    <t>GOLD ETFs</t>
  </si>
  <si>
    <t>Other ETFs</t>
  </si>
  <si>
    <t>Fund of funds investing overseas</t>
  </si>
  <si>
    <t xml:space="preserve">Sub total - V </t>
  </si>
  <si>
    <t>Total A-Open ended Schemes</t>
  </si>
  <si>
    <t>B</t>
  </si>
  <si>
    <t>Close  Ended Schemes</t>
  </si>
  <si>
    <t>i</t>
  </si>
  <si>
    <t>Fixed Term Plan</t>
  </si>
  <si>
    <t>ii</t>
  </si>
  <si>
    <t>Capital Protection Oriented  Schemes</t>
  </si>
  <si>
    <t>iii</t>
  </si>
  <si>
    <t xml:space="preserve">Infrastructure Debt Fund </t>
  </si>
  <si>
    <t>iv</t>
  </si>
  <si>
    <t>Other Debt</t>
  </si>
  <si>
    <t>Sub total</t>
  </si>
  <si>
    <t>Total B -Close ended Schemes</t>
  </si>
  <si>
    <t>C</t>
  </si>
  <si>
    <t>Interval Schemes</t>
  </si>
  <si>
    <t>Growth Oriented Schemes</t>
  </si>
  <si>
    <t>Total C -Interval Schemes</t>
  </si>
  <si>
    <t>Grand Total (A+B+C)</t>
  </si>
  <si>
    <t>Fund of Funds Scheme (Domestic)**</t>
  </si>
  <si>
    <t>No.of schemes also includes serial plans.</t>
  </si>
  <si>
    <t>Data in respect Fund of Funds Domestic is shown for information only. The same is included in the respective underlying schemes.</t>
  </si>
  <si>
    <t>Table 59: Trends in Investments by Mutual Funds (₹  crore)</t>
  </si>
  <si>
    <t>Equity</t>
  </si>
  <si>
    <t>Gross Purchases</t>
  </si>
  <si>
    <t>Gross Sales</t>
  </si>
  <si>
    <t>Net Purchases /Sales</t>
  </si>
  <si>
    <t>Feb-23</t>
  </si>
  <si>
    <t>Mar-23</t>
  </si>
  <si>
    <t>This data is compiled on the basis of reports submitted to SEBI by custodians.</t>
  </si>
  <si>
    <t>March 2023</t>
  </si>
  <si>
    <t>Feb 2023*</t>
  </si>
  <si>
    <t>March 2022</t>
  </si>
  <si>
    <t>Particulars</t>
  </si>
  <si>
    <t>Discretionary#</t>
  </si>
  <si>
    <t>Non-Discretionary</t>
  </si>
  <si>
    <t>Co-Investment</t>
  </si>
  <si>
    <t>Advisory</t>
  </si>
  <si>
    <t>Discretionary</t>
  </si>
  <si>
    <t>Advisory**</t>
  </si>
  <si>
    <t>No. of Clients</t>
  </si>
  <si>
    <t>AUM (₹ crore)</t>
  </si>
  <si>
    <t>Listed Equity</t>
  </si>
  <si>
    <t>Unlisted Equity</t>
  </si>
  <si>
    <t>Plain Debt Listed</t>
  </si>
  <si>
    <t>Plain Debt Unlisted</t>
  </si>
  <si>
    <t>Structured Debt Listed</t>
  </si>
  <si>
    <t>Structured Debt Unlisted</t>
  </si>
  <si>
    <t>Derivatives- Equity</t>
  </si>
  <si>
    <t>Derivatives- Commodity</t>
  </si>
  <si>
    <t>Derivatives- Others</t>
  </si>
  <si>
    <t>1. * contains revised figures</t>
  </si>
  <si>
    <t xml:space="preserve">2. **Value of Assets for which Advisory Services are being given. </t>
  </si>
  <si>
    <t>3. #Of the March 2022 AUM, Rs.17,72,216/- Crores are contributed by funds from EPFO/PFs.</t>
  </si>
  <si>
    <t>4. Of the March 2023 AUM,  Rs.20,71,283/- Crores are contributed by funds from EPFO/PFs.</t>
  </si>
  <si>
    <t>5.  The above data for March 2023 is as per submissions made by 344 Nos. of PMS on the SI Portal till April 19, 2023.</t>
  </si>
  <si>
    <t>Source: BSE and NSE</t>
  </si>
  <si>
    <t>No. of Trades</t>
  </si>
  <si>
    <t>Value (₹ crore)</t>
  </si>
  <si>
    <t>This table has been revised to include only settled trades (OTC+RFQ trades) through exchange platform.</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</si>
  <si>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</si>
  <si>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</si>
  <si>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</si>
  <si>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</si>
  <si>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</si>
  <si>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</si>
  <si>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</si>
  <si>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</si>
  <si>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</si>
  <si>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This data is provisonal</t>
  </si>
  <si>
    <t>Source: Credit Rating Agencies.</t>
  </si>
  <si>
    <t>Table 15: Review of Accepted Ratings of Corporate Debt Securities (Maturity ≥ 1 year)</t>
  </si>
  <si>
    <t>Upgraded</t>
  </si>
  <si>
    <t>Downgraded</t>
  </si>
  <si>
    <t>Reaffirmed</t>
  </si>
  <si>
    <t>Rating Watch</t>
  </si>
  <si>
    <t>Withdrawn/ Suspended</t>
  </si>
  <si>
    <t>$ indicates  upto April 30, 2023</t>
  </si>
  <si>
    <r>
      <t>Table 16: Distribution of Turnover on Cash Segments of Stock Exchanges (</t>
    </r>
    <r>
      <rPr>
        <b/>
        <sz val="11"/>
        <color indexed="8"/>
        <rFont val="Rupee Foradian"/>
        <family val="2"/>
      </rPr>
      <t>`</t>
    </r>
    <r>
      <rPr>
        <b/>
        <sz val="11"/>
        <color indexed="8"/>
        <rFont val="Garamond"/>
        <family val="1"/>
      </rPr>
      <t>crore)</t>
    </r>
  </si>
  <si>
    <t>Stock Exchanges</t>
  </si>
  <si>
    <t>Includes exchange traded turnnover in corporate bonds</t>
  </si>
  <si>
    <t xml:space="preserve">Table 17: Trends in Cash Segment of BSE </t>
  </si>
  <si>
    <t xml:space="preserve">No. of Companies Listed </t>
  </si>
  <si>
    <t>No. of Companies Permitted</t>
  </si>
  <si>
    <t xml:space="preserve">No. of Companies Traded </t>
  </si>
  <si>
    <t>No. of Trading Days</t>
  </si>
  <si>
    <t>No. of Trades (Lakh)</t>
  </si>
  <si>
    <t>Traded Quantity (Lakh)</t>
  </si>
  <si>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</si>
  <si>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</si>
  <si>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</si>
  <si>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t>Demat Securities Traded (Lakh)</t>
  </si>
  <si>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</si>
  <si>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</si>
  <si>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t xml:space="preserve">S&amp;P BSE Sensex </t>
  </si>
  <si>
    <t>High</t>
  </si>
  <si>
    <t>Low</t>
  </si>
  <si>
    <t>Close</t>
  </si>
  <si>
    <t>Note : No. of Companies Listed with BSE includes count of both active and suspended companies.</t>
  </si>
  <si>
    <t>No.of trades and turnover details inclusive of exchange traded corporate bonds</t>
  </si>
  <si>
    <t>Source: BSE .</t>
  </si>
  <si>
    <t xml:space="preserve">Table 18: Trends in Cash Segment of NSE </t>
  </si>
  <si>
    <t>No. of companies Traded#</t>
  </si>
  <si>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</si>
  <si>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</si>
  <si>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 xml:space="preserve">Nifty 50 Index </t>
  </si>
  <si>
    <t>Turnover Data compiled for all markets except auction market</t>
  </si>
  <si>
    <t>#Data for No. of companies traded includes Government securities, Corporate bonds, REITs, InvITs, NSE listed companies as well as “Permitted to Trade” companies but excludes ETFs &amp; Mutual Funds</t>
  </si>
  <si>
    <t>No. of Companies Permitted #</t>
  </si>
  <si>
    <t>No. of Companies Traded</t>
  </si>
  <si>
    <t>Turnover (₹ crore)</t>
  </si>
  <si>
    <t>Average Daily Turnover (₹ crore)</t>
  </si>
  <si>
    <t>Average Trade Size (`)</t>
  </si>
  <si>
    <t>Demat Turnover (₹ crore)</t>
  </si>
  <si>
    <t xml:space="preserve">Market  Capitalisation (₹ crore) </t>
  </si>
  <si>
    <t xml:space="preserve">SX 40 Index </t>
  </si>
  <si>
    <t>Note: Data of the Market Capitalisation is provided for all listed as well as permitted companies</t>
  </si>
  <si>
    <t># Details of no. of companies in "permitted to trade" category which are active.</t>
  </si>
  <si>
    <t>Source: MSEI</t>
  </si>
  <si>
    <t>Table 20: City-wise Distribution of Turnover on Cash Segments of BSE and NSE</t>
  </si>
  <si>
    <t>(Percentage share in Turnover)</t>
  </si>
  <si>
    <t>S.No</t>
  </si>
  <si>
    <t>City</t>
  </si>
  <si>
    <r>
      <t>MSEI</t>
    </r>
    <r>
      <rPr>
        <sz val="11"/>
        <color indexed="8"/>
        <rFont val="Garamond"/>
        <family val="1"/>
      </rPr>
      <t>*</t>
    </r>
  </si>
  <si>
    <t>Ahmedabad</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</si>
  <si>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</si>
  <si>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</si>
  <si>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</si>
  <si>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</si>
  <si>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</si>
  <si>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</si>
  <si>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</si>
  <si>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</si>
  <si>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</si>
  <si>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</si>
  <si>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</si>
  <si>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</si>
  <si>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</si>
  <si>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</si>
  <si>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</si>
  <si>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</si>
  <si>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</si>
  <si>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</si>
  <si>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</si>
  <si>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*The city-wise distribution of turnover is based on the cities uploaded in the UCC database of the Exchange for clientele trades and members registered office city for proprietary trades.</t>
  </si>
  <si>
    <t>Percentage Share in Turnover</t>
  </si>
  <si>
    <t>Proprietary</t>
  </si>
  <si>
    <t>FPIs</t>
  </si>
  <si>
    <t>Source: BSE.</t>
  </si>
  <si>
    <t>Year /Month</t>
  </si>
  <si>
    <t>Source: NSE.</t>
  </si>
  <si>
    <t>Source: MSEI.</t>
  </si>
  <si>
    <t>Table 24: Component Stocks: S&amp;P BSE Sensex during April, 2023</t>
  </si>
  <si>
    <t>Name of Security</t>
  </si>
  <si>
    <t>Issued
Capital 
(₹ crore)</t>
  </si>
  <si>
    <t>Free Float
Market
Capitalisation
(₹ crore)</t>
  </si>
  <si>
    <t>Weightage (Percent)</t>
  </si>
  <si>
    <t>Beta</t>
  </si>
  <si>
    <t>R 2</t>
  </si>
  <si>
    <t>Daily
Volatility
(Percent)</t>
  </si>
  <si>
    <t>Monthly
Return
(Percent)</t>
  </si>
  <si>
    <t>Impact
Cost
(Percent)</t>
  </si>
  <si>
    <t>HDFC</t>
  </si>
  <si>
    <t>BAJFINANCE</t>
  </si>
  <si>
    <t>STATE BANK</t>
  </si>
  <si>
    <t>TITAN</t>
  </si>
  <si>
    <t>HDFC BANK</t>
  </si>
  <si>
    <t>INFOSYS LTD</t>
  </si>
  <si>
    <t>KOTAK MAH.BK</t>
  </si>
  <si>
    <t>RELIANCE</t>
  </si>
  <si>
    <t>TATA STEEL</t>
  </si>
  <si>
    <t>LARSEN &amp; TOU</t>
  </si>
  <si>
    <t>MAH &amp; MAH</t>
  </si>
  <si>
    <t>TATA MOTORS</t>
  </si>
  <si>
    <t>HIND UNI LT</t>
  </si>
  <si>
    <t>NESTLE (I)</t>
  </si>
  <si>
    <t>ASIAN PAINTS</t>
  </si>
  <si>
    <t>ITC LTD.</t>
  </si>
  <si>
    <t>WIPRO LTD.</t>
  </si>
  <si>
    <t>SUN PHARMA.</t>
  </si>
  <si>
    <t>ICICI BANK</t>
  </si>
  <si>
    <t>INDUSIND BNK</t>
  </si>
  <si>
    <t>AXIS BANK</t>
  </si>
  <si>
    <t>HCL TECHNO</t>
  </si>
  <si>
    <t>BHARTI ARTL</t>
  </si>
  <si>
    <t>MARUTISUZUK</t>
  </si>
  <si>
    <t>ULTRATECH CM</t>
  </si>
  <si>
    <t>TCS LTD.</t>
  </si>
  <si>
    <t>NTPC LTD</t>
  </si>
  <si>
    <t>TECH MAH</t>
  </si>
  <si>
    <t>POWER GRID</t>
  </si>
  <si>
    <t>BAJAJ FINSE</t>
  </si>
  <si>
    <t xml:space="preserve">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</si>
  <si>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</si>
  <si>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</si>
  <si>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</si>
  <si>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Rs. 5 lakh.  It is calculated for the current month.</t>
  </si>
  <si>
    <t>Table 25: Component Stocks: Nifty 50 Index during April, 2023</t>
  </si>
  <si>
    <t>Sl. No</t>
  </si>
  <si>
    <t>Adani Enterprises Ltd.</t>
  </si>
  <si>
    <t>Adani Ports and Special Economic Zone Ltd.</t>
  </si>
  <si>
    <t>Apollo Hospitals Enterprise Ltd.</t>
  </si>
  <si>
    <t>Asian Paints Ltd.</t>
  </si>
  <si>
    <t>Axis Bank Ltd.</t>
  </si>
  <si>
    <t>Bajaj Auto Ltd.</t>
  </si>
  <si>
    <t>Bajaj Finance Ltd.</t>
  </si>
  <si>
    <t>Bajaj Finserv Ltd.</t>
  </si>
  <si>
    <t>Bharat Petroleum Corporation Ltd.</t>
  </si>
  <si>
    <t>Bharti Airtel Ltd.</t>
  </si>
  <si>
    <t>Britannia Industries Ltd.</t>
  </si>
  <si>
    <t>Cipla Ltd.</t>
  </si>
  <si>
    <t>Coal India Ltd.</t>
  </si>
  <si>
    <t>Divi's Laboratories Ltd.</t>
  </si>
  <si>
    <t>Dr. Reddy's Laboratories Ltd.</t>
  </si>
  <si>
    <t>Eicher Motors Ltd.</t>
  </si>
  <si>
    <t>Grasim Industries Ltd.</t>
  </si>
  <si>
    <t>HCL Technologies Ltd.</t>
  </si>
  <si>
    <t>HDFC Bank Ltd.</t>
  </si>
  <si>
    <t>HDFC Life Insurance Company Ltd.</t>
  </si>
  <si>
    <t>Hero MotoCorp Ltd.</t>
  </si>
  <si>
    <t>Hindalco Industries Ltd.</t>
  </si>
  <si>
    <t>Hindustan Unilever Ltd.</t>
  </si>
  <si>
    <t>Housing Development Finance Corporation Ltd.</t>
  </si>
  <si>
    <t>ICICI Bank Ltd.</t>
  </si>
  <si>
    <t>ITC Ltd.</t>
  </si>
  <si>
    <t>IndusInd Bank Ltd.</t>
  </si>
  <si>
    <t>Infosys Ltd.</t>
  </si>
  <si>
    <t>JSW Steel Ltd.</t>
  </si>
  <si>
    <t>Kotak Mahindra Bank Ltd.</t>
  </si>
  <si>
    <t>Larsen &amp; Toubro Ltd.</t>
  </si>
  <si>
    <t>Mahindra &amp; Mahindra Ltd.</t>
  </si>
  <si>
    <t>Maruti Suzuki India Ltd.</t>
  </si>
  <si>
    <t>NTPC Ltd.</t>
  </si>
  <si>
    <t>Nestle India Ltd.</t>
  </si>
  <si>
    <t>Oil &amp; Natural Gas Corporation Ltd.</t>
  </si>
  <si>
    <t>Power Grid Corporation of India Ltd.</t>
  </si>
  <si>
    <t>Reliance Industries Ltd.</t>
  </si>
  <si>
    <t>SBI Life Insurance Company Ltd.</t>
  </si>
  <si>
    <t>State Bank of India</t>
  </si>
  <si>
    <t>Sun Pharmaceutical Industries Ltd.</t>
  </si>
  <si>
    <t>Tata Consultancy Services Ltd.</t>
  </si>
  <si>
    <t>Tata Consumer Products Ltd.</t>
  </si>
  <si>
    <t>Tata Motors Ltd.</t>
  </si>
  <si>
    <t>Tata Steel Ltd.</t>
  </si>
  <si>
    <t>Tech Mahindra Ltd.</t>
  </si>
  <si>
    <t>Titan Company Ltd.</t>
  </si>
  <si>
    <t>UPL Ltd.</t>
  </si>
  <si>
    <t>UltraTech Cement Ltd.</t>
  </si>
  <si>
    <t>Wipro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</si>
  <si>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</si>
  <si>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</si>
  <si>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₹50 lakh  and is weighted average impact cost.</t>
  </si>
  <si>
    <t>Table 26: Component Stocks: SX40 Index during April, 2023</t>
  </si>
  <si>
    <t>S.No.</t>
  </si>
  <si>
    <t>Issued Capital     (₹ crore)</t>
  </si>
  <si>
    <t>Free Float Market Capitalisation (₹ crore)</t>
  </si>
  <si>
    <t xml:space="preserve">Weightage (Percent)   </t>
  </si>
  <si>
    <t>R2</t>
  </si>
  <si>
    <t>Daily Volatility (Percent)</t>
  </si>
  <si>
    <t>Monthly Return (Percent)</t>
  </si>
  <si>
    <t>Impact Cost (Percent) *</t>
  </si>
  <si>
    <t>HDFCBANK</t>
  </si>
  <si>
    <t>ICICIBANK</t>
  </si>
  <si>
    <t>INFY</t>
  </si>
  <si>
    <t>TCS</t>
  </si>
  <si>
    <t>ITC</t>
  </si>
  <si>
    <t>LT</t>
  </si>
  <si>
    <t>KOTAKBANK</t>
  </si>
  <si>
    <t>AXISBANK</t>
  </si>
  <si>
    <t>SBIN</t>
  </si>
  <si>
    <t>HINDUNILVR</t>
  </si>
  <si>
    <t>BHARTIARTL</t>
  </si>
  <si>
    <t>ASIANPAINT</t>
  </si>
  <si>
    <t>M&amp;M</t>
  </si>
  <si>
    <t>MARUTI</t>
  </si>
  <si>
    <t>HCLTECH</t>
  </si>
  <si>
    <t>SUNPHARMA</t>
  </si>
  <si>
    <t>ULTRACEMCO</t>
  </si>
  <si>
    <t>TATAMOTORS</t>
  </si>
  <si>
    <t>NTPC</t>
  </si>
  <si>
    <t>DRREDDY</t>
  </si>
  <si>
    <t>POWERGRID</t>
  </si>
  <si>
    <t>NESTLEIND</t>
  </si>
  <si>
    <t>INDUSINDBK</t>
  </si>
  <si>
    <t>BAJAJFINSV</t>
  </si>
  <si>
    <t>JSWSTEEL</t>
  </si>
  <si>
    <t>TECHM</t>
  </si>
  <si>
    <t>WIPRO</t>
  </si>
  <si>
    <t>GRASIM</t>
  </si>
  <si>
    <t>HINDALCO</t>
  </si>
  <si>
    <t>ONGC</t>
  </si>
  <si>
    <t>ADANIGREEN</t>
  </si>
  <si>
    <t>ADANIENT</t>
  </si>
  <si>
    <t>ADANIPORTS</t>
  </si>
  <si>
    <t>CIPLA</t>
  </si>
  <si>
    <t>VEDL</t>
  </si>
  <si>
    <t>ADANITRANS</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</si>
  <si>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</si>
  <si>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</si>
  <si>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</si>
  <si>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</si>
  <si>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</si>
  <si>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</si>
  <si>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</si>
  <si>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</si>
  <si>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ratio is calculated based on the average price methodology.                                                                           </t>
  </si>
  <si>
    <t>Table 28: Trading Frequency in Cash Segment of BSE, NSE and MSEI</t>
  </si>
  <si>
    <t>Month</t>
  </si>
  <si>
    <t>No. of Companies Listed</t>
  </si>
  <si>
    <t>Percent of Traded to Listed</t>
  </si>
  <si>
    <t>No. of Companies Traded#</t>
  </si>
  <si>
    <t>Table 29: Daily Volatility of Major Indices  (percent)</t>
  </si>
  <si>
    <t>BSE Sensex</t>
  </si>
  <si>
    <t>BSE 100</t>
  </si>
  <si>
    <t>BSE 500</t>
  </si>
  <si>
    <t>Nifty 50</t>
  </si>
  <si>
    <t>Nifty Next 50</t>
  </si>
  <si>
    <t>Nifty 500</t>
  </si>
  <si>
    <t>SX40</t>
  </si>
  <si>
    <t>Note: Volatility is calculated as the standard deviation of the natural log of daily returns in indices for the respective period.</t>
  </si>
  <si>
    <t>Source: BSE, MSEI and NSE.</t>
  </si>
  <si>
    <t>Table 30: Percentage Share of Top ‘N’ Securities/Members in Turnover of Cash Segment  (percent)</t>
  </si>
  <si>
    <t>Top</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</si>
  <si>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</si>
  <si>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</si>
  <si>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</si>
  <si>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</si>
  <si>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</si>
  <si>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</si>
  <si>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</si>
  <si>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</si>
  <si>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</si>
  <si>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</si>
  <si>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</si>
  <si>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</si>
  <si>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</si>
  <si>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</si>
  <si>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</si>
  <si>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</si>
  <si>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</si>
  <si>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</si>
  <si>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</si>
  <si>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</si>
  <si>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</si>
  <si>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 crore)</t>
  </si>
  <si>
    <t>Table 32: Settlement Statistics for Cash Segment of NSE</t>
  </si>
  <si>
    <t>Delivered Value      (₹  crore)</t>
  </si>
  <si>
    <t>Settlement Statistics for settlement type N, excluding CM Series IL &amp; BL</t>
  </si>
  <si>
    <t>Table 33: Settlement Statistics for Cash Segment of MSEI</t>
  </si>
  <si>
    <t>Month Sorting</t>
  </si>
  <si>
    <t>Delivered Value      (₹ crore)</t>
  </si>
  <si>
    <t>Settlement Guarantee Fund(₹ crore)</t>
  </si>
  <si>
    <t>Year/     Month</t>
  </si>
  <si>
    <t>Index Futures</t>
  </si>
  <si>
    <t>Stock Futures</t>
  </si>
  <si>
    <t>Index Options</t>
  </si>
  <si>
    <t>Stock Options</t>
  </si>
  <si>
    <t>Open Interest at the end of Period</t>
  </si>
  <si>
    <t>Call</t>
  </si>
  <si>
    <t>Put</t>
  </si>
  <si>
    <t>No. of
Contracts</t>
  </si>
  <si>
    <t>Turnover
(₹ crore)</t>
  </si>
  <si>
    <t>Note: 1. Notional Turnover = (Strike Price + Premium) * Quantity.</t>
  </si>
  <si>
    <t>Open Interest at the end of Month</t>
  </si>
  <si>
    <t>Table 36: Settlement Statistics in Equity Derivatives Segment at BSE and NSE (₹ crore)</t>
  </si>
  <si>
    <t>Index/Stock
Futures</t>
  </si>
  <si>
    <t>Index/Stock
Options</t>
  </si>
  <si>
    <t>Settlement
Gurantee
Fund</t>
  </si>
  <si>
    <t>MTM
Settlement</t>
  </si>
  <si>
    <t>Final
Settlement</t>
  </si>
  <si>
    <t>Physical Settlement</t>
  </si>
  <si>
    <t>Premium
Settlement</t>
  </si>
  <si>
    <t>Exercise
Settlement</t>
  </si>
  <si>
    <t>Percentage Share in Open Interest</t>
  </si>
  <si>
    <t>Pro</t>
  </si>
  <si>
    <t>Turnover Share (in Percentage)</t>
  </si>
  <si>
    <t>BSE 30 SENSEX</t>
  </si>
  <si>
    <t>BSE SENSEX 50</t>
  </si>
  <si>
    <t>BSE BANKEX</t>
  </si>
  <si>
    <t>BSE OIL &amp; GAS INDEX</t>
  </si>
  <si>
    <t>BSE TECK INDEX</t>
  </si>
  <si>
    <t>BSE100</t>
  </si>
  <si>
    <t>HANG SENG Index Futures</t>
  </si>
  <si>
    <t>MICEX Index Futures</t>
  </si>
  <si>
    <t>FTSE/JSE Top 40 Futures</t>
  </si>
  <si>
    <t>IBOVESPA Futures</t>
  </si>
  <si>
    <t>NIFTY</t>
  </si>
  <si>
    <t>BANKNIFTY</t>
  </si>
  <si>
    <t>FINNIFTY</t>
  </si>
  <si>
    <t>MIDCPNIFTY</t>
  </si>
  <si>
    <t>Currency Futures</t>
  </si>
  <si>
    <t>Currency  Options</t>
  </si>
  <si>
    <t>Open Interest at the end of  the Month</t>
  </si>
  <si>
    <t>No. of Contracts</t>
  </si>
  <si>
    <t xml:space="preserve">No. of Contracts </t>
  </si>
  <si>
    <t>Value 
(₹ crore)</t>
  </si>
  <si>
    <t>No. of Trading  Days</t>
  </si>
  <si>
    <t>Currency Options</t>
  </si>
  <si>
    <t>Open Interest at the
end of Month</t>
  </si>
  <si>
    <t>Turnover
(₹  crore)</t>
  </si>
  <si>
    <t>Value
(₹  crore)</t>
  </si>
  <si>
    <t>Notes: 1. Trading Value :- For Futures, Value of contract = Traded Qty*Traded Price. 2. For Options, Value of contract = Traded Qty*(Strike Price+Traded Premium)</t>
  </si>
  <si>
    <t>Turnover (₹  crore)</t>
  </si>
  <si>
    <t>Table 44: Settlement Statistics of Currency Derivatives Segment (₹ crore)</t>
  </si>
  <si>
    <t>Currency
Futures</t>
  </si>
  <si>
    <t>Open Interest as on last day of the month (in lots)</t>
  </si>
  <si>
    <t>USDINR</t>
  </si>
  <si>
    <t>EURINR</t>
  </si>
  <si>
    <t>GBPINR</t>
  </si>
  <si>
    <t>JPYINR</t>
  </si>
  <si>
    <t>EURUSD</t>
  </si>
  <si>
    <t>GBPUSD</t>
  </si>
  <si>
    <t>USDJPY</t>
  </si>
  <si>
    <t>Table 46: Instrument-wise Turnover in Currency Derivatives of NSE</t>
  </si>
  <si>
    <t>Turnover ( ₹  crore)</t>
  </si>
  <si>
    <t>Open Interest as on last day of the month ( in lots)</t>
  </si>
  <si>
    <t>Table 47:  Instrument-wise Turnover in Currency Derivative Segment of MSEI</t>
  </si>
  <si>
    <t>Open Interest as on last day of the month
(in lots)</t>
  </si>
  <si>
    <t>Table 48: Maturity-wise Turnover in Currency Derivative Segment of BSE (₹ crore)</t>
  </si>
  <si>
    <t>Weekly</t>
  </si>
  <si>
    <t>1 Month</t>
  </si>
  <si>
    <t>2 Months</t>
  </si>
  <si>
    <t>3 Months</t>
  </si>
  <si>
    <t>&gt; 3 Months</t>
  </si>
  <si>
    <t>Table 49: Maturity-wise Turnover in Currency Derivative Segment of NSE  (₹ crore)</t>
  </si>
  <si>
    <t xml:space="preserve">2 Months   </t>
  </si>
  <si>
    <t>The weekly contracts for EUR-INR, GBP-INR and JPY-INR futures and options were introduced on December 7, 2020 and the weekly USD-INR futures contracts were launched at NSE from October 11,2021.</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</si>
  <si>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</si>
  <si>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</si>
  <si>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</si>
  <si>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</si>
  <si>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</si>
  <si>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</si>
  <si>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</si>
  <si>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</si>
  <si>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</si>
  <si>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</si>
  <si>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</si>
  <si>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Table 61: Progress Report of NSDL &amp; CDSL  (Listed Companies)</t>
  </si>
  <si>
    <t>Parameter</t>
  </si>
  <si>
    <t>Unit</t>
  </si>
  <si>
    <t>NSDL (at the end of the period)</t>
  </si>
  <si>
    <t>CDSL (at the end of the period)</t>
  </si>
  <si>
    <t>%
Change during the year</t>
  </si>
  <si>
    <t>%
Change during the month</t>
  </si>
  <si>
    <t>Number of companies signed up to make their shares available for dematerialization</t>
  </si>
  <si>
    <t>Number</t>
  </si>
  <si>
    <t>Number of Depository Participants (registered)</t>
  </si>
  <si>
    <t>Number of Stock Exchanges (connected)</t>
  </si>
  <si>
    <t>Number of Investors Accounts</t>
  </si>
  <si>
    <t>Lakh</t>
  </si>
  <si>
    <t>Quantity of Shares dematerialized</t>
  </si>
  <si>
    <t>Crore</t>
  </si>
  <si>
    <t>Value of Shares dematerialized</t>
  </si>
  <si>
    <t>₹ Crore</t>
  </si>
  <si>
    <t>Quantity of Securities dematerialized #</t>
  </si>
  <si>
    <t>Value of Securities dematerialized #</t>
  </si>
  <si>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</si>
  <si>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</si>
  <si>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</si>
  <si>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</si>
  <si>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</si>
  <si>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</si>
  <si>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</si>
  <si>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t>Notes: 1. Shares includes only equity shares. 2. Securities include common equity shares, preference shares, debenture, MF units, etc. 3. No. of days taken for calculating Daily Average is 20 days for Mar-22 and Feb -22 and 21 days for Mar-21  4. Quantity and value of shares mentioned are single sided. 5. #Source for listed securities information: Issuer/ NSE/BSE. 5. No.of DPs at NSDL includes 17 which are under closure/termiantion process.</t>
  </si>
  <si>
    <t>Source: NSDL and CDSL.</t>
  </si>
  <si>
    <t>Number of companies available for dematerialisation</t>
  </si>
  <si>
    <t>Number of Participants</t>
  </si>
  <si>
    <t>DPs
Locations</t>
  </si>
  <si>
    <t>Demat 
Quantity 
(million securities)</t>
  </si>
  <si>
    <t>Demat Value (₹ crore)</t>
  </si>
  <si>
    <t>Demat Value  (₹ crore)</t>
  </si>
  <si>
    <t>Notes : 1.  DPs Locations represents the total service centres.</t>
  </si>
  <si>
    <t>#20868 branches activated in Feb 2022</t>
  </si>
  <si>
    <t>$ Indicates upto April 30, 2023</t>
  </si>
  <si>
    <t>Table 63: Depository Statistics as on April 30, 2023</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</si>
  <si>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</si>
  <si>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</si>
  <si>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</si>
  <si>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</si>
  <si>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</si>
  <si>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</si>
  <si>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</si>
  <si>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</si>
  <si>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</si>
  <si>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</si>
  <si>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</si>
  <si>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</si>
  <si>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</si>
  <si>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</si>
  <si>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</si>
  <si>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</si>
  <si>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Quantity settled during the month</t>
  </si>
  <si>
    <t>Note: The categories included in Others are Preference Shares, Mutual Fund Trace Units, IDRs, AIF,Warrants, PTCs, Treasury Bills, Postal Savings Certificate,CPs, CDs and Government Securities. *Quanttity and value settled does not include settlement details of Warehouse receipts/commodities.</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</si>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</sst>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43" formatCode="_ * #,##0.00_ ;_ * \-#,##0.00_ ;_ * &quot;-&quot;??_ ;_ @_ "/>
    <numFmt numFmtId="164" formatCode="_(* #,##0.00_);_(* \(#,##0.00\);_(* &quot;-&quot;??_);_(@_)"/>
    <numFmt numFmtId="165" formatCode="0.0"/>
    <numFmt numFmtId="166" formatCode="#,##0;\-#,##0;0"/>
    <numFmt numFmtId="167" formatCode="[$-409]d\-mmm\-yy;@"/>
    <numFmt numFmtId="168" formatCode="[&gt;=10000000]#.###\,##\,##0;[&gt;=100000]#.###\,##0;##,##0.0"/>
    <numFmt numFmtId="169" formatCode="0\,00\,000;\-0\,00\,000;0"/>
    <numFmt numFmtId="170" formatCode="0\,00\,00\,000;\-0\,00\,00\,000;0"/>
    <numFmt numFmtId="171" formatCode="[$-409]mmm\-yy;@"/>
    <numFmt numFmtId="172" formatCode="_ * #,##0_ ;_ * \-#,##0_ ;_ * &quot;-&quot;??_ ;_ @_ "/>
    <numFmt numFmtId="173" formatCode="[$-F800]dddd\,\ mmmm\ dd\,\ yyyy"/>
    <numFmt numFmtId="174" formatCode="#,##0;\-#,##0;0.0"/>
    <numFmt numFmtId="175" formatCode="#,##0_ ;\-#,##0\ "/>
    <numFmt numFmtId="176" formatCode="[$-409]d/mmm/yy;@"/>
    <numFmt numFmtId="177" formatCode="[&gt;=10000000]#\,##\,##\,##0;[&gt;=100000]#\,##\,##0;##,##0"/>
    <numFmt numFmtId="178" formatCode="[&gt;=10000000]#.00\,##\,##\,##0;[&gt;=100000]#.00\,##\,##0;##,##0.00"/>
    <numFmt numFmtId="179" formatCode="0.0%"/>
    <numFmt numFmtId="180" formatCode="_(* #,##0_);_(* \(#,##0\);_(* &quot;-&quot;??_);_(@_)"/>
    <numFmt numFmtId="181" formatCode="[&gt;=10000000]#.0\,##\,##\,##0;[&gt;=100000]#.0\,##\,##0;##,##0.0"/>
    <numFmt numFmtId="182" formatCode="[&gt;=10000000]#.##\,##\,##0;[&gt;=100000]#.##\,##0;##,##0"/>
    <numFmt numFmtId="183" formatCode="[&gt;=10000000]#.#\,##\,##0;[&gt;=100000]#.#\,##0;##,##0"/>
    <numFmt numFmtId="184" formatCode="#,##0.0"/>
    <numFmt numFmtId="185" formatCode="_(* #,##0.0_);_(* \(#,##0.0\);_(* &quot;-&quot;??_);_(@_)"/>
    <numFmt numFmtId="186" formatCode="[&gt;=10000000]#.#\,##0;[&gt;=100000]#.##;##,##0"/>
    <numFmt numFmtId="187" formatCode="0.00_ ;\-0.00\ "/>
    <numFmt numFmtId="188" formatCode="0;\(0\)"/>
    <numFmt numFmtId="189" formatCode="0.0;\(0.0\)"/>
    <numFmt numFmtId="190" formatCode="#,##0.00;\-#,##0.00;0.00"/>
    <numFmt numFmtId="191" formatCode="#,##0.0;\-#,##0.0;0.0"/>
    <numFmt numFmtId="192" formatCode="0.0;\-0.0;0.0"/>
    <numFmt numFmtId="193" formatCode="0.00_);\(0.00\)"/>
    <numFmt numFmtId="194" formatCode="0.0;0.0;0"/>
    <numFmt numFmtId="195" formatCode="0.0;\-0.0;0"/>
    <numFmt numFmtId="196" formatCode="0.0;\(0\);0.0"/>
    <numFmt numFmtId="197" formatCode="0.00;\-0.00;0.0"/>
    <numFmt numFmtId="198" formatCode="0;\-0;0"/>
    <numFmt numFmtId="199" formatCode="0\,00\,00\,00\,000;\-0\,00\,00\,00\,000;0"/>
    <numFmt numFmtId="200" formatCode="0.00;\-0.00;0.00"/>
    <numFmt numFmtId="201" formatCode="#,##0.00;\-#,##0.00;0.0"/>
    <numFmt numFmtId="202" formatCode="0.0000"/>
  </numFmts>
  <fonts count="110">
    <font>
      <sz val="11"/>
      <color theme="1"/>
      <name val="Calibri"/>
      <family val="2"/>
      <scheme val="minor"/>
    </font>
    <font>
      <sz val="11"/>
      <color theme="1"/>
      <name val="Calibri"/>
      <family val="2"/>
      <scheme val="minor"/>
    </font>
    <font>
      <sz val="10"/>
      <name val="Arial"/>
      <family val="2"/>
    </font>
    <font>
      <b/>
      <sz val="10"/>
      <name val="Arial"/>
      <family val="2"/>
    </font>
    <font>
      <sz val="11"/>
      <name val="Garamond"/>
      <family val="1"/>
    </font>
    <font>
      <b/>
      <sz val="11"/>
      <name val="Garamond"/>
      <family val="1"/>
    </font>
    <font>
      <b/>
      <sz val="11"/>
      <color rgb="FF000000"/>
      <name val="Garamond"/>
      <family val="1"/>
    </font>
    <font>
      <sz val="11"/>
      <color rgb="FF000000"/>
      <name val="Garamond"/>
      <family val="1"/>
    </font>
    <font>
      <b/>
      <sz val="11"/>
      <color indexed="8"/>
      <name val="Garamond"/>
      <family val="1"/>
    </font>
    <font>
      <sz val="11"/>
      <color indexed="8"/>
      <name val="Garamond"/>
      <family val="1"/>
    </font>
    <font>
      <b/>
      <sz val="11"/>
      <color theme="1"/>
      <name val="Garamond"/>
      <family val="1"/>
    </font>
    <font>
      <sz val="12"/>
      <name val="Garamond"/>
      <family val="1"/>
    </font>
    <font>
      <sz val="11"/>
      <color indexed="8"/>
      <name val="Calibri"/>
      <family val="2"/>
    </font>
    <font>
      <sz val="10"/>
      <name val="Times New Roman"/>
      <family val="1"/>
    </font>
    <font>
      <b/>
      <sz val="12"/>
      <color indexed="8"/>
      <name val="Garamond"/>
      <family val="1"/>
    </font>
    <font>
      <b/>
      <sz val="14"/>
      <color theme="4" tint="-0.499984740745262"/>
      <name val="Garamond"/>
      <family val="1"/>
    </font>
    <font>
      <sz val="6"/>
      <color indexed="8"/>
      <name val="Arial"/>
      <family val="2"/>
    </font>
    <font>
      <sz val="12"/>
      <color indexed="8"/>
      <name val="Garamond"/>
      <family val="1"/>
    </font>
    <font>
      <sz val="10"/>
      <color theme="1"/>
      <name val="Garamond"/>
      <family val="2"/>
    </font>
    <font>
      <sz val="11"/>
      <name val="Arial"/>
      <family val="2"/>
    </font>
    <font>
      <sz val="11"/>
      <color theme="1"/>
      <name val="Garamond"/>
      <family val="1"/>
    </font>
    <font>
      <sz val="12"/>
      <color theme="1"/>
      <name val="Calibri"/>
      <family val="2"/>
      <scheme val="minor"/>
    </font>
    <font>
      <sz val="12"/>
      <color theme="1"/>
      <name val="Garamond"/>
      <family val="1"/>
    </font>
    <font>
      <sz val="12"/>
      <color rgb="FF000000"/>
      <name val="Garamond"/>
      <family val="1"/>
    </font>
    <font>
      <sz val="11"/>
      <name val="Calibri"/>
      <family val="2"/>
      <scheme val="minor"/>
    </font>
    <font>
      <sz val="11"/>
      <color theme="1"/>
      <name val="Consolas"/>
      <family val="2"/>
    </font>
    <font>
      <b/>
      <sz val="10"/>
      <color indexed="8"/>
      <name val="Palatino Linotype"/>
      <family val="1"/>
    </font>
    <font>
      <sz val="10"/>
      <color indexed="8"/>
      <name val="Palatino Linotype"/>
      <family val="1"/>
    </font>
    <font>
      <b/>
      <sz val="10"/>
      <name val="Palatino Linotype"/>
      <family val="1"/>
    </font>
    <font>
      <b/>
      <sz val="11"/>
      <color theme="1"/>
      <name val="Calibri"/>
      <family val="2"/>
      <scheme val="minor"/>
    </font>
    <font>
      <sz val="10"/>
      <color theme="1"/>
      <name val="Garamond"/>
      <family val="1"/>
    </font>
    <font>
      <b/>
      <sz val="10"/>
      <color theme="1"/>
      <name val="Garamond"/>
      <family val="1"/>
    </font>
    <font>
      <sz val="10"/>
      <name val="Garamond"/>
      <family val="1"/>
    </font>
    <font>
      <b/>
      <sz val="9"/>
      <color theme="1"/>
      <name val="Garamond"/>
      <family val="1"/>
    </font>
    <font>
      <b/>
      <sz val="10"/>
      <name val="Garamond"/>
      <family val="1"/>
    </font>
    <font>
      <sz val="8"/>
      <color theme="1"/>
      <name val="Arial"/>
      <family val="2"/>
    </font>
    <font>
      <sz val="9"/>
      <color theme="1"/>
      <name val="Garamond"/>
      <family val="1"/>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b/>
      <sz val="12"/>
      <color theme="1"/>
      <name val="Garamond"/>
      <family val="1"/>
    </font>
    <font>
      <b/>
      <sz val="8"/>
      <name val="Arial"/>
      <family val="2"/>
    </font>
    <font>
      <sz val="8"/>
      <name val="Arial"/>
      <family val="2"/>
    </font>
    <font>
      <sz val="10"/>
      <color rgb="FF000000"/>
      <name val="Garamond"/>
      <family val="1"/>
    </font>
    <font>
      <b/>
      <sz val="14"/>
      <color rgb="FF000000"/>
      <name val="Garamond"/>
      <family val="1"/>
    </font>
    <font>
      <sz val="12"/>
      <color theme="1"/>
      <name val="Rupee Foradian"/>
      <family val="2"/>
    </font>
    <font>
      <b/>
      <sz val="12"/>
      <color theme="1"/>
      <name val="Rupee Foradian"/>
      <family val="2"/>
    </font>
    <font>
      <b/>
      <sz val="12"/>
      <name val="Garamond"/>
      <family val="1"/>
    </font>
    <font>
      <sz val="12"/>
      <color rgb="FFFF0000"/>
      <name val="Calibri"/>
      <family val="2"/>
      <scheme val="minor"/>
    </font>
    <font>
      <b/>
      <sz val="12"/>
      <name val="Calibri"/>
      <family val="2"/>
      <scheme val="minor"/>
    </font>
    <font>
      <sz val="12"/>
      <name val="Calibri"/>
      <family val="2"/>
      <scheme val="minor"/>
    </font>
    <font>
      <b/>
      <sz val="14"/>
      <color theme="1"/>
      <name val="Garamond"/>
      <family val="1"/>
    </font>
    <font>
      <b/>
      <sz val="12"/>
      <color theme="1"/>
      <name val="Calibri"/>
      <family val="2"/>
      <scheme val="minor"/>
    </font>
    <font>
      <sz val="10"/>
      <color theme="1"/>
      <name val="Calibri"/>
      <family val="2"/>
      <scheme val="minor"/>
    </font>
    <font>
      <b/>
      <i/>
      <sz val="10"/>
      <color theme="1"/>
      <name val="Garamond"/>
      <family val="1"/>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sz val="9"/>
      <name val="Garamond"/>
      <family val="1"/>
    </font>
    <font>
      <b/>
      <i/>
      <sz val="10"/>
      <name val="Garamond"/>
      <family val="1"/>
    </font>
    <font>
      <i/>
      <sz val="10"/>
      <color theme="1"/>
      <name val="Garamond"/>
      <family val="1"/>
    </font>
    <font>
      <i/>
      <sz val="10"/>
      <color theme="1"/>
      <name val="Calibri"/>
      <family val="2"/>
      <scheme val="minor"/>
    </font>
    <font>
      <b/>
      <sz val="8"/>
      <color theme="1"/>
      <name val="Garamond"/>
      <family val="1"/>
    </font>
    <font>
      <b/>
      <sz val="8"/>
      <color theme="1"/>
      <name val="Arial"/>
      <family val="2"/>
    </font>
    <font>
      <b/>
      <sz val="8"/>
      <name val="Garamond"/>
      <family val="1"/>
    </font>
    <font>
      <sz val="8"/>
      <name val="Garamond"/>
      <family val="1"/>
    </font>
    <font>
      <sz val="8"/>
      <color rgb="FF000000"/>
      <name val="Garamond"/>
      <family val="1"/>
    </font>
    <font>
      <b/>
      <sz val="8"/>
      <color rgb="FF000000"/>
      <name val="Garamond"/>
      <family val="1"/>
    </font>
    <font>
      <b/>
      <sz val="11"/>
      <color indexed="8"/>
      <name val="Calibri Light"/>
      <family val="2"/>
      <scheme val="major"/>
    </font>
    <font>
      <sz val="11"/>
      <color theme="1"/>
      <name val="Calibri Light"/>
      <family val="2"/>
      <scheme val="major"/>
    </font>
    <font>
      <sz val="11"/>
      <color indexed="8"/>
      <name val="Calibri Light"/>
      <family val="2"/>
      <scheme val="major"/>
    </font>
    <font>
      <sz val="8"/>
      <color theme="1"/>
      <name val="Calibri Light"/>
      <family val="2"/>
      <scheme val="major"/>
    </font>
    <font>
      <sz val="11"/>
      <name val="Calibri Light"/>
      <family val="2"/>
      <scheme val="major"/>
    </font>
    <font>
      <b/>
      <sz val="11"/>
      <color theme="1"/>
      <name val="Calibri Light"/>
      <family val="2"/>
      <scheme val="major"/>
    </font>
    <font>
      <b/>
      <sz val="11"/>
      <name val="Calibri Light"/>
      <family val="2"/>
      <scheme val="major"/>
    </font>
    <font>
      <sz val="11"/>
      <color indexed="10"/>
      <name val="Calibri Light"/>
      <family val="2"/>
      <scheme val="major"/>
    </font>
    <font>
      <sz val="11"/>
      <color theme="1"/>
      <name val="Calibri Light"/>
      <family val="1"/>
      <scheme val="major"/>
    </font>
    <font>
      <sz val="11"/>
      <color rgb="FFFF0000"/>
      <name val="Calibri Light"/>
      <family val="2"/>
      <scheme val="major"/>
    </font>
    <font>
      <b/>
      <sz val="11"/>
      <color indexed="8"/>
      <name val="Calibri Light"/>
      <family val="2"/>
    </font>
    <font>
      <sz val="11"/>
      <name val="Calibri Light"/>
      <family val="2"/>
    </font>
    <font>
      <sz val="11"/>
      <color indexed="8"/>
      <name val="Calibri Light"/>
      <family val="2"/>
    </font>
    <font>
      <b/>
      <sz val="11"/>
      <name val="Calibri Light"/>
      <family val="2"/>
    </font>
    <font>
      <b/>
      <sz val="10"/>
      <color indexed="8"/>
      <name val="Calibri Light"/>
      <family val="2"/>
    </font>
    <font>
      <b/>
      <sz val="10"/>
      <name val="Calibri Light"/>
      <family val="2"/>
      <scheme val="major"/>
    </font>
    <font>
      <b/>
      <sz val="11"/>
      <color rgb="FF154063"/>
      <name val="Calibri Light"/>
      <family val="2"/>
      <scheme val="major"/>
    </font>
    <font>
      <sz val="10"/>
      <name val="Calibri Light"/>
      <family val="2"/>
      <scheme val="major"/>
    </font>
    <font>
      <b/>
      <sz val="10"/>
      <color indexed="8"/>
      <name val="Calibri Light"/>
      <family val="2"/>
      <scheme val="major"/>
    </font>
    <font>
      <sz val="11"/>
      <color rgb="FF000000"/>
      <name val="Calibri Light"/>
      <family val="2"/>
      <scheme val="major"/>
    </font>
    <font>
      <b/>
      <sz val="10"/>
      <color rgb="FF000000"/>
      <name val="Calibri Light"/>
      <family val="2"/>
      <scheme val="major"/>
    </font>
    <font>
      <b/>
      <sz val="11"/>
      <color rgb="FF000000"/>
      <name val="Calibri Light"/>
      <family val="2"/>
      <scheme val="major"/>
    </font>
    <font>
      <sz val="12"/>
      <color theme="1"/>
      <name val="Calibri Light"/>
      <family val="2"/>
      <scheme val="major"/>
    </font>
    <font>
      <sz val="12"/>
      <color rgb="FF000000"/>
      <name val="Calibri Light"/>
      <family val="2"/>
      <scheme val="major"/>
    </font>
    <font>
      <b/>
      <sz val="12"/>
      <color rgb="FF000000"/>
      <name val="Calibri Light"/>
      <family val="2"/>
      <scheme val="major"/>
    </font>
    <font>
      <sz val="10"/>
      <color rgb="FF000000"/>
      <name val="Calibri Light"/>
      <family val="2"/>
      <scheme val="major"/>
    </font>
    <font>
      <b/>
      <sz val="11"/>
      <color indexed="8"/>
      <name val="Rupee Foradian"/>
      <family val="2"/>
    </font>
    <font>
      <i/>
      <sz val="11"/>
      <color indexed="8"/>
      <name val="Garamond"/>
      <family val="1"/>
    </font>
    <font>
      <sz val="10"/>
      <color indexed="8"/>
      <name val="Garamond"/>
      <family val="1"/>
    </font>
    <font>
      <sz val="9"/>
      <color rgb="FF000000"/>
      <name val="Arial"/>
      <family val="2"/>
    </font>
    <font>
      <b/>
      <sz val="9"/>
      <color indexed="8"/>
      <name val="Garamond"/>
      <family val="1"/>
    </font>
    <font>
      <sz val="9"/>
      <color indexed="8"/>
      <name val="Garamond"/>
      <family val="1"/>
    </font>
    <font>
      <sz val="9"/>
      <color indexed="8"/>
      <name val="Arial"/>
      <family val="2"/>
    </font>
    <font>
      <b/>
      <sz val="10"/>
      <color indexed="8"/>
      <name val="Arial"/>
      <family val="2"/>
    </font>
    <font>
      <b/>
      <i/>
      <sz val="11"/>
      <color indexed="8"/>
      <name val="Garamond"/>
      <family val="1"/>
    </font>
    <font>
      <sz val="6"/>
      <color indexed="8"/>
      <name val="Garamond"/>
      <family val="1"/>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theme="4" tint="0.79998168889431442"/>
      </patternFill>
    </fill>
    <fill>
      <patternFill patternType="solid">
        <fgColor rgb="FFFFFFFF"/>
        <bgColor indexed="64"/>
      </patternFill>
    </fill>
    <fill>
      <patternFill patternType="solid">
        <fgColor indexed="9"/>
        <bgColor indexed="9"/>
      </patternFill>
    </fill>
  </fills>
  <borders count="73">
    <border>
      <left/>
      <right/>
      <top/>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8"/>
      </left>
      <right/>
      <top/>
      <bottom/>
      <diagonal/>
    </border>
    <border>
      <left/>
      <right style="thin">
        <color indexed="8"/>
      </right>
      <top/>
      <bottom/>
      <diagonal/>
    </border>
    <border>
      <left/>
      <right style="thin">
        <color indexed="64"/>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style="thin">
        <color auto="1"/>
      </left>
      <right style="thin">
        <color auto="1"/>
      </right>
      <top style="thin">
        <color auto="1"/>
      </top>
      <bottom style="thin">
        <color auto="1"/>
      </bottom>
      <diagonal/>
    </border>
    <border>
      <left/>
      <right/>
      <top style="thin">
        <color indexed="8"/>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right style="thin">
        <color auto="1"/>
      </right>
      <top style="thin">
        <color auto="1"/>
      </top>
      <bottom style="thin">
        <color indexed="8"/>
      </bottom>
      <diagonal/>
    </border>
  </borders>
  <cellStyleXfs count="31">
    <xf numFmtId="0" fontId="0" fillId="0" borderId="0"/>
    <xf numFmtId="43" fontId="1" fillId="0" borderId="0" applyFont="0" applyFill="0" applyBorder="0" applyAlignment="0" applyProtection="0"/>
    <xf numFmtId="0" fontId="2" fillId="0" borderId="0" applyNumberFormat="0" applyFont="0" applyFill="0" applyBorder="0" applyAlignment="0" applyProtection="0"/>
    <xf numFmtId="0" fontId="1" fillId="0" borderId="0"/>
    <xf numFmtId="164" fontId="12" fillId="0" borderId="0" applyFont="0" applyFill="0" applyBorder="0" applyAlignment="0" applyProtection="0"/>
    <xf numFmtId="167" fontId="1" fillId="0" borderId="0"/>
    <xf numFmtId="167" fontId="2" fillId="0" borderId="0" applyNumberFormat="0" applyFill="0" applyBorder="0" applyAlignment="0" applyProtection="0"/>
    <xf numFmtId="167" fontId="2" fillId="0" borderId="0" applyNumberFormat="0" applyFill="0" applyBorder="0" applyAlignment="0" applyProtection="0"/>
    <xf numFmtId="168" fontId="13" fillId="0" borderId="0">
      <alignment horizontal="right"/>
    </xf>
    <xf numFmtId="0" fontId="2" fillId="0" borderId="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7" fontId="1" fillId="0" borderId="0" applyNumberFormat="0" applyFill="0" applyBorder="0" applyAlignment="0" applyProtection="0"/>
    <xf numFmtId="164" fontId="2" fillId="0" borderId="0" applyNumberFormat="0" applyFont="0" applyFill="0" applyBorder="0" applyAlignment="0" applyProtection="0"/>
    <xf numFmtId="0" fontId="18" fillId="0" borderId="0"/>
    <xf numFmtId="43" fontId="1" fillId="0" borderId="0" applyFont="0" applyFill="0" applyBorder="0" applyAlignment="0" applyProtection="0"/>
    <xf numFmtId="167" fontId="1" fillId="0" borderId="0"/>
    <xf numFmtId="167" fontId="2" fillId="0" borderId="0" applyNumberFormat="0" applyFill="0" applyBorder="0" applyAlignment="0" applyProtection="0"/>
    <xf numFmtId="0" fontId="1" fillId="0" borderId="0"/>
    <xf numFmtId="0" fontId="25" fillId="0" borderId="0"/>
    <xf numFmtId="165" fontId="13" fillId="0" borderId="0">
      <alignment horizontal="right"/>
    </xf>
    <xf numFmtId="0" fontId="1" fillId="0" borderId="0"/>
    <xf numFmtId="9" fontId="1" fillId="0" borderId="0" applyFont="0" applyFill="0" applyBorder="0" applyAlignment="0" applyProtection="0"/>
    <xf numFmtId="176" fontId="1" fillId="0" borderId="0"/>
    <xf numFmtId="167" fontId="2" fillId="0" borderId="0"/>
    <xf numFmtId="167" fontId="2" fillId="0" borderId="0"/>
  </cellStyleXfs>
  <cellXfs count="1503">
    <xf numFmtId="0" fontId="0" fillId="0" borderId="0" xfId="0"/>
    <xf numFmtId="49" fontId="14" fillId="2" borderId="0" xfId="15" applyNumberFormat="1" applyFont="1" applyFill="1" applyAlignment="1">
      <alignment horizontal="left" vertical="top"/>
    </xf>
    <xf numFmtId="0" fontId="2" fillId="0" borderId="0" xfId="15" applyNumberFormat="1" applyFont="1" applyFill="1" applyBorder="1" applyAlignment="1"/>
    <xf numFmtId="49" fontId="15" fillId="2" borderId="5" xfId="15" applyNumberFormat="1" applyFont="1" applyFill="1" applyBorder="1" applyAlignment="1">
      <alignment horizontal="center"/>
    </xf>
    <xf numFmtId="0" fontId="16" fillId="2" borderId="0" xfId="15" applyFont="1" applyFill="1" applyAlignment="1">
      <alignment vertical="center"/>
    </xf>
    <xf numFmtId="49" fontId="17" fillId="0" borderId="5" xfId="15" applyNumberFormat="1" applyFont="1" applyFill="1" applyBorder="1" applyAlignment="1">
      <alignment horizontal="left"/>
    </xf>
    <xf numFmtId="0" fontId="11" fillId="0" borderId="0" xfId="15" applyNumberFormat="1" applyFont="1" applyFill="1" applyBorder="1" applyAlignment="1"/>
    <xf numFmtId="0" fontId="0" fillId="0" borderId="0" xfId="0" applyBorder="1"/>
    <xf numFmtId="49" fontId="8" fillId="0" borderId="14" xfId="0" applyNumberFormat="1" applyFont="1" applyFill="1" applyBorder="1" applyAlignment="1">
      <alignment horizontal="left" vertical="center"/>
    </xf>
    <xf numFmtId="49" fontId="8" fillId="0" borderId="14" xfId="0" applyNumberFormat="1" applyFont="1" applyFill="1" applyBorder="1" applyAlignment="1">
      <alignment horizontal="center"/>
    </xf>
    <xf numFmtId="49" fontId="9" fillId="0" borderId="14" xfId="0" applyNumberFormat="1" applyFont="1" applyFill="1" applyBorder="1" applyAlignment="1">
      <alignment horizontal="left"/>
    </xf>
    <xf numFmtId="166" fontId="9" fillId="0" borderId="14" xfId="0" applyNumberFormat="1" applyFont="1" applyFill="1" applyBorder="1" applyAlignment="1">
      <alignment horizontal="center"/>
    </xf>
    <xf numFmtId="0" fontId="7" fillId="0" borderId="14" xfId="0" applyFont="1" applyFill="1" applyBorder="1" applyAlignment="1">
      <alignment horizontal="left" vertical="center"/>
    </xf>
    <xf numFmtId="0" fontId="7" fillId="0" borderId="14" xfId="0" applyFont="1" applyFill="1" applyBorder="1" applyAlignment="1">
      <alignment horizontal="center" vertical="center"/>
    </xf>
    <xf numFmtId="0" fontId="20" fillId="0" borderId="14" xfId="0" applyFont="1" applyFill="1" applyBorder="1" applyAlignment="1">
      <alignment horizontal="center"/>
    </xf>
    <xf numFmtId="0" fontId="0" fillId="0" borderId="0" xfId="0" applyFont="1" applyBorder="1"/>
    <xf numFmtId="0" fontId="0" fillId="0" borderId="0" xfId="0" applyFont="1"/>
    <xf numFmtId="3" fontId="4" fillId="0" borderId="14" xfId="0" applyNumberFormat="1" applyFont="1" applyFill="1" applyBorder="1" applyAlignment="1">
      <alignment horizontal="center"/>
    </xf>
    <xf numFmtId="0" fontId="4" fillId="0" borderId="14" xfId="0" applyFont="1" applyFill="1" applyBorder="1" applyAlignment="1">
      <alignment horizontal="center"/>
    </xf>
    <xf numFmtId="0" fontId="7" fillId="0" borderId="14" xfId="0" applyFont="1" applyFill="1" applyBorder="1" applyAlignment="1">
      <alignment horizontal="center" vertical="center" wrapText="1"/>
    </xf>
    <xf numFmtId="0" fontId="7" fillId="0" borderId="14" xfId="0" applyNumberFormat="1" applyFont="1" applyFill="1" applyBorder="1" applyAlignment="1">
      <alignment horizontal="center" vertical="top" wrapText="1"/>
    </xf>
    <xf numFmtId="0" fontId="20" fillId="3" borderId="14" xfId="0" applyFont="1" applyFill="1" applyBorder="1" applyAlignment="1">
      <alignment horizont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center"/>
    </xf>
    <xf numFmtId="0" fontId="5" fillId="0" borderId="15" xfId="0" applyFont="1" applyFill="1" applyBorder="1" applyAlignment="1"/>
    <xf numFmtId="0" fontId="5" fillId="0" borderId="19" xfId="0" applyFont="1" applyFill="1" applyBorder="1" applyAlignment="1"/>
    <xf numFmtId="0" fontId="5" fillId="0" borderId="19" xfId="0" applyFont="1" applyFill="1" applyBorder="1" applyAlignment="1">
      <alignment wrapText="1"/>
    </xf>
    <xf numFmtId="0" fontId="5" fillId="0" borderId="18" xfId="0" applyFont="1" applyFill="1" applyBorder="1" applyAlignment="1">
      <alignment wrapText="1"/>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wrapText="1"/>
    </xf>
    <xf numFmtId="3" fontId="22" fillId="0" borderId="0" xfId="0" applyNumberFormat="1" applyFont="1" applyFill="1"/>
    <xf numFmtId="0" fontId="21" fillId="0" borderId="0" xfId="0" applyFont="1" applyBorder="1"/>
    <xf numFmtId="14" fontId="21" fillId="0" borderId="0" xfId="0" applyNumberFormat="1" applyFont="1" applyBorder="1"/>
    <xf numFmtId="0" fontId="0" fillId="0" borderId="0" xfId="0" applyFill="1" applyBorder="1" applyProtection="1">
      <protection locked="0"/>
    </xf>
    <xf numFmtId="14" fontId="21" fillId="0" borderId="0" xfId="0" applyNumberFormat="1" applyFont="1" applyFill="1" applyBorder="1" applyAlignment="1">
      <alignment horizontal="right"/>
    </xf>
    <xf numFmtId="0" fontId="0" fillId="0" borderId="0" xfId="0" applyBorder="1" applyProtection="1">
      <protection locked="0"/>
    </xf>
    <xf numFmtId="14" fontId="21" fillId="0" borderId="0" xfId="0" applyNumberFormat="1" applyFont="1" applyBorder="1" applyAlignment="1">
      <alignment horizontal="right"/>
    </xf>
    <xf numFmtId="0" fontId="21" fillId="0" borderId="0" xfId="0" applyFont="1" applyFill="1" applyBorder="1"/>
    <xf numFmtId="49" fontId="8" fillId="0" borderId="0" xfId="0" applyNumberFormat="1" applyFont="1" applyFill="1" applyBorder="1" applyAlignment="1">
      <alignment vertical="top" wrapText="1"/>
    </xf>
    <xf numFmtId="0" fontId="9" fillId="0" borderId="0" xfId="0" applyFont="1" applyFill="1" applyAlignment="1">
      <alignment vertical="top" wrapText="1"/>
    </xf>
    <xf numFmtId="0" fontId="8" fillId="0" borderId="6"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73" fontId="9" fillId="0" borderId="0" xfId="0" applyNumberFormat="1" applyFont="1" applyFill="1" applyBorder="1" applyAlignment="1">
      <alignment horizontal="center" vertical="center" wrapText="1"/>
    </xf>
    <xf numFmtId="172" fontId="9" fillId="0" borderId="0" xfId="2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73" fontId="0" fillId="0" borderId="0" xfId="0" applyNumberFormat="1" applyFill="1" applyAlignment="1">
      <alignment horizontal="center"/>
    </xf>
    <xf numFmtId="173" fontId="0" fillId="0" borderId="0" xfId="0" applyNumberFormat="1" applyAlignment="1">
      <alignment horizontal="center"/>
    </xf>
    <xf numFmtId="0" fontId="0" fillId="0" borderId="0" xfId="0" applyAlignment="1">
      <alignment horizontal="center"/>
    </xf>
    <xf numFmtId="0" fontId="0" fillId="0" borderId="0" xfId="0" applyFill="1"/>
    <xf numFmtId="2" fontId="20" fillId="0" borderId="0" xfId="0" applyNumberFormat="1" applyFont="1"/>
    <xf numFmtId="173" fontId="0" fillId="0" borderId="0" xfId="0" applyNumberFormat="1" applyFill="1"/>
    <xf numFmtId="173" fontId="0" fillId="0" borderId="0" xfId="0" applyNumberFormat="1"/>
    <xf numFmtId="0" fontId="0" fillId="0" borderId="0" xfId="0" applyFill="1" applyBorder="1"/>
    <xf numFmtId="173" fontId="0" fillId="0" borderId="0" xfId="0" applyNumberFormat="1" applyFill="1" applyBorder="1"/>
    <xf numFmtId="0" fontId="4"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173" fontId="20" fillId="0" borderId="0" xfId="0" applyNumberFormat="1" applyFont="1" applyFill="1" applyBorder="1" applyAlignment="1">
      <alignment horizontal="center" vertical="center" wrapText="1"/>
    </xf>
    <xf numFmtId="173" fontId="20" fillId="0" borderId="0" xfId="0" applyNumberFormat="1" applyFont="1" applyFill="1" applyBorder="1" applyAlignment="1">
      <alignment horizontal="center" vertical="top"/>
    </xf>
    <xf numFmtId="0" fontId="20" fillId="0" borderId="0" xfId="0" applyFont="1" applyFill="1" applyBorder="1" applyAlignment="1">
      <alignment horizontal="right" vertical="top"/>
    </xf>
    <xf numFmtId="173" fontId="20" fillId="0" borderId="0" xfId="0" applyNumberFormat="1" applyFont="1" applyFill="1" applyBorder="1" applyAlignment="1">
      <alignment horizontal="center" vertical="center"/>
    </xf>
    <xf numFmtId="49" fontId="8" fillId="0" borderId="0" xfId="0" applyNumberFormat="1" applyFont="1" applyFill="1" applyAlignment="1">
      <alignment vertical="center"/>
    </xf>
    <xf numFmtId="49" fontId="8" fillId="2" borderId="5" xfId="0" applyNumberFormat="1" applyFont="1" applyFill="1" applyBorder="1" applyAlignment="1">
      <alignment horizontal="center" vertical="center" wrapText="1"/>
    </xf>
    <xf numFmtId="49" fontId="8" fillId="2" borderId="5" xfId="0" applyNumberFormat="1" applyFont="1" applyFill="1" applyBorder="1" applyAlignment="1">
      <alignment horizontal="left"/>
    </xf>
    <xf numFmtId="0" fontId="8" fillId="2" borderId="5" xfId="0" applyFont="1" applyFill="1" applyBorder="1" applyAlignment="1">
      <alignment horizontal="right"/>
    </xf>
    <xf numFmtId="166" fontId="8" fillId="2" borderId="5" xfId="0" applyNumberFormat="1" applyFont="1" applyFill="1" applyBorder="1" applyAlignment="1">
      <alignment horizontal="right"/>
    </xf>
    <xf numFmtId="174" fontId="8" fillId="2" borderId="5" xfId="0" applyNumberFormat="1" applyFont="1" applyFill="1" applyBorder="1" applyAlignment="1">
      <alignment horizontal="right"/>
    </xf>
    <xf numFmtId="3" fontId="8" fillId="0" borderId="0" xfId="0" applyNumberFormat="1" applyFont="1" applyFill="1" applyBorder="1" applyAlignment="1">
      <alignment horizontal="right"/>
    </xf>
    <xf numFmtId="3" fontId="0" fillId="0" borderId="0" xfId="0" applyNumberFormat="1"/>
    <xf numFmtId="0" fontId="9" fillId="2" borderId="14" xfId="0" applyFont="1" applyFill="1" applyBorder="1" applyAlignment="1">
      <alignment horizontal="right"/>
    </xf>
    <xf numFmtId="49" fontId="9" fillId="0" borderId="0" xfId="0" applyNumberFormat="1" applyFont="1" applyFill="1" applyBorder="1" applyAlignment="1"/>
    <xf numFmtId="3" fontId="0" fillId="0" borderId="0" xfId="0" applyNumberFormat="1" applyFill="1"/>
    <xf numFmtId="49" fontId="8" fillId="0" borderId="0" xfId="0" applyNumberFormat="1" applyFont="1" applyFill="1" applyAlignment="1"/>
    <xf numFmtId="49" fontId="9" fillId="0" borderId="0" xfId="0" applyNumberFormat="1" applyFont="1" applyFill="1" applyBorder="1" applyAlignment="1">
      <alignment horizontal="left"/>
    </xf>
    <xf numFmtId="166" fontId="9" fillId="0" borderId="0" xfId="0" applyNumberFormat="1" applyFont="1" applyFill="1" applyBorder="1" applyAlignment="1">
      <alignment horizontal="right"/>
    </xf>
    <xf numFmtId="0" fontId="9" fillId="0" borderId="0" xfId="0" applyFont="1" applyFill="1" applyBorder="1" applyAlignment="1">
      <alignment horizontal="right"/>
    </xf>
    <xf numFmtId="1" fontId="20" fillId="0" borderId="0" xfId="0" applyNumberFormat="1" applyFont="1"/>
    <xf numFmtId="3" fontId="20" fillId="0" borderId="0" xfId="0" applyNumberFormat="1" applyFont="1"/>
    <xf numFmtId="0" fontId="4" fillId="0" borderId="0" xfId="0" applyNumberFormat="1" applyFont="1" applyFill="1" applyBorder="1" applyAlignment="1">
      <alignment vertical="top"/>
    </xf>
    <xf numFmtId="0" fontId="10" fillId="0" borderId="14" xfId="0" applyFont="1" applyFill="1" applyBorder="1" applyAlignment="1">
      <alignment horizontal="center" vertical="top"/>
    </xf>
    <xf numFmtId="172" fontId="10" fillId="0" borderId="15" xfId="20" applyNumberFormat="1" applyFont="1" applyBorder="1" applyAlignment="1">
      <alignment horizontal="left" vertical="top" wrapText="1"/>
    </xf>
    <xf numFmtId="1" fontId="4" fillId="0" borderId="14" xfId="0" applyNumberFormat="1" applyFont="1" applyFill="1" applyBorder="1" applyAlignment="1">
      <alignment horizontal="right" vertical="center"/>
    </xf>
    <xf numFmtId="1" fontId="0" fillId="0" borderId="0" xfId="0" applyNumberFormat="1"/>
    <xf numFmtId="1" fontId="24" fillId="0" borderId="0" xfId="0" applyNumberFormat="1" applyFont="1" applyFill="1" applyBorder="1" applyAlignment="1">
      <alignment horizontal="center" vertical="center"/>
    </xf>
    <xf numFmtId="1" fontId="0" fillId="0" borderId="0" xfId="0" applyNumberFormat="1" applyFill="1" applyBorder="1"/>
    <xf numFmtId="172" fontId="4" fillId="0" borderId="15" xfId="20" applyNumberFormat="1" applyFont="1" applyBorder="1" applyAlignment="1">
      <alignment horizontal="center" vertical="top" wrapText="1"/>
    </xf>
    <xf numFmtId="0" fontId="20" fillId="0" borderId="14" xfId="0" applyFont="1" applyFill="1" applyBorder="1" applyAlignment="1">
      <alignment horizontal="right" vertical="center"/>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1" fontId="0" fillId="0" borderId="0" xfId="0" applyNumberFormat="1" applyFill="1"/>
    <xf numFmtId="172" fontId="20" fillId="0" borderId="15" xfId="20" applyNumberFormat="1" applyFont="1" applyFill="1" applyBorder="1" applyAlignment="1">
      <alignment horizontal="center" vertical="top" wrapText="1"/>
    </xf>
    <xf numFmtId="172" fontId="10" fillId="0" borderId="15" xfId="20" applyNumberFormat="1" applyFont="1" applyFill="1" applyBorder="1" applyAlignment="1">
      <alignment horizontal="left" vertical="top" wrapText="1"/>
    </xf>
    <xf numFmtId="172" fontId="4" fillId="0" borderId="15" xfId="20" applyNumberFormat="1" applyFont="1" applyFill="1" applyBorder="1" applyAlignment="1">
      <alignment horizontal="center" vertical="top" wrapText="1"/>
    </xf>
    <xf numFmtId="1" fontId="10" fillId="0" borderId="14" xfId="0" applyNumberFormat="1" applyFont="1" applyBorder="1" applyAlignment="1">
      <alignment horizontal="right"/>
    </xf>
    <xf numFmtId="1" fontId="0" fillId="0" borderId="0" xfId="0" applyNumberFormat="1" applyBorder="1" applyAlignment="1">
      <alignment horizontal="center"/>
    </xf>
    <xf numFmtId="1" fontId="20" fillId="0" borderId="14" xfId="0" applyNumberFormat="1" applyFont="1" applyBorder="1" applyAlignment="1">
      <alignment horizontal="right" vertical="top"/>
    </xf>
    <xf numFmtId="1" fontId="20" fillId="0" borderId="0" xfId="0" applyNumberFormat="1" applyFont="1" applyBorder="1"/>
    <xf numFmtId="1" fontId="0" fillId="0" borderId="0" xfId="0" applyNumberFormat="1" applyBorder="1" applyAlignment="1">
      <alignment horizontal="center" vertical="top"/>
    </xf>
    <xf numFmtId="3" fontId="20" fillId="0" borderId="14" xfId="24" applyNumberFormat="1" applyFont="1" applyFill="1" applyBorder="1" applyAlignment="1">
      <alignment horizontal="right" vertical="center"/>
    </xf>
    <xf numFmtId="2" fontId="24" fillId="0" borderId="0" xfId="0" applyNumberFormat="1" applyFont="1" applyFill="1" applyBorder="1" applyAlignment="1">
      <alignment horizontal="center" vertical="center"/>
    </xf>
    <xf numFmtId="3" fontId="10" fillId="0" borderId="14" xfId="24" applyNumberFormat="1" applyFont="1" applyFill="1" applyBorder="1" applyAlignment="1">
      <alignment horizontal="right" vertical="center"/>
    </xf>
    <xf numFmtId="1" fontId="0" fillId="0" borderId="0" xfId="0" applyNumberFormat="1" applyBorder="1"/>
    <xf numFmtId="172" fontId="10" fillId="0" borderId="14" xfId="20" applyNumberFormat="1" applyFont="1" applyFill="1" applyBorder="1" applyAlignment="1">
      <alignment horizontal="left" vertical="top" wrapText="1"/>
    </xf>
    <xf numFmtId="3" fontId="4" fillId="0" borderId="14" xfId="24" applyNumberFormat="1" applyFont="1" applyFill="1" applyBorder="1" applyAlignment="1">
      <alignment vertical="center"/>
    </xf>
    <xf numFmtId="2" fontId="0" fillId="0" borderId="0" xfId="0" applyNumberFormat="1" applyFill="1" applyBorder="1"/>
    <xf numFmtId="172" fontId="4" fillId="0" borderId="14" xfId="20" applyNumberFormat="1" applyFont="1" applyFill="1" applyBorder="1" applyAlignment="1">
      <alignment horizontal="center" vertical="top"/>
    </xf>
    <xf numFmtId="165" fontId="0" fillId="0" borderId="0" xfId="0" applyNumberFormat="1" applyFill="1" applyBorder="1"/>
    <xf numFmtId="49" fontId="8" fillId="0" borderId="14" xfId="0" applyNumberFormat="1" applyFont="1" applyFill="1" applyBorder="1" applyAlignment="1">
      <alignment horizontal="center" vertical="top"/>
    </xf>
    <xf numFmtId="49" fontId="8" fillId="0" borderId="15" xfId="0" applyNumberFormat="1" applyFont="1" applyFill="1" applyBorder="1" applyAlignment="1">
      <alignment horizontal="center" vertical="top"/>
    </xf>
    <xf numFmtId="49" fontId="8" fillId="0" borderId="14" xfId="0" applyNumberFormat="1" applyFont="1" applyFill="1" applyBorder="1" applyAlignment="1">
      <alignment horizontal="left" vertical="top"/>
    </xf>
    <xf numFmtId="166" fontId="8" fillId="0" borderId="14" xfId="0" applyNumberFormat="1" applyFont="1" applyFill="1" applyBorder="1" applyAlignment="1">
      <alignment horizontal="right" vertical="top"/>
    </xf>
    <xf numFmtId="0" fontId="8" fillId="0" borderId="14" xfId="0" applyFont="1" applyFill="1" applyBorder="1" applyAlignment="1">
      <alignment horizontal="right" vertical="top"/>
    </xf>
    <xf numFmtId="174" fontId="8" fillId="0" borderId="14" xfId="0" applyNumberFormat="1" applyFont="1" applyFill="1" applyBorder="1" applyAlignment="1">
      <alignment horizontal="right" vertical="top"/>
    </xf>
    <xf numFmtId="174" fontId="8" fillId="0" borderId="15" xfId="0" applyNumberFormat="1" applyFont="1" applyFill="1" applyBorder="1" applyAlignment="1">
      <alignment horizontal="right" vertical="top"/>
    </xf>
    <xf numFmtId="166" fontId="0" fillId="0" borderId="0" xfId="0" applyNumberFormat="1"/>
    <xf numFmtId="174" fontId="0" fillId="0" borderId="0" xfId="0" applyNumberFormat="1"/>
    <xf numFmtId="0" fontId="20" fillId="0" borderId="0" xfId="0" applyFont="1"/>
    <xf numFmtId="0" fontId="9" fillId="0" borderId="0" xfId="0" applyFont="1" applyFill="1" applyAlignment="1">
      <alignment horizontal="left" vertical="top"/>
    </xf>
    <xf numFmtId="0" fontId="9" fillId="0" borderId="0" xfId="0" applyFont="1" applyFill="1" applyAlignment="1">
      <alignment vertical="top"/>
    </xf>
    <xf numFmtId="0" fontId="2" fillId="0" borderId="0" xfId="0" applyFont="1" applyFill="1" applyBorder="1" applyAlignment="1">
      <alignment wrapText="1"/>
    </xf>
    <xf numFmtId="0" fontId="21"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66" fontId="9" fillId="0" borderId="0" xfId="0" applyNumberFormat="1" applyFont="1" applyFill="1" applyAlignment="1">
      <alignment horizontal="left" vertical="top"/>
    </xf>
    <xf numFmtId="49" fontId="8" fillId="0" borderId="0" xfId="0" applyNumberFormat="1" applyFont="1" applyFill="1" applyAlignment="1">
      <alignment horizontal="left" vertical="top"/>
    </xf>
    <xf numFmtId="2" fontId="2" fillId="0" borderId="0" xfId="0" applyNumberFormat="1" applyFont="1" applyFill="1" applyBorder="1" applyAlignment="1">
      <alignment horizontal="center" wrapText="1"/>
    </xf>
    <xf numFmtId="49" fontId="8" fillId="0" borderId="14" xfId="0" applyNumberFormat="1" applyFont="1" applyFill="1" applyBorder="1" applyAlignment="1">
      <alignment horizontal="center" vertical="top" wrapText="1"/>
    </xf>
    <xf numFmtId="0" fontId="8" fillId="0" borderId="14" xfId="0" applyFont="1" applyFill="1" applyBorder="1" applyAlignment="1">
      <alignment vertical="top"/>
    </xf>
    <xf numFmtId="1" fontId="8" fillId="0" borderId="14" xfId="0" applyNumberFormat="1" applyFont="1" applyFill="1" applyBorder="1" applyAlignment="1">
      <alignment vertical="top"/>
    </xf>
    <xf numFmtId="166" fontId="8" fillId="0" borderId="14" xfId="0" applyNumberFormat="1" applyFont="1" applyFill="1" applyBorder="1" applyAlignment="1">
      <alignment vertical="top"/>
    </xf>
    <xf numFmtId="49" fontId="8" fillId="0" borderId="0" xfId="0" applyNumberFormat="1" applyFont="1" applyFill="1" applyBorder="1" applyAlignment="1">
      <alignment horizontal="left" vertical="top" wrapText="1"/>
    </xf>
    <xf numFmtId="49" fontId="8" fillId="0" borderId="0" xfId="0" applyNumberFormat="1" applyFont="1" applyFill="1" applyAlignment="1">
      <alignment vertical="top" wrapText="1"/>
    </xf>
    <xf numFmtId="49" fontId="26" fillId="0" borderId="14" xfId="0" applyNumberFormat="1" applyFont="1" applyFill="1" applyBorder="1" applyAlignment="1">
      <alignment horizontal="center" vertical="top" wrapText="1"/>
    </xf>
    <xf numFmtId="0" fontId="4" fillId="0" borderId="35" xfId="0" applyFont="1" applyFill="1" applyBorder="1" applyAlignment="1">
      <alignment horizontal="left"/>
    </xf>
    <xf numFmtId="1" fontId="20" fillId="0" borderId="36" xfId="0" applyNumberFormat="1" applyFont="1" applyFill="1" applyBorder="1" applyAlignment="1">
      <alignment wrapText="1"/>
    </xf>
    <xf numFmtId="1" fontId="20" fillId="0" borderId="14" xfId="0" applyNumberFormat="1" applyFont="1" applyFill="1" applyBorder="1" applyAlignment="1"/>
    <xf numFmtId="1" fontId="20" fillId="0" borderId="37" xfId="0" applyNumberFormat="1" applyFont="1" applyFill="1" applyBorder="1" applyAlignment="1">
      <alignment wrapText="1"/>
    </xf>
    <xf numFmtId="0" fontId="4" fillId="0" borderId="38" xfId="0" applyFont="1" applyFill="1" applyBorder="1" applyAlignment="1">
      <alignment horizontal="left"/>
    </xf>
    <xf numFmtId="0" fontId="20" fillId="0" borderId="37" xfId="0" applyFont="1" applyFill="1" applyBorder="1" applyAlignment="1">
      <alignment wrapText="1"/>
    </xf>
    <xf numFmtId="0" fontId="28" fillId="0" borderId="14" xfId="0" applyFont="1" applyFill="1" applyBorder="1" applyAlignment="1">
      <alignment horizontal="left" vertical="top"/>
    </xf>
    <xf numFmtId="1" fontId="10" fillId="0" borderId="36" xfId="0" applyNumberFormat="1" applyFont="1" applyFill="1" applyBorder="1" applyAlignment="1">
      <alignment wrapText="1"/>
    </xf>
    <xf numFmtId="49" fontId="27" fillId="0" borderId="0" xfId="0" applyNumberFormat="1" applyFont="1" applyFill="1" applyAlignment="1">
      <alignment wrapText="1"/>
    </xf>
    <xf numFmtId="49" fontId="26" fillId="0" borderId="0" xfId="0" applyNumberFormat="1" applyFont="1" applyFill="1" applyAlignment="1"/>
    <xf numFmtId="0" fontId="4" fillId="0" borderId="0" xfId="0" applyNumberFormat="1" applyFont="1" applyFill="1" applyBorder="1" applyAlignment="1"/>
    <xf numFmtId="1" fontId="8" fillId="0" borderId="14" xfId="0" applyNumberFormat="1" applyFont="1" applyFill="1" applyBorder="1" applyAlignment="1">
      <alignment horizontal="right" vertical="top"/>
    </xf>
    <xf numFmtId="1" fontId="20" fillId="0" borderId="14" xfId="0" applyNumberFormat="1" applyFont="1" applyFill="1" applyBorder="1" applyAlignment="1">
      <alignment horizontal="right" vertical="top"/>
    </xf>
    <xf numFmtId="0" fontId="9" fillId="0" borderId="0" xfId="0" applyFont="1" applyFill="1" applyAlignment="1">
      <alignment vertical="center"/>
    </xf>
    <xf numFmtId="0" fontId="9" fillId="0" borderId="0" xfId="0" applyFont="1" applyFill="1" applyAlignment="1">
      <alignment horizontal="left" vertical="center"/>
    </xf>
    <xf numFmtId="49" fontId="8" fillId="0" borderId="0" xfId="0" applyNumberFormat="1" applyFont="1" applyFill="1" applyAlignment="1">
      <alignment horizontal="left"/>
    </xf>
    <xf numFmtId="49" fontId="8" fillId="0" borderId="20" xfId="0" applyNumberFormat="1" applyFont="1" applyFill="1" applyBorder="1" applyAlignment="1">
      <alignment horizontal="center" vertical="center" wrapText="1"/>
    </xf>
    <xf numFmtId="3" fontId="8" fillId="0" borderId="14" xfId="0" applyNumberFormat="1" applyFont="1" applyFill="1" applyBorder="1" applyAlignment="1">
      <alignment horizontal="right" vertical="center"/>
    </xf>
    <xf numFmtId="49" fontId="8" fillId="0" borderId="0" xfId="0" applyNumberFormat="1" applyFont="1" applyFill="1" applyAlignment="1">
      <alignment horizontal="left" wrapText="1"/>
    </xf>
    <xf numFmtId="49" fontId="8" fillId="0" borderId="0" xfId="0" applyNumberFormat="1" applyFont="1" applyFill="1" applyBorder="1" applyAlignment="1"/>
    <xf numFmtId="0" fontId="16" fillId="0" borderId="0" xfId="0" applyFont="1" applyFill="1" applyAlignment="1">
      <alignment vertical="center"/>
    </xf>
    <xf numFmtId="1" fontId="0" fillId="0" borderId="0" xfId="0" applyNumberFormat="1" applyFill="1" applyBorder="1" applyAlignment="1">
      <alignment horizontal="center"/>
    </xf>
    <xf numFmtId="1" fontId="0" fillId="0" borderId="0" xfId="0" applyNumberFormat="1" applyFill="1" applyBorder="1" applyAlignment="1">
      <alignment horizontal="center" vertical="top"/>
    </xf>
    <xf numFmtId="1" fontId="10" fillId="0" borderId="14" xfId="0" applyNumberFormat="1" applyFont="1" applyFill="1" applyBorder="1" applyAlignment="1">
      <alignment horizontal="right"/>
    </xf>
    <xf numFmtId="43" fontId="10" fillId="0" borderId="39" xfId="20" applyFont="1" applyFill="1" applyBorder="1" applyAlignment="1">
      <alignment vertical="top" wrapText="1"/>
    </xf>
    <xf numFmtId="43" fontId="20" fillId="0" borderId="39" xfId="20" applyFont="1" applyFill="1" applyBorder="1" applyAlignment="1">
      <alignment vertical="top" wrapText="1"/>
    </xf>
    <xf numFmtId="43" fontId="4" fillId="0" borderId="39" xfId="20" applyFont="1" applyFill="1" applyBorder="1" applyAlignment="1">
      <alignment vertical="top" wrapText="1"/>
    </xf>
    <xf numFmtId="43" fontId="20" fillId="0" borderId="0" xfId="20" applyFont="1" applyFill="1" applyBorder="1" applyAlignment="1"/>
    <xf numFmtId="43" fontId="10" fillId="0" borderId="42" xfId="20" applyFont="1" applyFill="1" applyBorder="1" applyAlignment="1">
      <alignment vertical="top" wrapText="1"/>
    </xf>
    <xf numFmtId="43" fontId="4" fillId="0" borderId="42" xfId="20" applyFont="1" applyFill="1" applyBorder="1" applyAlignment="1">
      <alignment vertical="top" wrapText="1"/>
    </xf>
    <xf numFmtId="17" fontId="10" fillId="0" borderId="39" xfId="20" applyNumberFormat="1" applyFont="1" applyFill="1" applyBorder="1" applyAlignment="1"/>
    <xf numFmtId="43" fontId="20" fillId="0" borderId="22" xfId="20" applyFont="1" applyFill="1" applyBorder="1" applyAlignment="1">
      <alignment vertical="top" wrapText="1"/>
    </xf>
    <xf numFmtId="43" fontId="20" fillId="0" borderId="42" xfId="20" applyFont="1" applyFill="1" applyBorder="1" applyAlignment="1">
      <alignment vertical="top" wrapText="1"/>
    </xf>
    <xf numFmtId="43" fontId="4" fillId="0" borderId="22" xfId="20" applyFont="1" applyFill="1" applyBorder="1" applyAlignment="1">
      <alignment vertical="top" wrapText="1"/>
    </xf>
    <xf numFmtId="172" fontId="20" fillId="0" borderId="22" xfId="20" applyNumberFormat="1" applyFont="1" applyFill="1" applyBorder="1" applyAlignment="1">
      <alignment horizontal="right" vertical="top" wrapText="1"/>
    </xf>
    <xf numFmtId="43" fontId="20" fillId="0" borderId="21" xfId="20" applyFont="1" applyFill="1" applyBorder="1" applyAlignment="1">
      <alignment vertical="top" wrapText="1"/>
    </xf>
    <xf numFmtId="172" fontId="20" fillId="0" borderId="21" xfId="20" applyNumberFormat="1" applyFont="1" applyFill="1" applyBorder="1" applyAlignment="1">
      <alignment horizontal="right" vertical="top" wrapText="1"/>
    </xf>
    <xf numFmtId="43" fontId="20" fillId="0" borderId="42" xfId="20" applyFont="1" applyFill="1" applyBorder="1" applyAlignment="1">
      <alignment horizontal="right" vertical="center" wrapText="1"/>
    </xf>
    <xf numFmtId="43" fontId="20" fillId="0" borderId="22" xfId="20" applyFont="1" applyFill="1" applyBorder="1" applyAlignment="1">
      <alignment horizontal="right" vertical="top"/>
    </xf>
    <xf numFmtId="43" fontId="20" fillId="0" borderId="22" xfId="20" applyFont="1" applyFill="1" applyBorder="1" applyAlignment="1">
      <alignment horizontal="right" vertical="center" wrapText="1"/>
    </xf>
    <xf numFmtId="43" fontId="20" fillId="0" borderId="22" xfId="20" applyFont="1" applyFill="1" applyBorder="1" applyAlignment="1">
      <alignment vertical="top"/>
    </xf>
    <xf numFmtId="43" fontId="20" fillId="0" borderId="22" xfId="20" applyFont="1" applyFill="1" applyBorder="1" applyAlignment="1">
      <alignment horizontal="right" vertical="center"/>
    </xf>
    <xf numFmtId="43" fontId="20" fillId="0" borderId="21" xfId="20" applyFont="1" applyFill="1" applyBorder="1" applyAlignment="1">
      <alignment horizontal="right" vertical="center" wrapText="1"/>
    </xf>
    <xf numFmtId="0" fontId="0" fillId="0" borderId="0" xfId="0" applyAlignment="1">
      <alignment horizontal="right"/>
    </xf>
    <xf numFmtId="172" fontId="20" fillId="0" borderId="42" xfId="20" applyNumberFormat="1" applyFont="1" applyFill="1" applyBorder="1" applyAlignment="1">
      <alignment horizontal="right" vertical="center" wrapText="1"/>
    </xf>
    <xf numFmtId="172" fontId="20" fillId="0" borderId="43" xfId="20" applyNumberFormat="1" applyFont="1" applyFill="1" applyBorder="1" applyAlignment="1">
      <alignment horizontal="right" vertical="center" wrapText="1"/>
    </xf>
    <xf numFmtId="166" fontId="9" fillId="0" borderId="0" xfId="16" applyNumberFormat="1" applyFont="1" applyFill="1" applyBorder="1" applyAlignment="1">
      <alignment horizontal="right"/>
    </xf>
    <xf numFmtId="166" fontId="0" fillId="0" borderId="0" xfId="0" applyNumberFormat="1" applyBorder="1"/>
    <xf numFmtId="172" fontId="20" fillId="0" borderId="22" xfId="20" applyNumberFormat="1" applyFont="1" applyFill="1" applyBorder="1" applyAlignment="1">
      <alignment horizontal="right" vertical="center" wrapText="1"/>
    </xf>
    <xf numFmtId="172" fontId="20" fillId="0" borderId="41" xfId="20" applyNumberFormat="1" applyFont="1" applyFill="1" applyBorder="1" applyAlignment="1">
      <alignment horizontal="right" vertical="center" wrapText="1"/>
    </xf>
    <xf numFmtId="170" fontId="9" fillId="0" borderId="22" xfId="16" applyNumberFormat="1" applyFont="1" applyFill="1" applyBorder="1" applyAlignment="1">
      <alignment horizontal="right"/>
    </xf>
    <xf numFmtId="166" fontId="9" fillId="0" borderId="22" xfId="16" applyNumberFormat="1" applyFont="1" applyFill="1" applyBorder="1" applyAlignment="1">
      <alignment horizontal="right"/>
    </xf>
    <xf numFmtId="172" fontId="20" fillId="0" borderId="21" xfId="20" applyNumberFormat="1" applyFont="1" applyFill="1" applyBorder="1" applyAlignment="1">
      <alignment horizontal="right" vertical="center" wrapText="1"/>
    </xf>
    <xf numFmtId="172" fontId="20" fillId="0" borderId="24" xfId="20" applyNumberFormat="1" applyFont="1" applyFill="1" applyBorder="1" applyAlignment="1">
      <alignment horizontal="right" vertical="center" wrapText="1"/>
    </xf>
    <xf numFmtId="43" fontId="20" fillId="0" borderId="43" xfId="20" applyFont="1" applyFill="1" applyBorder="1" applyAlignment="1">
      <alignment vertical="top" wrapText="1"/>
    </xf>
    <xf numFmtId="43" fontId="20" fillId="0" borderId="41" xfId="20" applyFont="1" applyFill="1" applyBorder="1" applyAlignment="1">
      <alignment vertical="top" wrapText="1"/>
    </xf>
    <xf numFmtId="43" fontId="20" fillId="0" borderId="24" xfId="20" applyFont="1" applyFill="1" applyBorder="1" applyAlignment="1">
      <alignment vertical="top" wrapText="1"/>
    </xf>
    <xf numFmtId="43" fontId="20" fillId="0" borderId="21" xfId="20" applyFont="1" applyFill="1" applyBorder="1" applyAlignment="1">
      <alignment horizontal="right" vertical="top" wrapText="1"/>
    </xf>
    <xf numFmtId="43" fontId="20" fillId="0" borderId="42" xfId="20" applyFont="1" applyFill="1" applyBorder="1" applyAlignment="1">
      <alignment horizontal="right" vertical="top" wrapText="1"/>
    </xf>
    <xf numFmtId="43" fontId="20" fillId="0" borderId="44" xfId="20" applyFont="1" applyFill="1" applyBorder="1" applyAlignment="1">
      <alignment horizontal="right" vertical="top" wrapText="1"/>
    </xf>
    <xf numFmtId="43" fontId="20" fillId="0" borderId="22" xfId="20" applyFont="1" applyFill="1" applyBorder="1" applyAlignment="1">
      <alignment horizontal="right" vertical="top" wrapText="1"/>
    </xf>
    <xf numFmtId="43" fontId="20" fillId="0" borderId="26" xfId="20" applyFont="1" applyFill="1" applyBorder="1" applyAlignment="1">
      <alignment horizontal="right" vertical="top" wrapText="1"/>
    </xf>
    <xf numFmtId="43" fontId="20" fillId="0" borderId="29" xfId="20" applyFont="1" applyFill="1" applyBorder="1" applyAlignment="1">
      <alignment horizontal="right" vertical="top" wrapText="1"/>
    </xf>
    <xf numFmtId="43" fontId="20" fillId="0" borderId="42" xfId="20" applyNumberFormat="1" applyFont="1" applyFill="1" applyBorder="1" applyAlignment="1">
      <alignment horizontal="right" vertical="center" wrapText="1"/>
    </xf>
    <xf numFmtId="43" fontId="20" fillId="0" borderId="22" xfId="20" applyNumberFormat="1" applyFont="1" applyFill="1" applyBorder="1" applyAlignment="1">
      <alignment horizontal="right" vertical="center" wrapText="1"/>
    </xf>
    <xf numFmtId="43" fontId="20" fillId="0" borderId="21" xfId="20" applyNumberFormat="1" applyFont="1" applyFill="1" applyBorder="1" applyAlignment="1">
      <alignment horizontal="right" vertical="top" wrapText="1"/>
    </xf>
    <xf numFmtId="43" fontId="10" fillId="0" borderId="0" xfId="20" applyFont="1" applyFill="1" applyBorder="1" applyAlignment="1">
      <alignment vertical="top" wrapText="1"/>
    </xf>
    <xf numFmtId="43" fontId="4" fillId="0" borderId="0" xfId="20" applyFont="1" applyFill="1" applyBorder="1" applyAlignment="1">
      <alignment vertical="top" wrapText="1"/>
    </xf>
    <xf numFmtId="43" fontId="20" fillId="0" borderId="0" xfId="20" applyFont="1" applyFill="1" applyBorder="1" applyAlignment="1">
      <alignment vertical="top"/>
    </xf>
    <xf numFmtId="43" fontId="20" fillId="0" borderId="0" xfId="20" applyFont="1" applyFill="1" applyBorder="1" applyAlignment="1">
      <alignment vertical="top" wrapText="1"/>
    </xf>
    <xf numFmtId="49" fontId="9" fillId="0" borderId="0" xfId="0" applyNumberFormat="1" applyFont="1" applyFill="1" applyBorder="1" applyAlignment="1">
      <alignment horizontal="left"/>
    </xf>
    <xf numFmtId="49" fontId="8" fillId="0" borderId="0" xfId="0" applyNumberFormat="1" applyFont="1" applyFill="1" applyBorder="1" applyAlignment="1">
      <alignment horizontal="left"/>
    </xf>
    <xf numFmtId="171" fontId="9" fillId="0" borderId="39" xfId="0" applyNumberFormat="1" applyFont="1" applyFill="1" applyBorder="1" applyAlignment="1">
      <alignment horizontal="left" vertical="top"/>
    </xf>
    <xf numFmtId="49" fontId="9" fillId="2" borderId="39" xfId="0" applyNumberFormat="1" applyFont="1" applyFill="1" applyBorder="1" applyAlignment="1">
      <alignment horizontal="left"/>
    </xf>
    <xf numFmtId="0" fontId="20" fillId="0" borderId="0" xfId="0" applyFont="1" applyFill="1" applyBorder="1"/>
    <xf numFmtId="171" fontId="9" fillId="0" borderId="0" xfId="23" applyNumberFormat="1" applyFont="1" applyFill="1" applyBorder="1" applyAlignment="1">
      <alignment horizontal="left" vertical="top" wrapText="1"/>
    </xf>
    <xf numFmtId="1" fontId="20" fillId="0" borderId="0" xfId="23" applyNumberFormat="1" applyFont="1" applyFill="1" applyBorder="1"/>
    <xf numFmtId="49" fontId="26" fillId="0" borderId="42" xfId="0" applyNumberFormat="1" applyFont="1" applyFill="1" applyBorder="1" applyAlignment="1">
      <alignment horizontal="center" vertical="center" wrapText="1"/>
    </xf>
    <xf numFmtId="171" fontId="9" fillId="0" borderId="39" xfId="23" applyNumberFormat="1" applyFont="1" applyFill="1" applyBorder="1" applyAlignment="1">
      <alignment horizontal="left" vertical="top" wrapText="1"/>
    </xf>
    <xf numFmtId="1" fontId="20" fillId="0" borderId="39" xfId="23" applyNumberFormat="1" applyFont="1" applyFill="1" applyBorder="1"/>
    <xf numFmtId="1" fontId="10" fillId="0" borderId="39" xfId="23" applyNumberFormat="1" applyFont="1" applyFill="1" applyBorder="1"/>
    <xf numFmtId="1" fontId="20" fillId="0" borderId="0" xfId="0" applyNumberFormat="1" applyFont="1" applyFill="1" applyBorder="1"/>
    <xf numFmtId="1" fontId="7" fillId="0" borderId="0" xfId="0" applyNumberFormat="1" applyFont="1" applyFill="1" applyBorder="1"/>
    <xf numFmtId="171" fontId="9" fillId="0" borderId="0" xfId="23" applyNumberFormat="1" applyFont="1" applyFill="1" applyBorder="1" applyAlignment="1">
      <alignment horizontal="left" vertical="top"/>
    </xf>
    <xf numFmtId="49" fontId="9" fillId="0" borderId="0" xfId="0" applyNumberFormat="1" applyFont="1" applyFill="1" applyBorder="1" applyAlignment="1">
      <alignment horizontal="left" vertical="center"/>
    </xf>
    <xf numFmtId="174" fontId="9" fillId="0" borderId="0" xfId="0" applyNumberFormat="1" applyFont="1" applyFill="1" applyBorder="1" applyAlignment="1">
      <alignment horizontal="right"/>
    </xf>
    <xf numFmtId="174" fontId="9" fillId="0" borderId="0" xfId="23" applyNumberFormat="1" applyFont="1" applyFill="1" applyBorder="1" applyAlignment="1">
      <alignment horizontal="right"/>
    </xf>
    <xf numFmtId="0" fontId="0" fillId="0" borderId="0" xfId="0"/>
    <xf numFmtId="0" fontId="0" fillId="0" borderId="39" xfId="0" applyBorder="1"/>
    <xf numFmtId="3" fontId="9" fillId="0" borderId="0" xfId="0" applyNumberFormat="1" applyFont="1" applyFill="1" applyBorder="1" applyAlignment="1">
      <alignment horizontal="right"/>
    </xf>
    <xf numFmtId="3" fontId="9" fillId="0" borderId="0" xfId="23" applyNumberFormat="1" applyFont="1" applyFill="1" applyBorder="1" applyAlignment="1">
      <alignment horizontal="right"/>
    </xf>
    <xf numFmtId="171" fontId="17" fillId="0" borderId="0" xfId="23" applyNumberFormat="1" applyFont="1" applyFill="1" applyBorder="1" applyAlignment="1">
      <alignment horizontal="left" vertical="top" wrapText="1"/>
    </xf>
    <xf numFmtId="1" fontId="11" fillId="0" borderId="0" xfId="23"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171" fontId="9" fillId="0" borderId="0" xfId="0" applyNumberFormat="1" applyFont="1" applyFill="1" applyBorder="1" applyAlignment="1">
      <alignment horizontal="left" vertical="center"/>
    </xf>
    <xf numFmtId="1" fontId="4" fillId="0" borderId="0" xfId="0" applyNumberFormat="1" applyFont="1" applyFill="1" applyBorder="1" applyAlignment="1">
      <alignment horizontal="right" wrapText="1"/>
    </xf>
    <xf numFmtId="1" fontId="4" fillId="0" borderId="0" xfId="23" applyNumberFormat="1" applyFont="1" applyFill="1" applyBorder="1" applyAlignment="1">
      <alignment horizontal="right" vertical="center" wrapText="1"/>
    </xf>
    <xf numFmtId="171" fontId="17" fillId="0" borderId="39" xfId="23" applyNumberFormat="1" applyFont="1" applyFill="1" applyBorder="1" applyAlignment="1">
      <alignment horizontal="left" vertical="top" wrapText="1"/>
    </xf>
    <xf numFmtId="3" fontId="8" fillId="0" borderId="39" xfId="0" applyNumberFormat="1" applyFont="1" applyFill="1" applyBorder="1" applyAlignment="1">
      <alignment horizontal="right" vertical="center"/>
    </xf>
    <xf numFmtId="1" fontId="20" fillId="0" borderId="0" xfId="0" applyNumberFormat="1" applyFont="1" applyFill="1" applyBorder="1" applyAlignment="1">
      <alignment horizontal="right" vertical="top"/>
    </xf>
    <xf numFmtId="166" fontId="20" fillId="0" borderId="0" xfId="0" applyNumberFormat="1" applyFont="1" applyFill="1" applyBorder="1" applyAlignment="1">
      <alignment horizontal="right" vertical="top"/>
    </xf>
    <xf numFmtId="171" fontId="20" fillId="0" borderId="0" xfId="0" applyNumberFormat="1" applyFont="1" applyFill="1" applyBorder="1" applyAlignment="1">
      <alignment horizontal="left" vertical="top"/>
    </xf>
    <xf numFmtId="1" fontId="20" fillId="0" borderId="0" xfId="0" applyNumberFormat="1" applyFont="1" applyFill="1" applyBorder="1" applyAlignment="1"/>
    <xf numFmtId="1" fontId="0" fillId="0" borderId="0" xfId="0" applyNumberFormat="1" applyFont="1" applyFill="1" applyBorder="1" applyAlignment="1"/>
    <xf numFmtId="1" fontId="4" fillId="0" borderId="0" xfId="0" applyNumberFormat="1" applyFont="1" applyFill="1" applyBorder="1" applyAlignment="1"/>
    <xf numFmtId="0" fontId="4" fillId="0" borderId="0" xfId="0" applyFont="1" applyFill="1" applyBorder="1" applyAlignment="1">
      <alignment horizontal="right" wrapText="1"/>
    </xf>
    <xf numFmtId="1" fontId="20" fillId="0" borderId="0" xfId="0" applyNumberFormat="1" applyFont="1" applyFill="1" applyBorder="1" applyAlignment="1">
      <alignment horizontal="right"/>
    </xf>
    <xf numFmtId="1" fontId="20" fillId="0" borderId="0" xfId="23" applyNumberFormat="1" applyFont="1" applyFill="1" applyBorder="1" applyAlignment="1">
      <alignment horizontal="right" vertical="center" wrapText="1"/>
    </xf>
    <xf numFmtId="1" fontId="4" fillId="0" borderId="39" xfId="23" applyNumberFormat="1" applyFont="1" applyFill="1" applyBorder="1" applyAlignment="1">
      <alignment horizontal="right" vertical="center" wrapText="1"/>
    </xf>
    <xf numFmtId="1" fontId="20" fillId="0" borderId="39" xfId="23" applyNumberFormat="1" applyFont="1" applyFill="1" applyBorder="1" applyAlignment="1">
      <alignment horizontal="right" vertical="center" wrapText="1"/>
    </xf>
    <xf numFmtId="49" fontId="8" fillId="2" borderId="47" xfId="0" applyNumberFormat="1" applyFont="1" applyFill="1" applyBorder="1" applyAlignment="1">
      <alignment horizontal="left"/>
    </xf>
    <xf numFmtId="3" fontId="8" fillId="2" borderId="47" xfId="0" applyNumberFormat="1" applyFont="1" applyFill="1" applyBorder="1" applyAlignment="1">
      <alignment horizontal="right"/>
    </xf>
    <xf numFmtId="166" fontId="8" fillId="2" borderId="47" xfId="0" applyNumberFormat="1" applyFont="1" applyFill="1" applyBorder="1" applyAlignment="1">
      <alignment horizontal="right"/>
    </xf>
    <xf numFmtId="0" fontId="8" fillId="2" borderId="47" xfId="0" applyFont="1" applyFill="1" applyBorder="1" applyAlignment="1">
      <alignment horizontal="right"/>
    </xf>
    <xf numFmtId="3" fontId="8" fillId="0" borderId="39" xfId="0" applyNumberFormat="1" applyFont="1" applyFill="1" applyBorder="1" applyAlignment="1">
      <alignment horizontal="right"/>
    </xf>
    <xf numFmtId="0" fontId="20" fillId="0" borderId="39" xfId="0" applyFont="1" applyFill="1" applyBorder="1"/>
    <xf numFmtId="0" fontId="20" fillId="0" borderId="39" xfId="0" applyFont="1" applyFill="1" applyBorder="1" applyAlignment="1">
      <alignment horizontal="right"/>
    </xf>
    <xf numFmtId="1" fontId="20" fillId="0" borderId="39" xfId="0" applyNumberFormat="1" applyFont="1" applyFill="1" applyBorder="1" applyAlignment="1">
      <alignment horizontal="right" wrapText="1"/>
    </xf>
    <xf numFmtId="1" fontId="20" fillId="0" borderId="39" xfId="0" applyNumberFormat="1" applyFont="1" applyFill="1" applyBorder="1" applyAlignment="1">
      <alignment horizontal="right"/>
    </xf>
    <xf numFmtId="1" fontId="8" fillId="0" borderId="39" xfId="0" applyNumberFormat="1" applyFont="1" applyFill="1" applyBorder="1" applyAlignment="1">
      <alignment horizontal="right" vertical="top"/>
    </xf>
    <xf numFmtId="0" fontId="9" fillId="2" borderId="39" xfId="0" applyFont="1" applyFill="1" applyBorder="1" applyAlignment="1">
      <alignment horizontal="right"/>
    </xf>
    <xf numFmtId="49" fontId="26" fillId="0" borderId="45" xfId="0" applyNumberFormat="1" applyFont="1" applyFill="1" applyBorder="1" applyAlignment="1">
      <alignment horizontal="center" vertical="top" wrapText="1"/>
    </xf>
    <xf numFmtId="49" fontId="26" fillId="0" borderId="46" xfId="0" applyNumberFormat="1" applyFont="1" applyFill="1" applyBorder="1" applyAlignment="1">
      <alignment horizontal="center" vertical="top" wrapText="1"/>
    </xf>
    <xf numFmtId="171" fontId="9" fillId="0" borderId="0" xfId="0" applyNumberFormat="1" applyFont="1" applyFill="1" applyBorder="1" applyAlignment="1">
      <alignment horizontal="left" vertical="top"/>
    </xf>
    <xf numFmtId="166" fontId="9" fillId="0" borderId="0" xfId="0" applyNumberFormat="1" applyFont="1" applyFill="1" applyBorder="1" applyAlignment="1">
      <alignment horizontal="right" vertical="top"/>
    </xf>
    <xf numFmtId="0" fontId="9" fillId="0" borderId="0" xfId="0" applyNumberFormat="1" applyFont="1" applyFill="1" applyBorder="1" applyAlignment="1">
      <alignment horizontal="right" vertical="top" wrapText="1"/>
    </xf>
    <xf numFmtId="0" fontId="9" fillId="0" borderId="0" xfId="0" applyNumberFormat="1" applyFont="1" applyFill="1" applyBorder="1" applyAlignment="1">
      <alignment vertical="top" wrapText="1"/>
    </xf>
    <xf numFmtId="1" fontId="9" fillId="0" borderId="0" xfId="0" applyNumberFormat="1" applyFont="1" applyFill="1" applyBorder="1" applyAlignment="1">
      <alignment horizontal="right" vertical="top" wrapText="1"/>
    </xf>
    <xf numFmtId="171" fontId="17" fillId="0" borderId="0" xfId="24" applyNumberFormat="1" applyFont="1" applyFill="1" applyBorder="1" applyAlignment="1">
      <alignment horizontal="left" vertical="top"/>
    </xf>
    <xf numFmtId="0" fontId="17" fillId="0" borderId="0" xfId="24" applyNumberFormat="1" applyFont="1" applyFill="1" applyBorder="1" applyAlignment="1">
      <alignment horizontal="right" vertical="top" wrapText="1"/>
    </xf>
    <xf numFmtId="1" fontId="17" fillId="0" borderId="0" xfId="24" applyNumberFormat="1" applyFont="1" applyFill="1" applyBorder="1" applyAlignment="1">
      <alignment horizontal="right" vertical="top" wrapText="1"/>
    </xf>
    <xf numFmtId="0" fontId="22" fillId="0" borderId="0" xfId="24" applyFont="1" applyFill="1" applyBorder="1"/>
    <xf numFmtId="171" fontId="17" fillId="0" borderId="0" xfId="24" applyNumberFormat="1" applyFont="1" applyFill="1" applyBorder="1" applyAlignment="1">
      <alignment horizontal="left" vertical="center" wrapText="1"/>
    </xf>
    <xf numFmtId="166" fontId="9" fillId="0" borderId="39" xfId="0" applyNumberFormat="1" applyFont="1" applyFill="1" applyBorder="1" applyAlignment="1">
      <alignment horizontal="right" vertical="top"/>
    </xf>
    <xf numFmtId="174" fontId="9" fillId="0" borderId="39" xfId="0" applyNumberFormat="1" applyFont="1" applyFill="1" applyBorder="1" applyAlignment="1">
      <alignment horizontal="right" vertical="top"/>
    </xf>
    <xf numFmtId="166" fontId="9" fillId="0" borderId="39" xfId="0" applyNumberFormat="1" applyFont="1" applyFill="1" applyBorder="1" applyAlignment="1">
      <alignment vertical="top"/>
    </xf>
    <xf numFmtId="49" fontId="26" fillId="0" borderId="39" xfId="0" applyNumberFormat="1" applyFont="1" applyFill="1" applyBorder="1" applyAlignment="1">
      <alignment vertical="top" wrapText="1"/>
    </xf>
    <xf numFmtId="0" fontId="9" fillId="0" borderId="0" xfId="0" applyFont="1" applyFill="1" applyBorder="1" applyAlignment="1">
      <alignment vertical="top"/>
    </xf>
    <xf numFmtId="0" fontId="11" fillId="0" borderId="0" xfId="0" applyFont="1" applyFill="1" applyBorder="1" applyAlignment="1">
      <alignment horizontal="right" vertical="center" wrapText="1"/>
    </xf>
    <xf numFmtId="172" fontId="11" fillId="0" borderId="0" xfId="10" applyNumberFormat="1" applyFont="1" applyFill="1" applyBorder="1" applyAlignment="1">
      <alignment horizontal="right" vertical="center" wrapText="1"/>
    </xf>
    <xf numFmtId="175" fontId="9" fillId="0" borderId="0" xfId="0" applyNumberFormat="1" applyFont="1" applyFill="1" applyBorder="1" applyAlignment="1">
      <alignment horizontal="right" vertical="top"/>
    </xf>
    <xf numFmtId="49" fontId="9" fillId="0" borderId="0" xfId="24" applyNumberFormat="1" applyFont="1" applyFill="1" applyBorder="1" applyAlignment="1">
      <alignment horizontal="left" vertical="center"/>
    </xf>
    <xf numFmtId="166" fontId="9" fillId="0" borderId="0" xfId="24" applyNumberFormat="1" applyFont="1" applyFill="1" applyBorder="1" applyAlignment="1">
      <alignment horizontal="right" vertical="center"/>
    </xf>
    <xf numFmtId="0" fontId="4" fillId="0" borderId="0" xfId="24" applyFont="1" applyFill="1" applyBorder="1" applyAlignment="1">
      <alignment horizontal="right" vertical="center" wrapText="1"/>
    </xf>
    <xf numFmtId="172" fontId="4" fillId="0" borderId="0" xfId="10" applyNumberFormat="1" applyFont="1" applyFill="1" applyBorder="1" applyAlignment="1">
      <alignment horizontal="right" vertical="center" wrapText="1"/>
    </xf>
    <xf numFmtId="0" fontId="9" fillId="0" borderId="0" xfId="24" applyFont="1" applyFill="1" applyBorder="1" applyAlignment="1">
      <alignment vertical="center"/>
    </xf>
    <xf numFmtId="1" fontId="9" fillId="0" borderId="0" xfId="24" applyNumberFormat="1" applyFont="1" applyFill="1" applyBorder="1" applyAlignment="1">
      <alignment vertical="center"/>
    </xf>
    <xf numFmtId="0" fontId="9" fillId="0" borderId="39" xfId="0" applyFont="1" applyFill="1" applyBorder="1" applyAlignment="1">
      <alignment vertical="top"/>
    </xf>
    <xf numFmtId="0" fontId="9" fillId="3" borderId="39" xfId="0" applyFont="1" applyFill="1" applyBorder="1" applyAlignment="1">
      <alignment vertical="top"/>
    </xf>
    <xf numFmtId="175" fontId="9" fillId="3" borderId="39" xfId="0" applyNumberFormat="1" applyFont="1" applyFill="1" applyBorder="1" applyAlignment="1">
      <alignment horizontal="right" vertical="top"/>
    </xf>
    <xf numFmtId="1" fontId="9" fillId="0" borderId="0" xfId="0" applyNumberFormat="1" applyFont="1" applyFill="1" applyBorder="1" applyAlignment="1">
      <alignment horizontal="right"/>
    </xf>
    <xf numFmtId="49" fontId="9" fillId="0" borderId="0" xfId="23" applyNumberFormat="1" applyFont="1" applyFill="1" applyBorder="1" applyAlignment="1">
      <alignment horizontal="left" vertical="center"/>
    </xf>
    <xf numFmtId="1" fontId="9" fillId="0" borderId="0" xfId="23" applyNumberFormat="1" applyFont="1" applyFill="1" applyBorder="1" applyAlignment="1">
      <alignment horizontal="right"/>
    </xf>
    <xf numFmtId="17" fontId="9" fillId="0" borderId="0" xfId="23" applyNumberFormat="1" applyFont="1" applyFill="1" applyBorder="1" applyAlignment="1">
      <alignment horizontal="left" vertical="center"/>
    </xf>
    <xf numFmtId="166" fontId="9" fillId="2" borderId="39" xfId="0" applyNumberFormat="1" applyFont="1" applyFill="1" applyBorder="1" applyAlignment="1">
      <alignment horizontal="right"/>
    </xf>
    <xf numFmtId="174" fontId="9" fillId="2" borderId="39" xfId="0" applyNumberFormat="1" applyFont="1" applyFill="1" applyBorder="1" applyAlignment="1">
      <alignment horizontal="right"/>
    </xf>
    <xf numFmtId="0" fontId="11" fillId="0" borderId="39" xfId="0" applyFont="1" applyFill="1" applyBorder="1" applyAlignment="1">
      <alignment horizontal="center" vertical="center" wrapText="1"/>
    </xf>
    <xf numFmtId="0" fontId="22" fillId="0" borderId="39" xfId="26" applyFont="1" applyBorder="1" applyAlignment="1">
      <alignment horizontal="center" vertical="center" wrapText="1"/>
    </xf>
    <xf numFmtId="0" fontId="22" fillId="0" borderId="39" xfId="26" applyFont="1" applyBorder="1" applyAlignment="1">
      <alignment horizontal="left" vertical="center"/>
    </xf>
    <xf numFmtId="15" fontId="22" fillId="0" borderId="39" xfId="26" applyNumberFormat="1" applyFont="1" applyBorder="1" applyAlignment="1">
      <alignment horizontal="center" vertical="center"/>
    </xf>
    <xf numFmtId="15" fontId="22" fillId="0" borderId="39" xfId="26" applyNumberFormat="1" applyFont="1" applyFill="1" applyBorder="1" applyAlignment="1">
      <alignment horizontal="center" vertical="center"/>
    </xf>
    <xf numFmtId="3" fontId="22" fillId="0" borderId="39" xfId="26" applyNumberFormat="1" applyFont="1" applyBorder="1" applyAlignment="1">
      <alignment horizontal="center" vertical="center"/>
    </xf>
    <xf numFmtId="0" fontId="22" fillId="0" borderId="39" xfId="26" applyNumberFormat="1" applyFont="1" applyBorder="1" applyAlignment="1">
      <alignment horizontal="center" vertical="center"/>
    </xf>
    <xf numFmtId="43" fontId="22" fillId="0" borderId="39" xfId="1" applyNumberFormat="1" applyFont="1" applyBorder="1" applyAlignment="1">
      <alignment horizontal="center" vertical="center"/>
    </xf>
    <xf numFmtId="0" fontId="22" fillId="0" borderId="39" xfId="26" applyFont="1" applyBorder="1" applyAlignment="1">
      <alignment horizontal="center" vertical="center"/>
    </xf>
    <xf numFmtId="0" fontId="22" fillId="0" borderId="39" xfId="26" applyFont="1" applyBorder="1" applyAlignment="1">
      <alignment horizontal="left" vertical="center" wrapText="1"/>
    </xf>
    <xf numFmtId="0" fontId="22" fillId="0" borderId="39" xfId="0" applyFont="1" applyBorder="1" applyAlignment="1">
      <alignment horizontal="center" vertical="center"/>
    </xf>
    <xf numFmtId="0" fontId="22" fillId="0" borderId="39" xfId="0" applyFont="1" applyBorder="1" applyAlignment="1">
      <alignment horizontal="left" vertical="center" wrapText="1"/>
    </xf>
    <xf numFmtId="15" fontId="22" fillId="0" borderId="39" xfId="0" applyNumberFormat="1" applyFont="1" applyBorder="1" applyAlignment="1">
      <alignment horizontal="center" vertical="center"/>
    </xf>
    <xf numFmtId="3" fontId="11" fillId="0" borderId="39" xfId="0" applyNumberFormat="1" applyFont="1" applyFill="1" applyBorder="1" applyAlignment="1">
      <alignment horizontal="center" vertical="center" wrapText="1"/>
    </xf>
    <xf numFmtId="0" fontId="22" fillId="0" borderId="39" xfId="0" applyFont="1" applyBorder="1" applyAlignment="1">
      <alignment horizontal="left" vertical="center"/>
    </xf>
    <xf numFmtId="1" fontId="26" fillId="0" borderId="39" xfId="0" applyNumberFormat="1" applyFont="1" applyFill="1" applyBorder="1" applyAlignment="1">
      <alignment vertical="top" wrapText="1"/>
    </xf>
    <xf numFmtId="0" fontId="0" fillId="0" borderId="0" xfId="0" applyAlignment="1">
      <alignment horizontal="left"/>
    </xf>
    <xf numFmtId="0" fontId="4" fillId="0" borderId="0" xfId="0" applyNumberFormat="1" applyFont="1" applyFill="1" applyBorder="1" applyAlignment="1">
      <alignment horizontal="center" vertical="top"/>
    </xf>
    <xf numFmtId="0" fontId="22" fillId="0" borderId="0" xfId="0" applyFont="1" applyBorder="1"/>
    <xf numFmtId="14" fontId="22" fillId="0" borderId="0" xfId="0" applyNumberFormat="1" applyFont="1" applyBorder="1"/>
    <xf numFmtId="0" fontId="22" fillId="0" borderId="0" xfId="0" applyFont="1" applyBorder="1" applyAlignment="1">
      <alignment horizontal="center"/>
    </xf>
    <xf numFmtId="2" fontId="22" fillId="0" borderId="0" xfId="0" applyNumberFormat="1" applyFont="1" applyBorder="1" applyAlignment="1">
      <alignment horizontal="center"/>
    </xf>
    <xf numFmtId="2" fontId="23" fillId="0" borderId="0" xfId="0" applyNumberFormat="1" applyFont="1" applyBorder="1" applyAlignment="1">
      <alignment horizontal="center"/>
    </xf>
    <xf numFmtId="3" fontId="22" fillId="0" borderId="0" xfId="0" applyNumberFormat="1" applyFont="1" applyBorder="1" applyAlignment="1">
      <alignment horizontal="center"/>
    </xf>
    <xf numFmtId="0" fontId="20" fillId="0" borderId="0" xfId="0" applyFont="1" applyFill="1" applyBorder="1" applyAlignment="1">
      <alignment horizontal="center"/>
    </xf>
    <xf numFmtId="0" fontId="22" fillId="0" borderId="0" xfId="0" applyFont="1" applyBorder="1" applyAlignment="1">
      <alignment horizontal="center" vertical="center"/>
    </xf>
    <xf numFmtId="0" fontId="22" fillId="0" borderId="0" xfId="0" applyFont="1" applyFill="1" applyBorder="1"/>
    <xf numFmtId="14" fontId="22" fillId="0" borderId="0" xfId="0" applyNumberFormat="1" applyFont="1" applyFill="1" applyBorder="1" applyAlignment="1">
      <alignment horizontal="right"/>
    </xf>
    <xf numFmtId="0" fontId="22" fillId="0" borderId="0" xfId="0" applyFont="1" applyFill="1" applyBorder="1" applyAlignment="1">
      <alignment horizontal="center"/>
    </xf>
    <xf numFmtId="2" fontId="22" fillId="0" borderId="0" xfId="0" applyNumberFormat="1" applyFont="1" applyFill="1" applyBorder="1" applyAlignment="1">
      <alignment horizontal="center"/>
    </xf>
    <xf numFmtId="2" fontId="23" fillId="0" borderId="0" xfId="0" applyNumberFormat="1" applyFont="1" applyFill="1" applyBorder="1" applyAlignment="1">
      <alignment horizontal="center"/>
    </xf>
    <xf numFmtId="0" fontId="22" fillId="0" borderId="0" xfId="0" applyFont="1" applyBorder="1" applyProtection="1">
      <protection locked="0"/>
    </xf>
    <xf numFmtId="14" fontId="22" fillId="0" borderId="0" xfId="0" applyNumberFormat="1" applyFont="1" applyBorder="1" applyAlignment="1">
      <alignment horizontal="right"/>
    </xf>
    <xf numFmtId="49" fontId="20" fillId="0" borderId="39" xfId="0" applyNumberFormat="1" applyFont="1" applyBorder="1" applyAlignment="1">
      <alignment horizontal="center" vertical="top" wrapText="1"/>
    </xf>
    <xf numFmtId="0" fontId="20" fillId="0" borderId="39" xfId="0" applyFont="1" applyBorder="1" applyAlignment="1">
      <alignment horizontal="left" vertical="top" wrapText="1"/>
    </xf>
    <xf numFmtId="14" fontId="20" fillId="0" borderId="39" xfId="0" applyNumberFormat="1" applyFont="1" applyBorder="1" applyAlignment="1">
      <alignment horizontal="center" vertical="top" wrapText="1"/>
    </xf>
    <xf numFmtId="0" fontId="20" fillId="0" borderId="39" xfId="0" applyFont="1" applyBorder="1" applyAlignment="1">
      <alignment horizontal="center" vertical="top" wrapText="1"/>
    </xf>
    <xf numFmtId="0" fontId="20" fillId="0" borderId="39" xfId="0" applyFont="1" applyBorder="1" applyAlignment="1">
      <alignment horizontal="center"/>
    </xf>
    <xf numFmtId="2" fontId="20" fillId="0" borderId="39" xfId="0" applyNumberFormat="1" applyFont="1" applyFill="1" applyBorder="1" applyAlignment="1">
      <alignment horizontal="center"/>
    </xf>
    <xf numFmtId="2" fontId="7" fillId="0" borderId="39" xfId="0" applyNumberFormat="1" applyFont="1" applyFill="1" applyBorder="1" applyAlignment="1">
      <alignment horizontal="center"/>
    </xf>
    <xf numFmtId="2" fontId="4" fillId="0" borderId="39" xfId="0" applyNumberFormat="1" applyFont="1" applyFill="1" applyBorder="1" applyAlignment="1">
      <alignment horizontal="center"/>
    </xf>
    <xf numFmtId="0" fontId="20" fillId="0" borderId="39" xfId="0" applyFont="1" applyFill="1" applyBorder="1" applyAlignment="1">
      <alignment horizontal="center" vertical="top" wrapText="1"/>
    </xf>
    <xf numFmtId="0" fontId="7" fillId="0" borderId="39" xfId="0" applyFont="1" applyFill="1" applyBorder="1" applyAlignment="1">
      <alignment horizontal="center" vertical="top" wrapText="1"/>
    </xf>
    <xf numFmtId="49" fontId="20" fillId="0" borderId="39" xfId="0" applyNumberFormat="1" applyFont="1" applyFill="1" applyBorder="1" applyAlignment="1">
      <alignment horizontal="center" vertical="top" wrapText="1"/>
    </xf>
    <xf numFmtId="0" fontId="20" fillId="0" borderId="39" xfId="0" applyFont="1" applyFill="1" applyBorder="1" applyAlignment="1">
      <alignment horizontal="left" vertical="top" wrapText="1"/>
    </xf>
    <xf numFmtId="14" fontId="20" fillId="0" borderId="39" xfId="0" applyNumberFormat="1" applyFont="1" applyFill="1" applyBorder="1" applyAlignment="1">
      <alignment horizontal="center" vertical="top" wrapText="1"/>
    </xf>
    <xf numFmtId="0" fontId="20" fillId="0" borderId="39" xfId="0" applyFont="1" applyFill="1" applyBorder="1" applyAlignment="1">
      <alignment horizontal="center"/>
    </xf>
    <xf numFmtId="0" fontId="7" fillId="0" borderId="39" xfId="0" applyFont="1" applyBorder="1" applyAlignment="1">
      <alignment horizontal="center" vertical="top" wrapText="1"/>
    </xf>
    <xf numFmtId="0" fontId="4" fillId="0" borderId="39" xfId="0" applyFont="1" applyBorder="1" applyAlignment="1">
      <alignment horizontal="left" vertical="top" wrapText="1"/>
    </xf>
    <xf numFmtId="15" fontId="4" fillId="0" borderId="39" xfId="0" applyNumberFormat="1" applyFont="1" applyBorder="1" applyAlignment="1">
      <alignment horizontal="center" vertical="top" wrapText="1"/>
    </xf>
    <xf numFmtId="0" fontId="4" fillId="0" borderId="39" xfId="0" applyFont="1" applyBorder="1" applyAlignment="1">
      <alignment horizontal="center" vertical="top" wrapText="1"/>
    </xf>
    <xf numFmtId="0" fontId="4" fillId="0" borderId="39" xfId="0" applyFont="1" applyFill="1" applyBorder="1" applyAlignment="1">
      <alignment horizontal="center" vertical="top" wrapText="1"/>
    </xf>
    <xf numFmtId="0" fontId="20" fillId="0" borderId="39" xfId="0" applyFont="1" applyBorder="1" applyAlignment="1">
      <alignment horizontal="left"/>
    </xf>
    <xf numFmtId="15" fontId="20" fillId="0" borderId="39" xfId="0" applyNumberFormat="1" applyFont="1" applyBorder="1" applyAlignment="1">
      <alignment horizontal="center"/>
    </xf>
    <xf numFmtId="0" fontId="20" fillId="0" borderId="0" xfId="0" applyFont="1" applyFill="1" applyBorder="1" applyAlignment="1">
      <alignment wrapText="1"/>
    </xf>
    <xf numFmtId="0" fontId="20" fillId="0" borderId="45" xfId="0" applyFont="1" applyFill="1" applyBorder="1" applyAlignment="1">
      <alignment wrapText="1"/>
    </xf>
    <xf numFmtId="0" fontId="20" fillId="0" borderId="43" xfId="0" applyFont="1" applyFill="1" applyBorder="1" applyAlignment="1">
      <alignment wrapText="1"/>
    </xf>
    <xf numFmtId="0" fontId="10" fillId="0" borderId="37" xfId="0" applyFont="1" applyFill="1" applyBorder="1" applyAlignment="1">
      <alignment wrapText="1"/>
    </xf>
    <xf numFmtId="1" fontId="20" fillId="0" borderId="39" xfId="0" applyNumberFormat="1" applyFont="1" applyFill="1" applyBorder="1" applyAlignment="1">
      <alignment wrapText="1"/>
    </xf>
    <xf numFmtId="1" fontId="20" fillId="0" borderId="39" xfId="0" applyNumberFormat="1" applyFont="1" applyFill="1" applyBorder="1" applyAlignment="1"/>
    <xf numFmtId="1" fontId="10" fillId="0" borderId="39" xfId="20" applyNumberFormat="1" applyFont="1" applyFill="1" applyBorder="1" applyAlignment="1">
      <alignment wrapText="1"/>
    </xf>
    <xf numFmtId="1" fontId="10" fillId="0" borderId="39" xfId="0" applyNumberFormat="1" applyFont="1" applyFill="1" applyBorder="1" applyAlignment="1">
      <alignment wrapText="1"/>
    </xf>
    <xf numFmtId="3" fontId="9" fillId="0" borderId="39" xfId="0" applyNumberFormat="1" applyFont="1" applyFill="1" applyBorder="1" applyAlignment="1">
      <alignment horizontal="right" vertical="center"/>
    </xf>
    <xf numFmtId="43" fontId="20" fillId="0" borderId="43" xfId="20" applyNumberFormat="1" applyFont="1" applyFill="1" applyBorder="1" applyAlignment="1">
      <alignment horizontal="right" vertical="center" wrapText="1"/>
    </xf>
    <xf numFmtId="43" fontId="20" fillId="0" borderId="41" xfId="20" applyFont="1" applyFill="1" applyBorder="1" applyAlignment="1">
      <alignment horizontal="right" vertical="center" wrapText="1"/>
    </xf>
    <xf numFmtId="43" fontId="20" fillId="0" borderId="24" xfId="20" applyFont="1" applyFill="1" applyBorder="1" applyAlignment="1">
      <alignment horizontal="right" vertical="center" wrapText="1"/>
    </xf>
    <xf numFmtId="0" fontId="30" fillId="0" borderId="0" xfId="5" applyNumberFormat="1" applyFont="1" applyFill="1"/>
    <xf numFmtId="0" fontId="31" fillId="3" borderId="39" xfId="21" applyNumberFormat="1" applyFont="1" applyFill="1" applyBorder="1" applyAlignment="1">
      <alignment horizontal="center" vertical="center" wrapText="1"/>
    </xf>
    <xf numFmtId="0" fontId="30" fillId="3" borderId="39" xfId="21" applyNumberFormat="1" applyFont="1" applyFill="1" applyBorder="1" applyAlignment="1">
      <alignment wrapText="1"/>
    </xf>
    <xf numFmtId="1" fontId="30" fillId="0" borderId="39" xfId="5" applyNumberFormat="1" applyFont="1" applyFill="1" applyBorder="1" applyAlignment="1">
      <alignment horizontal="right"/>
    </xf>
    <xf numFmtId="1" fontId="32" fillId="0" borderId="39" xfId="5" applyNumberFormat="1" applyFont="1" applyFill="1" applyBorder="1" applyAlignment="1">
      <alignment horizontal="right"/>
    </xf>
    <xf numFmtId="1" fontId="30" fillId="0" borderId="0" xfId="5" applyNumberFormat="1" applyFont="1" applyFill="1"/>
    <xf numFmtId="1" fontId="32" fillId="3" borderId="39" xfId="5" applyNumberFormat="1" applyFont="1" applyFill="1" applyBorder="1" applyAlignment="1">
      <alignment horizontal="right"/>
    </xf>
    <xf numFmtId="1" fontId="32" fillId="3" borderId="0" xfId="5" applyNumberFormat="1" applyFont="1" applyFill="1" applyBorder="1" applyAlignment="1">
      <alignment horizontal="right" vertical="center"/>
    </xf>
    <xf numFmtId="1" fontId="32" fillId="0" borderId="0" xfId="21" applyNumberFormat="1" applyFont="1" applyFill="1" applyBorder="1" applyAlignment="1">
      <alignment horizontal="right" vertical="center"/>
    </xf>
    <xf numFmtId="1" fontId="32" fillId="0" borderId="0" xfId="5" applyNumberFormat="1" applyFont="1" applyFill="1" applyBorder="1" applyAlignment="1">
      <alignment horizontal="right" vertical="center"/>
    </xf>
    <xf numFmtId="0" fontId="30" fillId="0" borderId="0" xfId="5" applyNumberFormat="1" applyFont="1" applyFill="1" applyAlignment="1"/>
    <xf numFmtId="167" fontId="30" fillId="0" borderId="0" xfId="21" applyFont="1" applyFill="1" applyAlignment="1">
      <alignment horizontal="left" vertical="top"/>
    </xf>
    <xf numFmtId="167" fontId="30" fillId="0" borderId="0" xfId="5" applyFont="1" applyFill="1" applyAlignment="1">
      <alignment horizontal="left" vertical="top"/>
    </xf>
    <xf numFmtId="0" fontId="31" fillId="0" borderId="0" xfId="5" applyNumberFormat="1" applyFont="1" applyFill="1"/>
    <xf numFmtId="0" fontId="20" fillId="0" borderId="0" xfId="5" applyNumberFormat="1" applyFont="1" applyAlignment="1">
      <alignment vertical="top"/>
    </xf>
    <xf numFmtId="0" fontId="30" fillId="0" borderId="0" xfId="5" applyNumberFormat="1" applyFont="1" applyAlignment="1">
      <alignment vertical="top"/>
    </xf>
    <xf numFmtId="167" fontId="34" fillId="6" borderId="39" xfId="6" applyNumberFormat="1" applyFont="1" applyFill="1" applyBorder="1" applyAlignment="1">
      <alignment horizontal="center" vertical="top" wrapText="1"/>
    </xf>
    <xf numFmtId="167" fontId="34" fillId="6" borderId="39" xfId="22" applyNumberFormat="1" applyFont="1" applyFill="1" applyBorder="1" applyAlignment="1">
      <alignment horizontal="center" vertical="top" wrapText="1"/>
    </xf>
    <xf numFmtId="171" fontId="34" fillId="0" borderId="39" xfId="21" applyNumberFormat="1" applyFont="1" applyFill="1" applyBorder="1" applyAlignment="1">
      <alignment horizontal="left" vertical="top" wrapText="1"/>
    </xf>
    <xf numFmtId="3" fontId="34" fillId="0" borderId="39" xfId="29" applyNumberFormat="1" applyFont="1" applyFill="1" applyBorder="1" applyAlignment="1">
      <alignment horizontal="right" vertical="top" wrapText="1"/>
    </xf>
    <xf numFmtId="0" fontId="31" fillId="0" borderId="0" xfId="5" applyNumberFormat="1" applyFont="1" applyAlignment="1">
      <alignment vertical="top"/>
    </xf>
    <xf numFmtId="3" fontId="32" fillId="0" borderId="39" xfId="29" applyNumberFormat="1" applyFont="1" applyFill="1" applyBorder="1" applyAlignment="1">
      <alignment horizontal="right" vertical="top" wrapText="1"/>
    </xf>
    <xf numFmtId="0" fontId="31" fillId="0" borderId="0" xfId="5" applyNumberFormat="1" applyFont="1" applyFill="1" applyAlignment="1">
      <alignment vertical="top"/>
    </xf>
    <xf numFmtId="17" fontId="9" fillId="2" borderId="39" xfId="28" applyNumberFormat="1" applyFont="1" applyFill="1" applyBorder="1" applyAlignment="1">
      <alignment horizontal="left"/>
    </xf>
    <xf numFmtId="0" fontId="30" fillId="0" borderId="0" xfId="5" applyNumberFormat="1" applyFont="1" applyFill="1" applyAlignment="1">
      <alignment vertical="top"/>
    </xf>
    <xf numFmtId="171" fontId="32" fillId="0" borderId="0" xfId="5" applyNumberFormat="1" applyFont="1" applyFill="1" applyBorder="1" applyAlignment="1">
      <alignment horizontal="left" vertical="top"/>
    </xf>
    <xf numFmtId="3" fontId="32" fillId="3" borderId="0" xfId="29" applyNumberFormat="1" applyFont="1" applyFill="1" applyBorder="1" applyAlignment="1">
      <alignment horizontal="right" vertical="top" wrapText="1"/>
    </xf>
    <xf numFmtId="0" fontId="30" fillId="3" borderId="0" xfId="5" applyNumberFormat="1" applyFont="1" applyFill="1" applyAlignment="1">
      <alignment vertical="top"/>
    </xf>
    <xf numFmtId="14" fontId="30" fillId="0" borderId="0" xfId="5" applyNumberFormat="1" applyFont="1" applyAlignment="1">
      <alignment vertical="top"/>
    </xf>
    <xf numFmtId="167" fontId="35" fillId="0" borderId="0" xfId="5" applyFont="1" applyAlignment="1">
      <alignment vertical="top"/>
    </xf>
    <xf numFmtId="2" fontId="35" fillId="0" borderId="0" xfId="5" applyNumberFormat="1" applyFont="1" applyAlignment="1">
      <alignment vertical="top"/>
    </xf>
    <xf numFmtId="0" fontId="33" fillId="0" borderId="0" xfId="5" applyNumberFormat="1" applyFont="1" applyAlignment="1">
      <alignment vertical="top"/>
    </xf>
    <xf numFmtId="0" fontId="36" fillId="0" borderId="0" xfId="5" applyNumberFormat="1" applyFont="1" applyAlignment="1">
      <alignment vertical="top"/>
    </xf>
    <xf numFmtId="3" fontId="32" fillId="0" borderId="0" xfId="29" applyNumberFormat="1" applyFont="1" applyFill="1" applyBorder="1" applyAlignment="1">
      <alignment horizontal="right" vertical="top" wrapText="1"/>
    </xf>
    <xf numFmtId="0" fontId="37" fillId="3" borderId="0" xfId="5" applyNumberFormat="1" applyFont="1" applyFill="1" applyBorder="1" applyAlignment="1">
      <alignment horizontal="left" vertical="center"/>
    </xf>
    <xf numFmtId="0" fontId="20" fillId="0" borderId="0" xfId="5" applyNumberFormat="1" applyFont="1"/>
    <xf numFmtId="0" fontId="30" fillId="0" borderId="0" xfId="5" applyNumberFormat="1" applyFont="1" applyAlignment="1">
      <alignment horizontal="center"/>
    </xf>
    <xf numFmtId="0" fontId="31" fillId="7" borderId="39" xfId="21" applyNumberFormat="1" applyFont="1" applyFill="1" applyBorder="1" applyAlignment="1">
      <alignment horizontal="center" vertical="center" wrapText="1"/>
    </xf>
    <xf numFmtId="0" fontId="31" fillId="7" borderId="42" xfId="21" applyNumberFormat="1" applyFont="1" applyFill="1" applyBorder="1" applyAlignment="1">
      <alignment horizontal="center" vertical="center" wrapText="1"/>
    </xf>
    <xf numFmtId="3" fontId="34" fillId="0" borderId="39" xfId="8" applyNumberFormat="1" applyFont="1" applyFill="1" applyBorder="1" applyAlignment="1">
      <alignment horizontal="right" vertical="top"/>
    </xf>
    <xf numFmtId="3" fontId="32" fillId="0" borderId="39" xfId="8" applyNumberFormat="1" applyFont="1" applyFill="1" applyBorder="1" applyAlignment="1">
      <alignment horizontal="right" vertical="top"/>
    </xf>
    <xf numFmtId="171" fontId="32" fillId="0" borderId="0" xfId="5" applyNumberFormat="1" applyFont="1" applyFill="1" applyBorder="1" applyAlignment="1">
      <alignment horizontal="left"/>
    </xf>
    <xf numFmtId="177" fontId="34" fillId="0" borderId="0" xfId="8" applyNumberFormat="1" applyFont="1" applyFill="1" applyBorder="1" applyAlignment="1">
      <alignment horizontal="right" vertical="top"/>
    </xf>
    <xf numFmtId="178" fontId="34" fillId="0" borderId="0" xfId="8" applyNumberFormat="1" applyFont="1" applyFill="1" applyBorder="1" applyAlignment="1">
      <alignment horizontal="right" vertical="top"/>
    </xf>
    <xf numFmtId="179" fontId="34" fillId="0" borderId="0" xfId="27" applyNumberFormat="1" applyFont="1" applyFill="1" applyBorder="1" applyAlignment="1">
      <alignment horizontal="right" vertical="top"/>
    </xf>
    <xf numFmtId="0" fontId="41" fillId="0" borderId="0" xfId="5" applyNumberFormat="1" applyFont="1" applyBorder="1" applyAlignment="1">
      <alignment horizontal="center"/>
    </xf>
    <xf numFmtId="0" fontId="30" fillId="0" borderId="0" xfId="5" applyNumberFormat="1" applyFont="1"/>
    <xf numFmtId="3" fontId="30" fillId="0" borderId="0" xfId="5" applyNumberFormat="1" applyFont="1"/>
    <xf numFmtId="3" fontId="34" fillId="3" borderId="39" xfId="8" applyNumberFormat="1" applyFont="1" applyFill="1" applyBorder="1" applyAlignment="1">
      <alignment horizontal="right" vertical="top"/>
    </xf>
    <xf numFmtId="177" fontId="30" fillId="0" borderId="0" xfId="5" applyNumberFormat="1" applyFont="1"/>
    <xf numFmtId="177" fontId="30" fillId="0" borderId="0" xfId="5" applyNumberFormat="1" applyFont="1" applyFill="1" applyBorder="1"/>
    <xf numFmtId="180" fontId="30" fillId="0" borderId="0" xfId="20" applyNumberFormat="1" applyFont="1"/>
    <xf numFmtId="0" fontId="30" fillId="0" borderId="0" xfId="5" applyNumberFormat="1" applyFont="1" applyFill="1" applyBorder="1"/>
    <xf numFmtId="181" fontId="30" fillId="0" borderId="0" xfId="5" applyNumberFormat="1" applyFont="1"/>
    <xf numFmtId="0" fontId="31" fillId="0" borderId="0" xfId="5" applyNumberFormat="1" applyFont="1" applyBorder="1" applyAlignment="1">
      <alignment vertical="top"/>
    </xf>
    <xf numFmtId="0" fontId="6" fillId="0" borderId="0" xfId="5" applyNumberFormat="1" applyFont="1" applyFill="1" applyBorder="1" applyAlignment="1">
      <alignment horizontal="left" vertical="center"/>
    </xf>
    <xf numFmtId="0" fontId="34" fillId="7" borderId="42" xfId="9" applyFont="1" applyFill="1" applyBorder="1" applyAlignment="1">
      <alignment horizontal="center" vertical="center" wrapText="1"/>
    </xf>
    <xf numFmtId="0" fontId="30" fillId="0" borderId="0" xfId="5" applyNumberFormat="1" applyFont="1" applyFill="1" applyAlignment="1">
      <alignment horizontal="center"/>
    </xf>
    <xf numFmtId="3" fontId="34" fillId="0" borderId="39" xfId="20" applyNumberFormat="1" applyFont="1" applyFill="1" applyBorder="1" applyAlignment="1">
      <alignment horizontal="right" vertical="top"/>
    </xf>
    <xf numFmtId="3" fontId="43" fillId="3" borderId="39" xfId="10" applyNumberFormat="1" applyFont="1" applyFill="1" applyBorder="1" applyAlignment="1">
      <alignment horizontal="right"/>
    </xf>
    <xf numFmtId="3" fontId="43" fillId="3" borderId="39" xfId="8" applyNumberFormat="1" applyFont="1" applyFill="1" applyBorder="1" applyAlignment="1">
      <alignment horizontal="right"/>
    </xf>
    <xf numFmtId="0" fontId="35" fillId="0" borderId="39" xfId="5" applyNumberFormat="1" applyFont="1" applyFill="1" applyBorder="1" applyAlignment="1"/>
    <xf numFmtId="1" fontId="35" fillId="0" borderId="39" xfId="5" applyNumberFormat="1" applyFont="1" applyFill="1" applyBorder="1" applyAlignment="1"/>
    <xf numFmtId="0" fontId="30" fillId="3" borderId="0" xfId="5" applyNumberFormat="1" applyFont="1" applyFill="1"/>
    <xf numFmtId="177" fontId="32" fillId="0" borderId="0" xfId="8" applyNumberFormat="1" applyFont="1" applyFill="1" applyBorder="1" applyAlignment="1">
      <alignment horizontal="right" vertical="top"/>
    </xf>
    <xf numFmtId="168" fontId="32" fillId="0" borderId="0" xfId="8" applyNumberFormat="1" applyFont="1" applyFill="1" applyBorder="1" applyAlignment="1">
      <alignment horizontal="right" vertical="top"/>
    </xf>
    <xf numFmtId="168" fontId="44" fillId="0" borderId="0" xfId="20" applyNumberFormat="1" applyFont="1" applyFill="1" applyBorder="1" applyAlignment="1">
      <alignment vertical="center"/>
    </xf>
    <xf numFmtId="182" fontId="32" fillId="0" borderId="0" xfId="8" applyNumberFormat="1" applyFont="1" applyFill="1" applyBorder="1" applyAlignment="1">
      <alignment horizontal="right" vertical="top"/>
    </xf>
    <xf numFmtId="14" fontId="20" fillId="0" borderId="0" xfId="5" applyNumberFormat="1" applyFont="1" applyFill="1"/>
    <xf numFmtId="180" fontId="31" fillId="0" borderId="0" xfId="5" applyNumberFormat="1" applyFont="1" applyFill="1"/>
    <xf numFmtId="180" fontId="32" fillId="0" borderId="0" xfId="20" applyNumberFormat="1" applyFont="1" applyFill="1" applyBorder="1" applyAlignment="1">
      <alignment horizontal="right" vertical="top"/>
    </xf>
    <xf numFmtId="167" fontId="10" fillId="0" borderId="0" xfId="5" applyFont="1" applyFill="1"/>
    <xf numFmtId="167" fontId="30" fillId="0" borderId="0" xfId="5" applyFont="1" applyFill="1"/>
    <xf numFmtId="167" fontId="1" fillId="0" borderId="0" xfId="5" applyFill="1"/>
    <xf numFmtId="167" fontId="1" fillId="0" borderId="0" xfId="5"/>
    <xf numFmtId="167" fontId="29" fillId="0" borderId="0" xfId="5" applyFont="1" applyFill="1"/>
    <xf numFmtId="3" fontId="32" fillId="0" borderId="0" xfId="8" applyNumberFormat="1" applyFont="1" applyFill="1" applyBorder="1" applyAlignment="1">
      <alignment horizontal="right" vertical="top"/>
    </xf>
    <xf numFmtId="0" fontId="31" fillId="0" borderId="0" xfId="5" applyNumberFormat="1" applyFont="1" applyBorder="1" applyAlignment="1">
      <alignment horizontal="center"/>
    </xf>
    <xf numFmtId="165" fontId="31" fillId="0" borderId="0" xfId="5" applyNumberFormat="1" applyFont="1" applyBorder="1" applyAlignment="1">
      <alignment horizontal="center"/>
    </xf>
    <xf numFmtId="3" fontId="31" fillId="0" borderId="21" xfId="5" applyNumberFormat="1" applyFont="1" applyBorder="1" applyAlignment="1"/>
    <xf numFmtId="3" fontId="31" fillId="0" borderId="21" xfId="5" applyNumberFormat="1" applyFont="1" applyBorder="1" applyAlignment="1">
      <alignment horizontal="right"/>
    </xf>
    <xf numFmtId="180" fontId="31" fillId="0" borderId="0" xfId="5" applyNumberFormat="1" applyFont="1" applyBorder="1" applyAlignment="1">
      <alignment horizontal="center"/>
    </xf>
    <xf numFmtId="3" fontId="34" fillId="0" borderId="39" xfId="8" applyNumberFormat="1" applyFont="1" applyFill="1" applyBorder="1" applyAlignment="1">
      <alignment vertical="top"/>
    </xf>
    <xf numFmtId="0" fontId="31" fillId="0" borderId="0" xfId="5" applyNumberFormat="1" applyFont="1" applyFill="1" applyBorder="1" applyAlignment="1">
      <alignment horizontal="center"/>
    </xf>
    <xf numFmtId="3" fontId="32" fillId="0" borderId="39" xfId="8" applyNumberFormat="1" applyFont="1" applyFill="1" applyBorder="1" applyAlignment="1">
      <alignment vertical="top"/>
    </xf>
    <xf numFmtId="3" fontId="30" fillId="0" borderId="39" xfId="20" applyNumberFormat="1" applyFont="1" applyFill="1" applyBorder="1" applyAlignment="1"/>
    <xf numFmtId="183" fontId="30" fillId="0" borderId="0" xfId="5" applyNumberFormat="1" applyFont="1"/>
    <xf numFmtId="177" fontId="32" fillId="3" borderId="0" xfId="8" applyNumberFormat="1" applyFont="1" applyFill="1" applyBorder="1" applyAlignment="1">
      <alignment horizontal="right" vertical="top"/>
    </xf>
    <xf numFmtId="168" fontId="32" fillId="3" borderId="0" xfId="8" applyNumberFormat="1" applyFont="1" applyFill="1" applyBorder="1" applyAlignment="1">
      <alignment horizontal="right" vertical="top"/>
    </xf>
    <xf numFmtId="14" fontId="30" fillId="0" borderId="0" xfId="5" applyNumberFormat="1" applyFont="1"/>
    <xf numFmtId="9" fontId="30" fillId="0" borderId="0" xfId="27" applyFont="1"/>
    <xf numFmtId="0" fontId="33" fillId="0" borderId="0" xfId="5" applyNumberFormat="1" applyFont="1"/>
    <xf numFmtId="167" fontId="21" fillId="0" borderId="0" xfId="5" applyFont="1"/>
    <xf numFmtId="0" fontId="41" fillId="7" borderId="39" xfId="21" applyNumberFormat="1" applyFont="1" applyFill="1" applyBorder="1" applyAlignment="1">
      <alignment horizontal="center" vertical="center" wrapText="1"/>
    </xf>
    <xf numFmtId="3" fontId="48" fillId="3" borderId="39" xfId="8" applyNumberFormat="1" applyFont="1" applyFill="1" applyBorder="1" applyAlignment="1">
      <alignment horizontal="right" vertical="top"/>
    </xf>
    <xf numFmtId="3" fontId="48" fillId="0" borderId="39" xfId="8" applyNumberFormat="1" applyFont="1" applyFill="1" applyBorder="1" applyAlignment="1">
      <alignment horizontal="right" vertical="top"/>
    </xf>
    <xf numFmtId="167" fontId="49" fillId="0" borderId="0" xfId="5" applyFont="1"/>
    <xf numFmtId="167" fontId="50" fillId="0" borderId="0" xfId="5" applyFont="1" applyFill="1"/>
    <xf numFmtId="3" fontId="11" fillId="0" borderId="39" xfId="8" applyNumberFormat="1" applyFont="1" applyFill="1" applyBorder="1" applyAlignment="1">
      <alignment horizontal="right" vertical="top"/>
    </xf>
    <xf numFmtId="167" fontId="51" fillId="0" borderId="0" xfId="5" applyFont="1" applyFill="1"/>
    <xf numFmtId="167" fontId="21" fillId="0" borderId="0" xfId="5" applyFont="1" applyFill="1"/>
    <xf numFmtId="165" fontId="21" fillId="0" borderId="0" xfId="5" applyNumberFormat="1" applyFont="1" applyFill="1"/>
    <xf numFmtId="3" fontId="48" fillId="0" borderId="39" xfId="8" applyNumberFormat="1" applyFont="1" applyFill="1" applyBorder="1" applyAlignment="1">
      <alignment vertical="top"/>
    </xf>
    <xf numFmtId="3" fontId="11" fillId="0" borderId="39" xfId="8" applyNumberFormat="1" applyFont="1" applyFill="1" applyBorder="1" applyAlignment="1">
      <alignment vertical="top"/>
    </xf>
    <xf numFmtId="17" fontId="22" fillId="0" borderId="0" xfId="5" applyNumberFormat="1" applyFont="1" applyFill="1" applyBorder="1" applyAlignment="1">
      <alignment horizontal="left" vertical="center"/>
    </xf>
    <xf numFmtId="3" fontId="11" fillId="0" borderId="0" xfId="8" applyNumberFormat="1" applyFont="1" applyFill="1" applyBorder="1" applyAlignment="1">
      <alignment vertical="top"/>
    </xf>
    <xf numFmtId="3" fontId="22" fillId="0" borderId="0" xfId="20" applyNumberFormat="1" applyFont="1" applyFill="1" applyBorder="1" applyAlignment="1"/>
    <xf numFmtId="3" fontId="11" fillId="3" borderId="0" xfId="8" applyNumberFormat="1" applyFont="1" applyFill="1" applyBorder="1" applyAlignment="1">
      <alignment vertical="top"/>
    </xf>
    <xf numFmtId="3" fontId="22" fillId="0" borderId="0" xfId="20" applyNumberFormat="1" applyFont="1" applyBorder="1" applyAlignment="1"/>
    <xf numFmtId="184" fontId="22" fillId="0" borderId="0" xfId="20" applyNumberFormat="1" applyFont="1" applyBorder="1" applyAlignment="1"/>
    <xf numFmtId="2" fontId="21" fillId="0" borderId="0" xfId="5" applyNumberFormat="1" applyFont="1" applyFill="1"/>
    <xf numFmtId="167" fontId="53" fillId="0" borderId="0" xfId="5" applyFont="1" applyBorder="1"/>
    <xf numFmtId="167" fontId="21" fillId="0" borderId="0" xfId="5" applyFont="1" applyFill="1" applyBorder="1"/>
    <xf numFmtId="167" fontId="38" fillId="0" borderId="39" xfId="21" applyFont="1" applyFill="1" applyBorder="1" applyAlignment="1">
      <alignment vertical="center"/>
    </xf>
    <xf numFmtId="167" fontId="41" fillId="0" borderId="39" xfId="21" applyFont="1" applyFill="1" applyBorder="1" applyAlignment="1">
      <alignment horizontal="center" vertical="center" wrapText="1"/>
    </xf>
    <xf numFmtId="172" fontId="38" fillId="0" borderId="39" xfId="11" applyNumberFormat="1" applyFont="1" applyFill="1" applyBorder="1"/>
    <xf numFmtId="1" fontId="38" fillId="0" borderId="39" xfId="11" quotePrefix="1" applyNumberFormat="1" applyFont="1" applyFill="1" applyBorder="1" applyAlignment="1">
      <alignment horizontal="right"/>
    </xf>
    <xf numFmtId="172" fontId="38" fillId="0" borderId="39" xfId="11" applyNumberFormat="1" applyFont="1" applyFill="1" applyBorder="1" applyAlignment="1">
      <alignment horizontal="right"/>
    </xf>
    <xf numFmtId="1" fontId="23" fillId="0" borderId="39" xfId="11" applyNumberFormat="1" applyFont="1" applyFill="1" applyBorder="1"/>
    <xf numFmtId="172" fontId="23" fillId="0" borderId="39" xfId="11" applyNumberFormat="1" applyFont="1" applyFill="1" applyBorder="1"/>
    <xf numFmtId="1" fontId="23" fillId="0" borderId="39" xfId="11" quotePrefix="1" applyNumberFormat="1" applyFont="1" applyFill="1" applyBorder="1" applyAlignment="1">
      <alignment horizontal="right"/>
    </xf>
    <xf numFmtId="167" fontId="0" fillId="0" borderId="0" xfId="5" applyFont="1" applyFill="1"/>
    <xf numFmtId="1" fontId="38" fillId="0" borderId="39" xfId="11" applyNumberFormat="1" applyFont="1" applyFill="1" applyBorder="1" applyAlignment="1">
      <alignment horizontal="right"/>
    </xf>
    <xf numFmtId="2" fontId="29" fillId="0" borderId="0" xfId="5" applyNumberFormat="1" applyFont="1" applyFill="1"/>
    <xf numFmtId="1" fontId="23" fillId="0" borderId="39" xfId="11" applyNumberFormat="1" applyFont="1" applyFill="1" applyBorder="1" applyAlignment="1">
      <alignment horizontal="right"/>
    </xf>
    <xf numFmtId="167" fontId="0" fillId="3" borderId="0" xfId="5" applyFont="1" applyFill="1"/>
    <xf numFmtId="172" fontId="23" fillId="0" borderId="39" xfId="11" applyNumberFormat="1" applyFont="1" applyFill="1" applyBorder="1" applyAlignment="1">
      <alignment horizontal="right"/>
    </xf>
    <xf numFmtId="167" fontId="1" fillId="0" borderId="46" xfId="21" applyFill="1" applyBorder="1"/>
    <xf numFmtId="0" fontId="6" fillId="0" borderId="17" xfId="5" applyNumberFormat="1" applyFont="1" applyFill="1" applyBorder="1" applyAlignment="1">
      <alignment vertical="center"/>
    </xf>
    <xf numFmtId="167" fontId="54" fillId="0" borderId="0" xfId="5" applyFont="1"/>
    <xf numFmtId="17" fontId="34" fillId="7" borderId="39" xfId="12" applyNumberFormat="1" applyFont="1" applyFill="1" applyBorder="1" applyAlignment="1">
      <alignment horizontal="center" vertical="center" wrapText="1"/>
    </xf>
    <xf numFmtId="185" fontId="44" fillId="3" borderId="39" xfId="21" applyNumberFormat="1" applyFont="1" applyFill="1" applyBorder="1" applyAlignment="1">
      <alignment horizontal="left" vertical="top"/>
    </xf>
    <xf numFmtId="185" fontId="56" fillId="3" borderId="39" xfId="5" quotePrefix="1" applyNumberFormat="1" applyFont="1" applyFill="1" applyBorder="1" applyAlignment="1">
      <alignment horizontal="center" vertical="top"/>
    </xf>
    <xf numFmtId="172" fontId="57" fillId="3" borderId="39" xfId="10" applyNumberFormat="1" applyFont="1" applyFill="1" applyBorder="1" applyAlignment="1">
      <alignment horizontal="right" vertical="top"/>
    </xf>
    <xf numFmtId="3" fontId="44" fillId="3" borderId="39" xfId="10" applyNumberFormat="1" applyFont="1" applyFill="1" applyBorder="1" applyAlignment="1">
      <alignment horizontal="right" vertical="top"/>
    </xf>
    <xf numFmtId="180" fontId="57" fillId="3" borderId="39" xfId="5" applyNumberFormat="1" applyFont="1" applyFill="1" applyBorder="1" applyAlignment="1">
      <alignment horizontal="left" vertical="top"/>
    </xf>
    <xf numFmtId="180" fontId="57" fillId="3" borderId="39" xfId="20" applyNumberFormat="1" applyFont="1" applyFill="1" applyBorder="1" applyAlignment="1">
      <alignment horizontal="right" vertical="top"/>
    </xf>
    <xf numFmtId="2" fontId="54" fillId="0" borderId="0" xfId="5" applyNumberFormat="1" applyFont="1"/>
    <xf numFmtId="3" fontId="56" fillId="7" borderId="39" xfId="10" applyNumberFormat="1" applyFont="1" applyFill="1" applyBorder="1" applyAlignment="1">
      <alignment horizontal="left" vertical="top" wrapText="1"/>
    </xf>
    <xf numFmtId="3" fontId="58" fillId="7" borderId="39" xfId="10" applyNumberFormat="1" applyFont="1" applyFill="1" applyBorder="1" applyAlignment="1">
      <alignment horizontal="right" vertical="top"/>
    </xf>
    <xf numFmtId="172" fontId="58" fillId="7" borderId="39" xfId="10" applyNumberFormat="1" applyFont="1" applyFill="1" applyBorder="1" applyAlignment="1">
      <alignment horizontal="right" vertical="top"/>
    </xf>
    <xf numFmtId="3" fontId="56" fillId="7" borderId="39" xfId="10" applyNumberFormat="1" applyFont="1" applyFill="1" applyBorder="1" applyAlignment="1">
      <alignment horizontal="left" vertical="top"/>
    </xf>
    <xf numFmtId="180" fontId="58" fillId="7" borderId="39" xfId="10" applyNumberFormat="1" applyFont="1" applyFill="1" applyBorder="1" applyAlignment="1">
      <alignment horizontal="left" vertical="top"/>
    </xf>
    <xf numFmtId="180" fontId="58" fillId="7" borderId="39" xfId="20" applyNumberFormat="1" applyFont="1" applyFill="1" applyBorder="1" applyAlignment="1">
      <alignment horizontal="right" vertical="top"/>
    </xf>
    <xf numFmtId="3" fontId="56" fillId="3" borderId="39" xfId="10" quotePrefix="1" applyNumberFormat="1" applyFont="1" applyFill="1" applyBorder="1" applyAlignment="1">
      <alignment horizontal="center" vertical="top"/>
    </xf>
    <xf numFmtId="185" fontId="44" fillId="0" borderId="39" xfId="5" applyNumberFormat="1" applyFont="1" applyFill="1" applyBorder="1" applyAlignment="1">
      <alignment horizontal="left" vertical="top"/>
    </xf>
    <xf numFmtId="1" fontId="57" fillId="3" borderId="39" xfId="10" applyNumberFormat="1" applyFont="1" applyFill="1" applyBorder="1" applyAlignment="1">
      <alignment horizontal="right" vertical="top"/>
    </xf>
    <xf numFmtId="167" fontId="54" fillId="0" borderId="39" xfId="5" applyFont="1" applyBorder="1"/>
    <xf numFmtId="3" fontId="56" fillId="7" borderId="39" xfId="10" applyNumberFormat="1" applyFont="1" applyFill="1" applyBorder="1" applyAlignment="1">
      <alignment horizontal="center" vertical="top"/>
    </xf>
    <xf numFmtId="3" fontId="56" fillId="7" borderId="39" xfId="10" applyNumberFormat="1" applyFont="1" applyFill="1" applyBorder="1" applyAlignment="1">
      <alignment horizontal="right" vertical="top"/>
    </xf>
    <xf numFmtId="1" fontId="57" fillId="0" borderId="39" xfId="10" applyNumberFormat="1" applyFont="1" applyFill="1" applyBorder="1" applyAlignment="1">
      <alignment horizontal="right" vertical="top"/>
    </xf>
    <xf numFmtId="180" fontId="57" fillId="3" borderId="39" xfId="5" applyNumberFormat="1" applyFont="1" applyFill="1" applyBorder="1" applyAlignment="1">
      <alignment horizontal="right" vertical="top"/>
    </xf>
    <xf numFmtId="185" fontId="44" fillId="0" borderId="39" xfId="21" applyNumberFormat="1" applyFont="1" applyFill="1" applyBorder="1" applyAlignment="1">
      <alignment horizontal="left" vertical="top"/>
    </xf>
    <xf numFmtId="185" fontId="56" fillId="0" borderId="39" xfId="21" quotePrefix="1" applyNumberFormat="1" applyFont="1" applyFill="1" applyBorder="1" applyAlignment="1">
      <alignment horizontal="center" vertical="top" wrapText="1"/>
    </xf>
    <xf numFmtId="3" fontId="44" fillId="0" borderId="39" xfId="10" applyNumberFormat="1" applyFont="1" applyFill="1" applyBorder="1" applyAlignment="1">
      <alignment horizontal="right" vertical="top"/>
    </xf>
    <xf numFmtId="1" fontId="57" fillId="3" borderId="39" xfId="20" applyNumberFormat="1" applyFont="1" applyFill="1" applyBorder="1" applyAlignment="1">
      <alignment horizontal="right" vertical="top"/>
    </xf>
    <xf numFmtId="1" fontId="59" fillId="3" borderId="39" xfId="10" applyNumberFormat="1" applyFont="1" applyFill="1" applyBorder="1" applyAlignment="1">
      <alignment horizontal="right" vertical="center"/>
    </xf>
    <xf numFmtId="185" fontId="44" fillId="3" borderId="39" xfId="21" applyNumberFormat="1" applyFont="1" applyFill="1" applyBorder="1" applyAlignment="1">
      <alignment horizontal="left" vertical="top" wrapText="1"/>
    </xf>
    <xf numFmtId="3" fontId="56" fillId="0" borderId="39" xfId="10" quotePrefix="1" applyNumberFormat="1" applyFont="1" applyFill="1" applyBorder="1" applyAlignment="1">
      <alignment horizontal="center" vertical="top"/>
    </xf>
    <xf numFmtId="180" fontId="56" fillId="3" borderId="39" xfId="5" quotePrefix="1" applyNumberFormat="1" applyFont="1" applyFill="1" applyBorder="1" applyAlignment="1">
      <alignment horizontal="left" vertical="top"/>
    </xf>
    <xf numFmtId="172" fontId="57" fillId="0" borderId="39" xfId="10" applyNumberFormat="1" applyFont="1" applyFill="1" applyBorder="1" applyAlignment="1">
      <alignment horizontal="right" vertical="top"/>
    </xf>
    <xf numFmtId="180" fontId="32" fillId="7" borderId="39" xfId="21" applyNumberFormat="1" applyFont="1" applyFill="1" applyBorder="1" applyAlignment="1">
      <alignment horizontal="center" vertical="center" wrapText="1"/>
    </xf>
    <xf numFmtId="180" fontId="34" fillId="7" borderId="39" xfId="21" applyNumberFormat="1" applyFont="1" applyFill="1" applyBorder="1" applyAlignment="1">
      <alignment horizontal="center" vertical="center" wrapText="1"/>
    </xf>
    <xf numFmtId="180" fontId="60" fillId="7" borderId="39" xfId="21" applyNumberFormat="1" applyFont="1" applyFill="1" applyBorder="1" applyAlignment="1">
      <alignment horizontal="center" vertical="center" wrapText="1"/>
    </xf>
    <xf numFmtId="172" fontId="61" fillId="7" borderId="39" xfId="10" applyNumberFormat="1" applyFont="1" applyFill="1" applyBorder="1" applyAlignment="1">
      <alignment horizontal="right" vertical="top"/>
    </xf>
    <xf numFmtId="3" fontId="62" fillId="7" borderId="39" xfId="10" applyNumberFormat="1" applyFont="1" applyFill="1" applyBorder="1" applyAlignment="1">
      <alignment horizontal="right" vertical="top"/>
    </xf>
    <xf numFmtId="180" fontId="63" fillId="7" borderId="39" xfId="5" applyNumberFormat="1" applyFont="1" applyFill="1" applyBorder="1" applyAlignment="1">
      <alignment horizontal="center" vertical="center" wrapText="1"/>
    </xf>
    <xf numFmtId="180" fontId="63" fillId="7" borderId="39" xfId="20" applyNumberFormat="1" applyFont="1" applyFill="1" applyBorder="1" applyAlignment="1">
      <alignment horizontal="right" vertical="center" wrapText="1"/>
    </xf>
    <xf numFmtId="172" fontId="64" fillId="0" borderId="39" xfId="10" applyNumberFormat="1" applyFont="1" applyFill="1" applyBorder="1" applyAlignment="1">
      <alignment horizontal="right" vertical="top"/>
    </xf>
    <xf numFmtId="172" fontId="64" fillId="3" borderId="39" xfId="10" applyNumberFormat="1" applyFont="1" applyFill="1" applyBorder="1" applyAlignment="1">
      <alignment horizontal="right" vertical="top"/>
    </xf>
    <xf numFmtId="180" fontId="44" fillId="0" borderId="39" xfId="5" applyNumberFormat="1" applyFont="1" applyFill="1" applyBorder="1" applyAlignment="1">
      <alignment horizontal="right" vertical="top"/>
    </xf>
    <xf numFmtId="185" fontId="32" fillId="0" borderId="39" xfId="21" applyNumberFormat="1" applyFont="1" applyFill="1" applyBorder="1" applyAlignment="1">
      <alignment horizontal="left" vertical="top" wrapText="1"/>
    </xf>
    <xf numFmtId="180" fontId="64" fillId="0" borderId="39" xfId="20" applyNumberFormat="1" applyFont="1" applyFill="1" applyBorder="1" applyAlignment="1">
      <alignment horizontal="right" vertical="top" wrapText="1"/>
    </xf>
    <xf numFmtId="185" fontId="56" fillId="7" borderId="39" xfId="10" applyNumberFormat="1" applyFont="1" applyFill="1" applyBorder="1" applyAlignment="1">
      <alignment horizontal="left" vertical="top"/>
    </xf>
    <xf numFmtId="167" fontId="54" fillId="0" borderId="0" xfId="5" applyFont="1" applyFill="1"/>
    <xf numFmtId="180" fontId="60" fillId="7" borderId="39" xfId="5" applyNumberFormat="1" applyFont="1" applyFill="1" applyBorder="1" applyAlignment="1">
      <alignment horizontal="center" vertical="center" wrapText="1"/>
    </xf>
    <xf numFmtId="185" fontId="34" fillId="7" borderId="39" xfId="5" applyNumberFormat="1" applyFont="1" applyFill="1" applyBorder="1" applyAlignment="1">
      <alignment horizontal="center" vertical="center" wrapText="1"/>
    </xf>
    <xf numFmtId="167" fontId="30" fillId="0" borderId="0" xfId="5" applyFont="1" applyFill="1" applyBorder="1"/>
    <xf numFmtId="167" fontId="34" fillId="0" borderId="0" xfId="5" applyFont="1" applyFill="1" applyBorder="1" applyAlignment="1">
      <alignment horizontal="center" vertical="top" wrapText="1"/>
    </xf>
    <xf numFmtId="167" fontId="65" fillId="0" borderId="0" xfId="5" applyFont="1" applyFill="1" applyBorder="1" applyAlignment="1">
      <alignment horizontal="center" vertical="top" wrapText="1"/>
    </xf>
    <xf numFmtId="167" fontId="54" fillId="0" borderId="0" xfId="5" applyFont="1" applyBorder="1"/>
    <xf numFmtId="167" fontId="31" fillId="0" borderId="0" xfId="5" applyFont="1" applyFill="1" applyBorder="1" applyAlignment="1">
      <alignment horizontal="left"/>
    </xf>
    <xf numFmtId="167" fontId="30" fillId="0" borderId="0" xfId="5" applyFont="1" applyFill="1" applyBorder="1" applyAlignment="1">
      <alignment horizontal="left"/>
    </xf>
    <xf numFmtId="167" fontId="66" fillId="0" borderId="0" xfId="5" applyFont="1" applyFill="1" applyBorder="1" applyAlignment="1">
      <alignment horizontal="center"/>
    </xf>
    <xf numFmtId="179" fontId="30" fillId="0" borderId="0" xfId="27" applyNumberFormat="1" applyFont="1" applyFill="1" applyBorder="1" applyAlignment="1">
      <alignment horizontal="left"/>
    </xf>
    <xf numFmtId="167" fontId="33" fillId="0" borderId="0" xfId="5" applyFont="1" applyBorder="1"/>
    <xf numFmtId="167" fontId="67" fillId="0" borderId="0" xfId="5" applyFont="1" applyBorder="1" applyAlignment="1">
      <alignment horizontal="center"/>
    </xf>
    <xf numFmtId="167" fontId="67" fillId="0" borderId="0" xfId="5" applyFont="1" applyAlignment="1">
      <alignment horizontal="center"/>
    </xf>
    <xf numFmtId="167" fontId="54" fillId="3" borderId="0" xfId="5" applyFont="1" applyFill="1"/>
    <xf numFmtId="167" fontId="69" fillId="0" borderId="0" xfId="5" applyFont="1" applyFill="1" applyBorder="1" applyAlignment="1">
      <alignment horizontal="left" vertical="center"/>
    </xf>
    <xf numFmtId="167" fontId="35" fillId="0" borderId="0" xfId="5" applyFont="1" applyFill="1" applyAlignment="1">
      <alignment vertical="center"/>
    </xf>
    <xf numFmtId="17" fontId="70" fillId="7" borderId="39" xfId="12" applyNumberFormat="1" applyFont="1" applyFill="1" applyBorder="1" applyAlignment="1">
      <alignment horizontal="center" vertical="center" wrapText="1"/>
    </xf>
    <xf numFmtId="185" fontId="72" fillId="3" borderId="39" xfId="5" applyNumberFormat="1" applyFont="1" applyFill="1" applyBorder="1" applyAlignment="1">
      <alignment horizontal="left" vertical="center"/>
    </xf>
    <xf numFmtId="3" fontId="72" fillId="3" borderId="39" xfId="10" applyNumberFormat="1" applyFont="1" applyFill="1" applyBorder="1" applyAlignment="1">
      <alignment vertical="center"/>
    </xf>
    <xf numFmtId="3" fontId="72" fillId="3" borderId="39" xfId="10" quotePrefix="1" applyNumberFormat="1" applyFont="1" applyFill="1" applyBorder="1" applyAlignment="1">
      <alignment horizontal="center" vertical="center"/>
    </xf>
    <xf numFmtId="3" fontId="72" fillId="3" borderId="39" xfId="10" applyNumberFormat="1" applyFont="1" applyFill="1" applyBorder="1" applyAlignment="1">
      <alignment horizontal="right" vertical="center"/>
    </xf>
    <xf numFmtId="3" fontId="72" fillId="3" borderId="39" xfId="5" applyNumberFormat="1" applyFont="1" applyFill="1" applyBorder="1" applyAlignment="1">
      <alignment horizontal="right" vertical="center"/>
    </xf>
    <xf numFmtId="185" fontId="72" fillId="3" borderId="39" xfId="5" applyNumberFormat="1" applyFont="1" applyFill="1" applyBorder="1" applyAlignment="1">
      <alignment vertical="center"/>
    </xf>
    <xf numFmtId="185" fontId="72" fillId="0" borderId="39" xfId="5" applyNumberFormat="1" applyFont="1" applyFill="1" applyBorder="1" applyAlignment="1">
      <alignment vertical="center"/>
    </xf>
    <xf numFmtId="3" fontId="72" fillId="0" borderId="39" xfId="5" applyNumberFormat="1" applyFont="1" applyFill="1" applyBorder="1" applyAlignment="1">
      <alignment horizontal="right" vertical="top"/>
    </xf>
    <xf numFmtId="3" fontId="73" fillId="7" borderId="39" xfId="10" applyNumberFormat="1" applyFont="1" applyFill="1" applyBorder="1" applyAlignment="1">
      <alignment vertical="center"/>
    </xf>
    <xf numFmtId="3" fontId="73" fillId="7" borderId="39" xfId="10" applyNumberFormat="1" applyFont="1" applyFill="1" applyBorder="1" applyAlignment="1">
      <alignment horizontal="right" vertical="center"/>
    </xf>
    <xf numFmtId="184" fontId="73" fillId="7" borderId="39" xfId="10" applyNumberFormat="1" applyFont="1" applyFill="1" applyBorder="1" applyAlignment="1">
      <alignment horizontal="right" vertical="center"/>
    </xf>
    <xf numFmtId="167" fontId="69" fillId="0" borderId="0" xfId="5" applyFont="1" applyFill="1" applyAlignment="1">
      <alignment vertical="center"/>
    </xf>
    <xf numFmtId="184" fontId="72" fillId="3" borderId="39" xfId="10" applyNumberFormat="1" applyFont="1" applyFill="1" applyBorder="1" applyAlignment="1">
      <alignment horizontal="right" vertical="center"/>
    </xf>
    <xf numFmtId="4" fontId="73" fillId="7" borderId="39" xfId="10" applyNumberFormat="1" applyFont="1" applyFill="1" applyBorder="1" applyAlignment="1">
      <alignment horizontal="right" vertical="center"/>
    </xf>
    <xf numFmtId="3" fontId="72" fillId="3" borderId="39" xfId="13" quotePrefix="1" applyNumberFormat="1" applyFont="1" applyFill="1" applyBorder="1" applyAlignment="1">
      <alignment horizontal="center" vertical="center"/>
    </xf>
    <xf numFmtId="184" fontId="73" fillId="7" borderId="39" xfId="10" applyNumberFormat="1" applyFont="1" applyFill="1" applyBorder="1" applyAlignment="1">
      <alignment horizontal="center" vertical="center"/>
    </xf>
    <xf numFmtId="3" fontId="73" fillId="7" borderId="39" xfId="10" applyNumberFormat="1" applyFont="1" applyFill="1" applyBorder="1" applyAlignment="1">
      <alignment horizontal="center" vertical="center" wrapText="1"/>
    </xf>
    <xf numFmtId="184" fontId="72" fillId="0" borderId="39" xfId="10" applyNumberFormat="1" applyFont="1" applyFill="1" applyBorder="1" applyAlignment="1">
      <alignment horizontal="right" vertical="center"/>
    </xf>
    <xf numFmtId="3" fontId="73" fillId="7" borderId="39" xfId="10" applyNumberFormat="1" applyFont="1" applyFill="1" applyBorder="1" applyAlignment="1">
      <alignment horizontal="center" vertical="center"/>
    </xf>
    <xf numFmtId="167" fontId="35" fillId="0" borderId="0" xfId="5" applyFont="1" applyFill="1" applyBorder="1" applyAlignment="1">
      <alignment vertical="center"/>
    </xf>
    <xf numFmtId="185" fontId="44" fillId="3" borderId="39" xfId="5" applyNumberFormat="1" applyFont="1" applyFill="1" applyBorder="1" applyAlignment="1">
      <alignment horizontal="left" vertical="top"/>
    </xf>
    <xf numFmtId="180" fontId="44" fillId="3" borderId="39" xfId="20" applyNumberFormat="1" applyFont="1" applyFill="1" applyBorder="1" applyAlignment="1">
      <alignment vertical="top"/>
    </xf>
    <xf numFmtId="180" fontId="59" fillId="3" borderId="39" xfId="20" applyNumberFormat="1" applyFont="1" applyFill="1" applyBorder="1" applyAlignment="1">
      <alignment vertical="center"/>
    </xf>
    <xf numFmtId="3" fontId="44" fillId="3" borderId="39" xfId="5" applyNumberFormat="1" applyFont="1" applyFill="1" applyBorder="1" applyAlignment="1">
      <alignment horizontal="right" vertical="top"/>
    </xf>
    <xf numFmtId="180" fontId="44" fillId="3" borderId="39" xfId="20" applyNumberFormat="1" applyFont="1" applyFill="1" applyBorder="1" applyAlignment="1">
      <alignment horizontal="right" vertical="top"/>
    </xf>
    <xf numFmtId="1" fontId="44" fillId="3" borderId="39" xfId="20" applyNumberFormat="1" applyFont="1" applyFill="1" applyBorder="1" applyAlignment="1">
      <alignment horizontal="right" vertical="top"/>
    </xf>
    <xf numFmtId="167" fontId="54" fillId="7" borderId="0" xfId="5" applyFont="1" applyFill="1"/>
    <xf numFmtId="180" fontId="44" fillId="0" borderId="39" xfId="20" applyNumberFormat="1" applyFont="1" applyFill="1" applyBorder="1" applyAlignment="1">
      <alignment horizontal="center" vertical="top"/>
    </xf>
    <xf numFmtId="185" fontId="56" fillId="7" borderId="39" xfId="5" applyNumberFormat="1" applyFont="1" applyFill="1" applyBorder="1" applyAlignment="1">
      <alignment horizontal="left" vertical="top"/>
    </xf>
    <xf numFmtId="180" fontId="56" fillId="7" borderId="39" xfId="20" applyNumberFormat="1" applyFont="1" applyFill="1" applyBorder="1" applyAlignment="1">
      <alignment vertical="top"/>
    </xf>
    <xf numFmtId="3" fontId="56" fillId="7" borderId="39" xfId="5" applyNumberFormat="1" applyFont="1" applyFill="1" applyBorder="1" applyAlignment="1">
      <alignment horizontal="right" vertical="top"/>
    </xf>
    <xf numFmtId="180" fontId="56" fillId="7" borderId="39" xfId="20" applyNumberFormat="1" applyFont="1" applyFill="1" applyBorder="1" applyAlignment="1">
      <alignment horizontal="right" vertical="top"/>
    </xf>
    <xf numFmtId="3" fontId="44" fillId="3" borderId="39" xfId="14" applyNumberFormat="1" applyFont="1" applyFill="1" applyBorder="1" applyAlignment="1">
      <alignment horizontal="left" vertical="top"/>
    </xf>
    <xf numFmtId="185" fontId="44" fillId="0" borderId="39" xfId="21" applyNumberFormat="1" applyFont="1" applyFill="1" applyBorder="1" applyAlignment="1">
      <alignment horizontal="left" vertical="top" wrapText="1"/>
    </xf>
    <xf numFmtId="4" fontId="44" fillId="3" borderId="39" xfId="5" applyNumberFormat="1" applyFont="1" applyFill="1" applyBorder="1" applyAlignment="1">
      <alignment horizontal="right" vertical="top"/>
    </xf>
    <xf numFmtId="180" fontId="44" fillId="0" borderId="39" xfId="20" applyNumberFormat="1" applyFont="1" applyFill="1" applyBorder="1" applyAlignment="1">
      <alignment horizontal="right" vertical="top"/>
    </xf>
    <xf numFmtId="167" fontId="44" fillId="7" borderId="39" xfId="21" applyFont="1" applyFill="1" applyBorder="1" applyAlignment="1">
      <alignment horizontal="left" vertical="top" wrapText="1"/>
    </xf>
    <xf numFmtId="185" fontId="44" fillId="7" borderId="39" xfId="5" applyNumberFormat="1" applyFont="1" applyFill="1" applyBorder="1" applyAlignment="1">
      <alignment horizontal="left" vertical="top"/>
    </xf>
    <xf numFmtId="180" fontId="44" fillId="7" borderId="39" xfId="20" applyNumberFormat="1" applyFont="1" applyFill="1" applyBorder="1" applyAlignment="1">
      <alignment vertical="top"/>
    </xf>
    <xf numFmtId="3" fontId="44" fillId="7" borderId="39" xfId="5" applyNumberFormat="1" applyFont="1" applyFill="1" applyBorder="1" applyAlignment="1">
      <alignment horizontal="right" vertical="top"/>
    </xf>
    <xf numFmtId="180" fontId="44" fillId="7" borderId="39" xfId="20" applyNumberFormat="1" applyFont="1" applyFill="1" applyBorder="1" applyAlignment="1">
      <alignment horizontal="right" vertical="top"/>
    </xf>
    <xf numFmtId="3" fontId="44" fillId="3" borderId="39" xfId="14" applyNumberFormat="1" applyFont="1" applyFill="1" applyBorder="1" applyAlignment="1">
      <alignment horizontal="right" vertical="top"/>
    </xf>
    <xf numFmtId="167" fontId="44" fillId="7" borderId="39" xfId="21" applyFont="1" applyFill="1" applyBorder="1" applyAlignment="1">
      <alignment horizontal="left" vertical="top"/>
    </xf>
    <xf numFmtId="185" fontId="44" fillId="3" borderId="39" xfId="5" applyNumberFormat="1" applyFont="1" applyFill="1" applyBorder="1" applyAlignment="1">
      <alignment horizontal="left" vertical="top" wrapText="1"/>
    </xf>
    <xf numFmtId="167" fontId="44" fillId="7" borderId="39" xfId="5" applyFont="1" applyFill="1" applyBorder="1" applyAlignment="1">
      <alignment horizontal="left" vertical="top"/>
    </xf>
    <xf numFmtId="167" fontId="44" fillId="3" borderId="39" xfId="21" applyFont="1" applyFill="1" applyBorder="1" applyAlignment="1">
      <alignment horizontal="center" vertical="center"/>
    </xf>
    <xf numFmtId="167" fontId="30" fillId="0" borderId="0" xfId="5" applyFont="1" applyFill="1" applyBorder="1" applyAlignment="1"/>
    <xf numFmtId="167" fontId="54" fillId="0" borderId="0" xfId="5" applyFont="1" applyFill="1" applyAlignment="1">
      <alignment horizontal="left"/>
    </xf>
    <xf numFmtId="177" fontId="34" fillId="3" borderId="0" xfId="8" applyNumberFormat="1" applyFont="1" applyFill="1" applyBorder="1" applyAlignment="1">
      <alignment horizontal="right" vertical="top"/>
    </xf>
    <xf numFmtId="185" fontId="44" fillId="3" borderId="0" xfId="5" applyNumberFormat="1" applyFont="1" applyFill="1" applyBorder="1" applyAlignment="1">
      <alignment horizontal="right" vertical="top"/>
    </xf>
    <xf numFmtId="167" fontId="31" fillId="3" borderId="0" xfId="5" applyFont="1" applyFill="1" applyAlignment="1">
      <alignment horizontal="left"/>
    </xf>
    <xf numFmtId="0" fontId="30" fillId="3" borderId="0" xfId="5" applyNumberFormat="1" applyFont="1" applyFill="1" applyAlignment="1">
      <alignment horizontal="left" vertical="top"/>
    </xf>
    <xf numFmtId="167" fontId="54" fillId="0" borderId="0" xfId="5" applyFont="1" applyFill="1" applyAlignment="1">
      <alignment horizontal="right"/>
    </xf>
    <xf numFmtId="0" fontId="30" fillId="3" borderId="0" xfId="5" applyNumberFormat="1" applyFont="1" applyFill="1" applyAlignment="1">
      <alignment horizontal="left" vertical="top" wrapText="1"/>
    </xf>
    <xf numFmtId="167" fontId="54" fillId="0" borderId="0" xfId="5" applyFont="1" applyFill="1" applyAlignment="1">
      <alignment wrapText="1"/>
    </xf>
    <xf numFmtId="167" fontId="54" fillId="8" borderId="0" xfId="5" applyFont="1" applyFill="1"/>
    <xf numFmtId="0" fontId="75" fillId="3" borderId="0" xfId="0" applyFont="1" applyFill="1" applyAlignment="1"/>
    <xf numFmtId="0" fontId="75" fillId="0" borderId="0" xfId="0" applyFont="1"/>
    <xf numFmtId="3" fontId="75" fillId="0" borderId="0" xfId="0" applyNumberFormat="1" applyFont="1"/>
    <xf numFmtId="169" fontId="75" fillId="0" borderId="0" xfId="0" applyNumberFormat="1" applyFont="1"/>
    <xf numFmtId="43" fontId="75" fillId="0" borderId="0" xfId="20" applyFont="1"/>
    <xf numFmtId="1" fontId="75" fillId="0" borderId="0" xfId="0" applyNumberFormat="1" applyFont="1"/>
    <xf numFmtId="0" fontId="77" fillId="0" borderId="0" xfId="0" applyFont="1"/>
    <xf numFmtId="1" fontId="77" fillId="0" borderId="0" xfId="0" applyNumberFormat="1" applyFont="1"/>
    <xf numFmtId="49" fontId="74" fillId="3" borderId="0" xfId="0" applyNumberFormat="1" applyFont="1" applyFill="1" applyBorder="1" applyAlignment="1">
      <alignment vertical="top" wrapText="1"/>
    </xf>
    <xf numFmtId="0" fontId="78" fillId="3" borderId="0" xfId="0" applyNumberFormat="1" applyFont="1" applyFill="1" applyBorder="1" applyAlignment="1"/>
    <xf numFmtId="49" fontId="74" fillId="2" borderId="5" xfId="0" applyNumberFormat="1" applyFont="1" applyFill="1" applyBorder="1" applyAlignment="1">
      <alignment horizontal="center" vertical="center" wrapText="1"/>
    </xf>
    <xf numFmtId="49" fontId="74" fillId="3" borderId="5" xfId="0" applyNumberFormat="1" applyFont="1" applyFill="1" applyBorder="1" applyAlignment="1">
      <alignment horizontal="left" vertical="top"/>
    </xf>
    <xf numFmtId="3" fontId="74" fillId="3" borderId="39" xfId="0" applyNumberFormat="1" applyFont="1" applyFill="1" applyBorder="1" applyAlignment="1">
      <alignment horizontal="center" vertical="top"/>
    </xf>
    <xf numFmtId="4" fontId="80" fillId="3" borderId="39" xfId="0" applyNumberFormat="1" applyFont="1" applyFill="1" applyBorder="1" applyAlignment="1">
      <alignment horizontal="center" vertical="top"/>
    </xf>
    <xf numFmtId="171" fontId="76" fillId="0" borderId="39" xfId="0" applyNumberFormat="1" applyFont="1" applyFill="1" applyBorder="1" applyAlignment="1">
      <alignment horizontal="left" vertical="top"/>
    </xf>
    <xf numFmtId="4" fontId="76" fillId="2" borderId="39" xfId="0" applyNumberFormat="1" applyFont="1" applyFill="1" applyBorder="1" applyAlignment="1">
      <alignment horizontal="center" vertical="top"/>
    </xf>
    <xf numFmtId="3" fontId="76" fillId="2" borderId="39" xfId="0" applyNumberFormat="1" applyFont="1" applyFill="1" applyBorder="1" applyAlignment="1">
      <alignment horizontal="center" vertical="top"/>
    </xf>
    <xf numFmtId="4" fontId="76" fillId="2" borderId="45" xfId="0" applyNumberFormat="1" applyFont="1" applyFill="1" applyBorder="1" applyAlignment="1">
      <alignment horizontal="center" vertical="top"/>
    </xf>
    <xf numFmtId="3" fontId="78" fillId="3" borderId="39" xfId="0" applyNumberFormat="1" applyFont="1" applyFill="1" applyBorder="1" applyAlignment="1">
      <alignment horizontal="center" vertical="top"/>
    </xf>
    <xf numFmtId="4" fontId="78" fillId="2" borderId="45" xfId="0" applyNumberFormat="1" applyFont="1" applyFill="1" applyBorder="1" applyAlignment="1">
      <alignment horizontal="center" vertical="top"/>
    </xf>
    <xf numFmtId="4" fontId="78" fillId="2" borderId="39" xfId="0" applyNumberFormat="1" applyFont="1" applyFill="1" applyBorder="1" applyAlignment="1">
      <alignment horizontal="center" vertical="top"/>
    </xf>
    <xf numFmtId="3" fontId="76" fillId="3" borderId="39" xfId="0" applyNumberFormat="1" applyFont="1" applyFill="1" applyBorder="1" applyAlignment="1">
      <alignment horizontal="center" vertical="top"/>
    </xf>
    <xf numFmtId="4" fontId="78" fillId="3" borderId="45" xfId="0" applyNumberFormat="1" applyFont="1" applyFill="1" applyBorder="1" applyAlignment="1">
      <alignment horizontal="center" vertical="top"/>
    </xf>
    <xf numFmtId="4" fontId="78" fillId="3" borderId="39" xfId="0" applyNumberFormat="1" applyFont="1" applyFill="1" applyBorder="1" applyAlignment="1">
      <alignment horizontal="center" vertical="top"/>
    </xf>
    <xf numFmtId="17" fontId="76" fillId="2" borderId="39" xfId="16" applyNumberFormat="1" applyFont="1" applyFill="1" applyBorder="1" applyAlignment="1">
      <alignment horizontal="left"/>
    </xf>
    <xf numFmtId="3" fontId="75" fillId="9" borderId="39" xfId="20" applyNumberFormat="1" applyFont="1" applyFill="1" applyBorder="1" applyAlignment="1">
      <alignment horizontal="center"/>
    </xf>
    <xf numFmtId="4" fontId="75" fillId="9" borderId="39" xfId="27" applyNumberFormat="1" applyFont="1" applyFill="1" applyBorder="1" applyAlignment="1">
      <alignment horizontal="center"/>
    </xf>
    <xf numFmtId="0" fontId="78" fillId="3" borderId="0" xfId="0" applyNumberFormat="1" applyFont="1" applyFill="1" applyBorder="1" applyAlignment="1">
      <alignment horizontal="left"/>
    </xf>
    <xf numFmtId="0" fontId="76" fillId="2" borderId="0" xfId="0" applyFont="1" applyFill="1" applyAlignment="1">
      <alignment horizontal="center" vertical="center"/>
    </xf>
    <xf numFmtId="49" fontId="74" fillId="3" borderId="39" xfId="0" applyNumberFormat="1" applyFont="1" applyFill="1" applyBorder="1" applyAlignment="1">
      <alignment horizontal="left"/>
    </xf>
    <xf numFmtId="0" fontId="74" fillId="3" borderId="0" xfId="0" applyFont="1" applyFill="1" applyAlignment="1">
      <alignment horizontal="left" vertical="center"/>
    </xf>
    <xf numFmtId="169" fontId="74" fillId="3" borderId="0" xfId="0" applyNumberFormat="1" applyFont="1" applyFill="1" applyAlignment="1">
      <alignment horizontal="left" vertical="center"/>
    </xf>
    <xf numFmtId="172" fontId="76" fillId="2" borderId="39" xfId="20" applyNumberFormat="1" applyFont="1" applyFill="1" applyBorder="1" applyAlignment="1">
      <alignment horizontal="left"/>
    </xf>
    <xf numFmtId="0" fontId="76" fillId="2" borderId="0" xfId="0" applyFont="1" applyFill="1" applyAlignment="1">
      <alignment horizontal="left" vertical="center"/>
    </xf>
    <xf numFmtId="169" fontId="74" fillId="2" borderId="0" xfId="0" applyNumberFormat="1" applyFont="1" applyFill="1" applyAlignment="1">
      <alignment horizontal="left" vertical="center"/>
    </xf>
    <xf numFmtId="172" fontId="76" fillId="2" borderId="46" xfId="20" applyNumberFormat="1" applyFont="1" applyFill="1" applyBorder="1" applyAlignment="1">
      <alignment horizontal="left"/>
    </xf>
    <xf numFmtId="172" fontId="78" fillId="3" borderId="39" xfId="20" applyNumberFormat="1" applyFont="1" applyFill="1" applyBorder="1" applyAlignment="1">
      <alignment horizontal="left"/>
    </xf>
    <xf numFmtId="172" fontId="75" fillId="0" borderId="39" xfId="20" applyNumberFormat="1" applyFont="1" applyBorder="1" applyAlignment="1">
      <alignment horizontal="left" wrapText="1"/>
    </xf>
    <xf numFmtId="172" fontId="82" fillId="0" borderId="39" xfId="20" applyNumberFormat="1" applyFont="1" applyBorder="1" applyAlignment="1">
      <alignment horizontal="right" wrapText="1"/>
    </xf>
    <xf numFmtId="0" fontId="78" fillId="0" borderId="0" xfId="0" applyNumberFormat="1" applyFont="1" applyFill="1" applyBorder="1" applyAlignment="1">
      <alignment horizontal="left"/>
    </xf>
    <xf numFmtId="0" fontId="83" fillId="3" borderId="0" xfId="0" applyNumberFormat="1" applyFont="1" applyFill="1" applyBorder="1" applyAlignment="1">
      <alignment horizontal="left"/>
    </xf>
    <xf numFmtId="0" fontId="76" fillId="2" borderId="0" xfId="0" applyFont="1" applyFill="1" applyBorder="1" applyAlignment="1">
      <alignment horizontal="left" vertical="center"/>
    </xf>
    <xf numFmtId="0" fontId="0" fillId="3" borderId="0" xfId="0" applyNumberFormat="1" applyFont="1" applyFill="1" applyBorder="1" applyAlignment="1"/>
    <xf numFmtId="0" fontId="0" fillId="3" borderId="0" xfId="0" applyFill="1" applyBorder="1"/>
    <xf numFmtId="0" fontId="5" fillId="0" borderId="0" xfId="0" applyNumberFormat="1" applyFont="1" applyFill="1" applyBorder="1" applyAlignment="1"/>
    <xf numFmtId="17" fontId="5" fillId="0" borderId="0" xfId="0" applyNumberFormat="1" applyFont="1" applyFill="1" applyBorder="1" applyAlignment="1">
      <alignment horizontal="center" vertical="center" wrapText="1"/>
    </xf>
    <xf numFmtId="0" fontId="4" fillId="0" borderId="0" xfId="0" applyFont="1" applyFill="1" applyBorder="1"/>
    <xf numFmtId="0" fontId="20" fillId="0" borderId="0" xfId="0" applyNumberFormat="1" applyFont="1" applyFill="1" applyBorder="1" applyAlignment="1"/>
    <xf numFmtId="186" fontId="5" fillId="0" borderId="0" xfId="0" applyNumberFormat="1" applyFont="1" applyFill="1" applyBorder="1" applyAlignment="1">
      <alignment horizontal="right"/>
    </xf>
    <xf numFmtId="0" fontId="4" fillId="0" borderId="0" xfId="0" applyNumberFormat="1" applyFont="1" applyFill="1" applyBorder="1" applyAlignment="1">
      <alignment wrapText="1"/>
    </xf>
    <xf numFmtId="0" fontId="0" fillId="0" borderId="0" xfId="0" applyNumberFormat="1" applyFont="1" applyFill="1" applyBorder="1" applyAlignment="1"/>
    <xf numFmtId="0" fontId="85" fillId="0" borderId="0" xfId="0" applyNumberFormat="1" applyFont="1" applyFill="1" applyBorder="1" applyAlignment="1">
      <alignment horizontal="left"/>
    </xf>
    <xf numFmtId="0" fontId="86" fillId="2" borderId="0" xfId="0" applyFont="1" applyFill="1" applyAlignment="1">
      <alignment horizontal="left" vertical="center"/>
    </xf>
    <xf numFmtId="0" fontId="84" fillId="2" borderId="0" xfId="0" applyFont="1" applyFill="1" applyAlignment="1">
      <alignment horizontal="left" vertical="center"/>
    </xf>
    <xf numFmtId="49" fontId="88" fillId="2" borderId="0" xfId="0" applyNumberFormat="1" applyFont="1" applyFill="1" applyAlignment="1">
      <alignment vertical="top" wrapText="1"/>
    </xf>
    <xf numFmtId="169" fontId="85" fillId="0" borderId="0" xfId="0" applyNumberFormat="1" applyFont="1" applyFill="1" applyBorder="1" applyAlignment="1">
      <alignment horizontal="left"/>
    </xf>
    <xf numFmtId="187" fontId="85" fillId="0" borderId="0" xfId="0" applyNumberFormat="1" applyFont="1" applyFill="1" applyBorder="1" applyAlignment="1">
      <alignment horizontal="left"/>
    </xf>
    <xf numFmtId="3" fontId="85" fillId="0" borderId="0" xfId="0" applyNumberFormat="1" applyFont="1" applyFill="1" applyBorder="1" applyAlignment="1">
      <alignment horizontal="left"/>
    </xf>
    <xf numFmtId="0" fontId="80" fillId="0" borderId="0" xfId="16" applyFont="1" applyFill="1" applyAlignment="1">
      <alignment vertical="center"/>
    </xf>
    <xf numFmtId="3" fontId="80" fillId="0" borderId="0" xfId="16" applyNumberFormat="1" applyFont="1" applyFill="1" applyAlignment="1">
      <alignment vertical="center"/>
    </xf>
    <xf numFmtId="0" fontId="80" fillId="0" borderId="0" xfId="16" applyFont="1" applyFill="1" applyAlignment="1">
      <alignment vertical="top"/>
    </xf>
    <xf numFmtId="3" fontId="78" fillId="0" borderId="5" xfId="16" applyNumberFormat="1" applyFont="1" applyFill="1" applyBorder="1" applyAlignment="1">
      <alignment vertical="center"/>
    </xf>
    <xf numFmtId="172" fontId="90" fillId="0" borderId="0" xfId="20" applyNumberFormat="1" applyFont="1"/>
    <xf numFmtId="0" fontId="78" fillId="0" borderId="0" xfId="3" applyFont="1" applyFill="1" applyBorder="1" applyAlignment="1">
      <alignment vertical="center"/>
    </xf>
    <xf numFmtId="3" fontId="78" fillId="0" borderId="0" xfId="16" applyNumberFormat="1" applyFont="1" applyFill="1" applyBorder="1" applyAlignment="1">
      <alignment vertical="center"/>
    </xf>
    <xf numFmtId="3" fontId="78" fillId="0" borderId="0" xfId="16" applyNumberFormat="1" applyFont="1" applyFill="1" applyAlignment="1">
      <alignment vertical="center"/>
    </xf>
    <xf numFmtId="0" fontId="75" fillId="0" borderId="0" xfId="0" applyNumberFormat="1" applyFont="1" applyFill="1" applyBorder="1" applyAlignment="1"/>
    <xf numFmtId="0" fontId="75" fillId="0" borderId="0" xfId="0" applyFont="1" applyFill="1" applyAlignment="1">
      <alignment vertical="center"/>
    </xf>
    <xf numFmtId="0" fontId="79" fillId="0" borderId="0" xfId="0" applyFont="1" applyFill="1" applyAlignment="1">
      <alignment vertical="center"/>
    </xf>
    <xf numFmtId="0" fontId="75" fillId="0" borderId="0" xfId="0" applyNumberFormat="1" applyFont="1" applyFill="1" applyBorder="1" applyAlignment="1">
      <alignment horizontal="left"/>
    </xf>
    <xf numFmtId="49" fontId="74" fillId="0" borderId="0" xfId="0" applyNumberFormat="1" applyFont="1" applyFill="1" applyBorder="1" applyAlignment="1">
      <alignment horizontal="left" vertical="top"/>
    </xf>
    <xf numFmtId="0" fontId="75" fillId="0" borderId="0" xfId="0" applyFont="1" applyBorder="1"/>
    <xf numFmtId="49" fontId="74" fillId="0" borderId="39" xfId="0" applyNumberFormat="1" applyFont="1" applyFill="1" applyBorder="1" applyAlignment="1">
      <alignment horizontal="left" vertical="center" wrapText="1"/>
    </xf>
    <xf numFmtId="49" fontId="92" fillId="0" borderId="5" xfId="0" applyNumberFormat="1" applyFont="1" applyFill="1" applyBorder="1" applyAlignment="1">
      <alignment horizontal="center" vertical="center" wrapText="1"/>
    </xf>
    <xf numFmtId="49" fontId="74" fillId="0" borderId="39" xfId="0" applyNumberFormat="1" applyFont="1" applyFill="1" applyBorder="1" applyAlignment="1">
      <alignment horizontal="center" vertical="center" wrapText="1"/>
    </xf>
    <xf numFmtId="49" fontId="74" fillId="0" borderId="5" xfId="0" applyNumberFormat="1" applyFont="1" applyFill="1" applyBorder="1" applyAlignment="1">
      <alignment horizontal="center" vertical="center" wrapText="1"/>
    </xf>
    <xf numFmtId="49" fontId="74" fillId="0" borderId="48" xfId="0" applyNumberFormat="1" applyFont="1" applyFill="1" applyBorder="1" applyAlignment="1">
      <alignment horizontal="center" vertical="center" wrapText="1"/>
    </xf>
    <xf numFmtId="49" fontId="76" fillId="0" borderId="39" xfId="0" applyNumberFormat="1" applyFont="1" applyFill="1" applyBorder="1" applyAlignment="1">
      <alignment horizontal="left" wrapText="1"/>
    </xf>
    <xf numFmtId="180" fontId="78" fillId="0" borderId="39" xfId="4" applyNumberFormat="1" applyFont="1" applyFill="1" applyBorder="1" applyAlignment="1">
      <alignment horizontal="right"/>
    </xf>
    <xf numFmtId="172" fontId="75" fillId="0" borderId="39" xfId="0" applyNumberFormat="1" applyFont="1" applyBorder="1"/>
    <xf numFmtId="169" fontId="92" fillId="0" borderId="5" xfId="0" applyNumberFormat="1" applyFont="1" applyFill="1" applyBorder="1" applyAlignment="1">
      <alignment horizontal="right"/>
    </xf>
    <xf numFmtId="169" fontId="74" fillId="0" borderId="39" xfId="0" applyNumberFormat="1" applyFont="1" applyFill="1" applyBorder="1" applyAlignment="1">
      <alignment horizontal="right"/>
    </xf>
    <xf numFmtId="180" fontId="75" fillId="0" borderId="39" xfId="4" applyNumberFormat="1" applyFont="1" applyBorder="1"/>
    <xf numFmtId="180" fontId="74" fillId="0" borderId="5" xfId="0" applyNumberFormat="1" applyFont="1" applyFill="1" applyBorder="1" applyAlignment="1">
      <alignment horizontal="right"/>
    </xf>
    <xf numFmtId="49" fontId="74" fillId="0" borderId="0" xfId="0" applyNumberFormat="1" applyFont="1" applyFill="1" applyBorder="1" applyAlignment="1"/>
    <xf numFmtId="180" fontId="93" fillId="0" borderId="39" xfId="4" applyNumberFormat="1" applyFont="1" applyFill="1" applyBorder="1"/>
    <xf numFmtId="180" fontId="94" fillId="0" borderId="39" xfId="20" applyNumberFormat="1" applyFont="1" applyFill="1" applyBorder="1"/>
    <xf numFmtId="180" fontId="95" fillId="0" borderId="39" xfId="20" applyNumberFormat="1" applyFont="1" applyFill="1" applyBorder="1"/>
    <xf numFmtId="3" fontId="96" fillId="0" borderId="39" xfId="0" applyNumberFormat="1" applyFont="1" applyBorder="1" applyAlignment="1">
      <alignment horizontal="right" vertical="top"/>
    </xf>
    <xf numFmtId="180" fontId="97" fillId="0" borderId="39" xfId="20" applyNumberFormat="1" applyFont="1" applyFill="1" applyBorder="1"/>
    <xf numFmtId="180" fontId="98" fillId="0" borderId="39" xfId="20" applyNumberFormat="1" applyFont="1" applyFill="1" applyBorder="1"/>
    <xf numFmtId="169" fontId="78" fillId="0" borderId="0" xfId="0" applyNumberFormat="1" applyFont="1" applyFill="1" applyBorder="1" applyAlignment="1"/>
    <xf numFmtId="49" fontId="74" fillId="0" borderId="39" xfId="0" applyNumberFormat="1" applyFont="1" applyFill="1" applyBorder="1" applyAlignment="1">
      <alignment horizontal="left"/>
    </xf>
    <xf numFmtId="180" fontId="95" fillId="0" borderId="39" xfId="4" applyNumberFormat="1" applyFont="1" applyFill="1" applyBorder="1"/>
    <xf numFmtId="0" fontId="96" fillId="0" borderId="0" xfId="0" applyFont="1" applyFill="1" applyBorder="1" applyAlignment="1">
      <alignment horizontal="left" wrapText="1"/>
    </xf>
    <xf numFmtId="0" fontId="75" fillId="0" borderId="0" xfId="0" applyFont="1" applyFill="1" applyBorder="1"/>
    <xf numFmtId="0" fontId="78" fillId="0" borderId="0" xfId="0" applyNumberFormat="1" applyFont="1" applyFill="1" applyBorder="1" applyAlignment="1"/>
    <xf numFmtId="49" fontId="74" fillId="2" borderId="39" xfId="0" applyNumberFormat="1" applyFont="1" applyFill="1" applyBorder="1" applyAlignment="1">
      <alignment horizontal="center" vertical="center" wrapText="1"/>
    </xf>
    <xf numFmtId="0" fontId="78" fillId="0" borderId="0" xfId="16" applyFont="1" applyFill="1" applyAlignment="1">
      <alignment vertical="center"/>
    </xf>
    <xf numFmtId="0" fontId="79" fillId="0" borderId="0" xfId="0" applyNumberFormat="1" applyFont="1" applyFill="1" applyBorder="1" applyAlignment="1">
      <alignment horizontal="left" wrapText="1"/>
    </xf>
    <xf numFmtId="0" fontId="75" fillId="0" borderId="0" xfId="0" applyFont="1" applyFill="1" applyBorder="1" applyAlignment="1">
      <alignment horizontal="left" wrapText="1"/>
    </xf>
    <xf numFmtId="0" fontId="4" fillId="0" borderId="0" xfId="16" applyNumberFormat="1" applyFont="1" applyFill="1" applyBorder="1" applyAlignment="1"/>
    <xf numFmtId="0" fontId="9" fillId="2" borderId="0" xfId="16" applyFont="1" applyFill="1" applyAlignment="1">
      <alignment vertical="center"/>
    </xf>
    <xf numFmtId="49" fontId="8" fillId="0" borderId="52" xfId="16" applyNumberFormat="1" applyFont="1" applyFill="1" applyBorder="1" applyAlignment="1">
      <alignment horizontal="center" vertical="center" wrapText="1"/>
    </xf>
    <xf numFmtId="49" fontId="8" fillId="2" borderId="53" xfId="16" applyNumberFormat="1" applyFont="1" applyFill="1" applyBorder="1" applyAlignment="1">
      <alignment horizontal="left"/>
    </xf>
    <xf numFmtId="188" fontId="8" fillId="2" borderId="53" xfId="16" applyNumberFormat="1" applyFont="1" applyFill="1" applyBorder="1" applyAlignment="1">
      <alignment horizontal="right"/>
    </xf>
    <xf numFmtId="166" fontId="8" fillId="2" borderId="53" xfId="16" applyNumberFormat="1" applyFont="1" applyFill="1" applyBorder="1" applyAlignment="1">
      <alignment horizontal="right"/>
    </xf>
    <xf numFmtId="169" fontId="8" fillId="0" borderId="53" xfId="16" applyNumberFormat="1" applyFont="1" applyFill="1" applyBorder="1" applyAlignment="1">
      <alignment horizontal="right"/>
    </xf>
    <xf numFmtId="0" fontId="8" fillId="2" borderId="0" xfId="16" applyFont="1" applyFill="1" applyAlignment="1">
      <alignment vertical="center"/>
    </xf>
    <xf numFmtId="49" fontId="8" fillId="2" borderId="49" xfId="16" applyNumberFormat="1" applyFont="1" applyFill="1" applyBorder="1" applyAlignment="1">
      <alignment horizontal="left"/>
    </xf>
    <xf numFmtId="188" fontId="8" fillId="0" borderId="49" xfId="16" applyNumberFormat="1" applyFont="1" applyFill="1" applyBorder="1" applyAlignment="1">
      <alignment horizontal="right"/>
    </xf>
    <xf numFmtId="166" fontId="8" fillId="0" borderId="52" xfId="16" applyNumberFormat="1" applyFont="1" applyFill="1" applyBorder="1" applyAlignment="1">
      <alignment horizontal="right"/>
    </xf>
    <xf numFmtId="188" fontId="8" fillId="0" borderId="39" xfId="16" applyNumberFormat="1" applyFont="1" applyFill="1" applyBorder="1" applyAlignment="1">
      <alignment horizontal="right"/>
    </xf>
    <xf numFmtId="166" fontId="8" fillId="2" borderId="0" xfId="16" applyNumberFormat="1" applyFont="1" applyFill="1" applyAlignment="1">
      <alignment vertical="center"/>
    </xf>
    <xf numFmtId="49" fontId="9" fillId="2" borderId="39" xfId="16" applyNumberFormat="1" applyFont="1" applyFill="1" applyBorder="1" applyAlignment="1">
      <alignment horizontal="left"/>
    </xf>
    <xf numFmtId="188" fontId="9" fillId="2" borderId="39" xfId="16" applyNumberFormat="1" applyFont="1" applyFill="1" applyBorder="1" applyAlignment="1">
      <alignment horizontal="right"/>
    </xf>
    <xf numFmtId="166" fontId="9" fillId="2" borderId="39" xfId="16" applyNumberFormat="1" applyFont="1" applyFill="1" applyBorder="1" applyAlignment="1">
      <alignment horizontal="right"/>
    </xf>
    <xf numFmtId="166" fontId="9" fillId="0" borderId="39" xfId="16" applyNumberFormat="1" applyFont="1" applyFill="1" applyBorder="1" applyAlignment="1">
      <alignment horizontal="right"/>
    </xf>
    <xf numFmtId="188" fontId="9" fillId="0" borderId="39" xfId="16" applyNumberFormat="1" applyFont="1" applyFill="1" applyBorder="1" applyAlignment="1">
      <alignment horizontal="right"/>
    </xf>
    <xf numFmtId="166" fontId="9" fillId="2" borderId="0" xfId="16" applyNumberFormat="1" applyFont="1" applyFill="1" applyAlignment="1">
      <alignment vertical="center"/>
    </xf>
    <xf numFmtId="188" fontId="9" fillId="2" borderId="0" xfId="16" applyNumberFormat="1" applyFont="1" applyFill="1" applyAlignment="1">
      <alignment vertical="center"/>
    </xf>
    <xf numFmtId="166" fontId="4" fillId="0" borderId="0" xfId="16" applyNumberFormat="1" applyFont="1" applyFill="1" applyBorder="1" applyAlignment="1"/>
    <xf numFmtId="188" fontId="4" fillId="0" borderId="0" xfId="16" applyNumberFormat="1" applyFont="1" applyFill="1" applyBorder="1" applyAlignment="1"/>
    <xf numFmtId="189" fontId="4" fillId="0" borderId="0" xfId="16" applyNumberFormat="1" applyFont="1" applyFill="1" applyBorder="1" applyAlignment="1"/>
    <xf numFmtId="49" fontId="8" fillId="2" borderId="49" xfId="16" applyNumberFormat="1" applyFont="1" applyFill="1" applyBorder="1" applyAlignment="1">
      <alignment horizontal="center" vertical="center" wrapText="1"/>
    </xf>
    <xf numFmtId="49" fontId="8" fillId="2" borderId="42" xfId="16" applyNumberFormat="1" applyFont="1" applyFill="1" applyBorder="1" applyAlignment="1">
      <alignment horizontal="center" wrapText="1"/>
    </xf>
    <xf numFmtId="0" fontId="6" fillId="10" borderId="39" xfId="16" applyNumberFormat="1" applyFont="1" applyFill="1" applyBorder="1" applyAlignment="1">
      <alignment vertical="center"/>
    </xf>
    <xf numFmtId="3" fontId="6" fillId="10" borderId="39" xfId="16" applyNumberFormat="1" applyFont="1" applyFill="1" applyBorder="1" applyAlignment="1">
      <alignment horizontal="right" vertical="center"/>
    </xf>
    <xf numFmtId="0" fontId="6" fillId="10" borderId="39" xfId="16" applyNumberFormat="1" applyFont="1" applyFill="1" applyBorder="1" applyAlignment="1">
      <alignment horizontal="right" vertical="center"/>
    </xf>
    <xf numFmtId="3" fontId="6" fillId="0" borderId="39" xfId="16" applyNumberFormat="1" applyFont="1" applyFill="1" applyBorder="1" applyAlignment="1">
      <alignment horizontal="right" vertical="center"/>
    </xf>
    <xf numFmtId="17" fontId="7" fillId="10" borderId="39" xfId="16" applyNumberFormat="1" applyFont="1" applyFill="1" applyBorder="1" applyAlignment="1">
      <alignment horizontal="left" vertical="center"/>
    </xf>
    <xf numFmtId="3" fontId="7" fillId="10" borderId="39" xfId="16" applyNumberFormat="1" applyFont="1" applyFill="1" applyBorder="1" applyAlignment="1">
      <alignment horizontal="right" vertical="center"/>
    </xf>
    <xf numFmtId="0" fontId="7" fillId="10" borderId="39" xfId="16" applyNumberFormat="1" applyFont="1" applyFill="1" applyBorder="1" applyAlignment="1">
      <alignment horizontal="right" vertical="center"/>
    </xf>
    <xf numFmtId="3" fontId="7" fillId="0" borderId="39" xfId="16" applyNumberFormat="1" applyFont="1" applyFill="1" applyBorder="1" applyAlignment="1">
      <alignment horizontal="right" vertical="center"/>
    </xf>
    <xf numFmtId="49" fontId="9" fillId="2" borderId="0" xfId="16" applyNumberFormat="1" applyFont="1" applyFill="1" applyBorder="1" applyAlignment="1">
      <alignment horizontal="left"/>
    </xf>
    <xf numFmtId="166" fontId="9" fillId="2" borderId="0" xfId="16" applyNumberFormat="1" applyFont="1" applyFill="1" applyBorder="1" applyAlignment="1">
      <alignment horizontal="right"/>
    </xf>
    <xf numFmtId="3" fontId="9" fillId="2" borderId="0" xfId="16" applyNumberFormat="1" applyFont="1" applyFill="1" applyBorder="1" applyAlignment="1">
      <alignment horizontal="right"/>
    </xf>
    <xf numFmtId="169" fontId="9" fillId="2" borderId="0" xfId="16" applyNumberFormat="1" applyFont="1" applyFill="1" applyBorder="1" applyAlignment="1">
      <alignment horizontal="right"/>
    </xf>
    <xf numFmtId="190" fontId="4" fillId="0" borderId="0" xfId="16" applyNumberFormat="1" applyFont="1" applyFill="1" applyBorder="1" applyAlignment="1"/>
    <xf numFmtId="191" fontId="4" fillId="0" borderId="0" xfId="16" applyNumberFormat="1" applyFont="1" applyFill="1" applyBorder="1" applyAlignment="1"/>
    <xf numFmtId="49" fontId="8" fillId="2" borderId="5" xfId="16" applyNumberFormat="1" applyFont="1" applyFill="1" applyBorder="1" applyAlignment="1">
      <alignment horizontal="left"/>
    </xf>
    <xf numFmtId="49" fontId="8" fillId="0" borderId="42" xfId="16" applyNumberFormat="1" applyFont="1" applyFill="1" applyBorder="1" applyAlignment="1">
      <alignment horizontal="center" vertical="center" wrapText="1"/>
    </xf>
    <xf numFmtId="166" fontId="8" fillId="2" borderId="5" xfId="16" applyNumberFormat="1" applyFont="1" applyFill="1" applyBorder="1" applyAlignment="1">
      <alignment horizontal="right"/>
    </xf>
    <xf numFmtId="169" fontId="8" fillId="2" borderId="5" xfId="16" applyNumberFormat="1" applyFont="1" applyFill="1" applyBorder="1" applyAlignment="1">
      <alignment horizontal="right"/>
    </xf>
    <xf numFmtId="166" fontId="8" fillId="0" borderId="5" xfId="16" applyNumberFormat="1" applyFont="1" applyFill="1" applyBorder="1" applyAlignment="1">
      <alignment horizontal="right"/>
    </xf>
    <xf numFmtId="49" fontId="8" fillId="0" borderId="49" xfId="16" applyNumberFormat="1" applyFont="1" applyFill="1" applyBorder="1" applyAlignment="1">
      <alignment horizontal="left"/>
    </xf>
    <xf numFmtId="166" fontId="8" fillId="2" borderId="49" xfId="16" applyNumberFormat="1" applyFont="1" applyFill="1" applyBorder="1" applyAlignment="1">
      <alignment horizontal="right"/>
    </xf>
    <xf numFmtId="166" fontId="8" fillId="0" borderId="0" xfId="16" applyNumberFormat="1" applyFont="1" applyFill="1" applyAlignment="1">
      <alignment vertical="center"/>
    </xf>
    <xf numFmtId="0" fontId="8" fillId="0" borderId="0" xfId="16" applyFont="1" applyFill="1" applyAlignment="1">
      <alignment vertical="center"/>
    </xf>
    <xf numFmtId="49" fontId="8" fillId="2" borderId="0" xfId="16" applyNumberFormat="1" applyFont="1" applyFill="1" applyAlignment="1">
      <alignment horizontal="left"/>
    </xf>
    <xf numFmtId="3" fontId="4" fillId="0" borderId="0" xfId="16" applyNumberFormat="1" applyFont="1" applyFill="1" applyBorder="1" applyAlignment="1"/>
    <xf numFmtId="49" fontId="8" fillId="2" borderId="5" xfId="16" applyNumberFormat="1" applyFont="1" applyFill="1" applyBorder="1" applyAlignment="1">
      <alignment horizontal="right"/>
    </xf>
    <xf numFmtId="0" fontId="8" fillId="2" borderId="5" xfId="16" applyFont="1" applyFill="1" applyBorder="1" applyAlignment="1">
      <alignment horizontal="right"/>
    </xf>
    <xf numFmtId="170" fontId="8" fillId="2" borderId="5" xfId="16" applyNumberFormat="1" applyFont="1" applyFill="1" applyBorder="1" applyAlignment="1">
      <alignment horizontal="right"/>
    </xf>
    <xf numFmtId="166" fontId="9" fillId="11" borderId="39" xfId="17" applyNumberFormat="1" applyFont="1" applyFill="1" applyBorder="1" applyAlignment="1">
      <alignment horizontal="right"/>
    </xf>
    <xf numFmtId="1" fontId="9" fillId="11" borderId="39" xfId="17" applyNumberFormat="1" applyFont="1" applyFill="1" applyBorder="1" applyAlignment="1">
      <alignment horizontal="right"/>
    </xf>
    <xf numFmtId="169" fontId="9" fillId="11" borderId="39" xfId="17" applyNumberFormat="1" applyFont="1" applyFill="1" applyBorder="1" applyAlignment="1">
      <alignment horizontal="right"/>
    </xf>
    <xf numFmtId="49" fontId="8" fillId="2" borderId="5" xfId="16" applyNumberFormat="1" applyFont="1" applyFill="1" applyBorder="1" applyAlignment="1">
      <alignment horizontal="center"/>
    </xf>
    <xf numFmtId="166" fontId="9" fillId="2" borderId="5" xfId="16" applyNumberFormat="1" applyFont="1" applyFill="1" applyBorder="1" applyAlignment="1">
      <alignment horizontal="right"/>
    </xf>
    <xf numFmtId="169" fontId="9" fillId="2" borderId="0" xfId="16" applyNumberFormat="1" applyFont="1" applyFill="1" applyAlignment="1">
      <alignment vertical="center"/>
    </xf>
    <xf numFmtId="166" fontId="9" fillId="2" borderId="3" xfId="16" applyNumberFormat="1" applyFont="1" applyFill="1" applyBorder="1" applyAlignment="1">
      <alignment horizontal="right"/>
    </xf>
    <xf numFmtId="49" fontId="8" fillId="2" borderId="0" xfId="16" applyNumberFormat="1" applyFont="1" applyFill="1" applyBorder="1" applyAlignment="1">
      <alignment horizontal="left"/>
    </xf>
    <xf numFmtId="170" fontId="9" fillId="2" borderId="0" xfId="16" applyNumberFormat="1" applyFont="1" applyFill="1" applyBorder="1" applyAlignment="1">
      <alignment horizontal="right"/>
    </xf>
    <xf numFmtId="49" fontId="101" fillId="2" borderId="0" xfId="16" applyNumberFormat="1" applyFont="1" applyFill="1" applyAlignment="1">
      <alignment horizontal="left"/>
    </xf>
    <xf numFmtId="49" fontId="8" fillId="2" borderId="5" xfId="16" applyNumberFormat="1" applyFont="1" applyFill="1" applyBorder="1" applyAlignment="1">
      <alignment horizontal="center" vertical="center" wrapText="1"/>
    </xf>
    <xf numFmtId="166" fontId="8" fillId="0" borderId="49" xfId="16" applyNumberFormat="1" applyFont="1" applyFill="1" applyBorder="1" applyAlignment="1">
      <alignment horizontal="right"/>
    </xf>
    <xf numFmtId="0" fontId="9" fillId="2" borderId="39" xfId="16" applyFont="1" applyFill="1" applyBorder="1" applyAlignment="1">
      <alignment horizontal="right"/>
    </xf>
    <xf numFmtId="170" fontId="9" fillId="2" borderId="39" xfId="16" applyNumberFormat="1" applyFont="1" applyFill="1" applyBorder="1" applyAlignment="1">
      <alignment horizontal="right"/>
    </xf>
    <xf numFmtId="167" fontId="32" fillId="0" borderId="0" xfId="17" applyFont="1" applyFill="1"/>
    <xf numFmtId="169" fontId="9" fillId="2" borderId="39" xfId="16" applyNumberFormat="1" applyFont="1" applyFill="1" applyBorder="1" applyAlignment="1">
      <alignment horizontal="right"/>
    </xf>
    <xf numFmtId="170" fontId="9" fillId="2" borderId="0" xfId="16" applyNumberFormat="1" applyFont="1" applyFill="1" applyAlignment="1">
      <alignment vertical="center"/>
    </xf>
    <xf numFmtId="49" fontId="8" fillId="2" borderId="0" xfId="16" applyNumberFormat="1" applyFont="1" applyFill="1" applyAlignment="1">
      <alignment horizontal="left" wrapText="1"/>
    </xf>
    <xf numFmtId="169" fontId="4" fillId="0" borderId="0" xfId="16" applyNumberFormat="1" applyFont="1" applyFill="1" applyBorder="1" applyAlignment="1"/>
    <xf numFmtId="49" fontId="8" fillId="2" borderId="3" xfId="16" applyNumberFormat="1" applyFont="1" applyFill="1" applyBorder="1" applyAlignment="1">
      <alignment horizontal="center" vertical="center" wrapText="1"/>
    </xf>
    <xf numFmtId="170" fontId="8" fillId="2" borderId="49" xfId="16" applyNumberFormat="1" applyFont="1" applyFill="1" applyBorder="1" applyAlignment="1">
      <alignment horizontal="right"/>
    </xf>
    <xf numFmtId="49" fontId="8" fillId="2" borderId="55" xfId="16" applyNumberFormat="1" applyFont="1" applyFill="1" applyBorder="1" applyAlignment="1">
      <alignment horizontal="left"/>
    </xf>
    <xf numFmtId="49" fontId="8" fillId="0" borderId="5" xfId="16" applyNumberFormat="1" applyFont="1" applyFill="1" applyBorder="1" applyAlignment="1">
      <alignment horizontal="center"/>
    </xf>
    <xf numFmtId="0" fontId="9" fillId="2" borderId="5" xfId="16" applyFont="1" applyFill="1" applyBorder="1" applyAlignment="1">
      <alignment horizontal="right"/>
    </xf>
    <xf numFmtId="49" fontId="9" fillId="2" borderId="5" xfId="16" applyNumberFormat="1" applyFont="1" applyFill="1" applyBorder="1" applyAlignment="1">
      <alignment horizontal="left"/>
    </xf>
    <xf numFmtId="192" fontId="9" fillId="2" borderId="5" xfId="16" applyNumberFormat="1" applyFont="1" applyFill="1" applyBorder="1" applyAlignment="1">
      <alignment horizontal="right"/>
    </xf>
    <xf numFmtId="0" fontId="9" fillId="0" borderId="0" xfId="16" applyFont="1" applyFill="1" applyAlignment="1">
      <alignment vertical="center"/>
    </xf>
    <xf numFmtId="192" fontId="8" fillId="2" borderId="5" xfId="16" applyNumberFormat="1" applyFont="1" applyFill="1" applyBorder="1" applyAlignment="1">
      <alignment horizontal="right"/>
    </xf>
    <xf numFmtId="192" fontId="8" fillId="2" borderId="49" xfId="16" applyNumberFormat="1" applyFont="1" applyFill="1" applyBorder="1" applyAlignment="1">
      <alignment horizontal="right"/>
    </xf>
    <xf numFmtId="192" fontId="8" fillId="0" borderId="49" xfId="16" applyNumberFormat="1" applyFont="1" applyFill="1" applyBorder="1" applyAlignment="1">
      <alignment horizontal="right"/>
    </xf>
    <xf numFmtId="192" fontId="8" fillId="2" borderId="0" xfId="16" applyNumberFormat="1" applyFont="1" applyFill="1" applyAlignment="1">
      <alignment vertical="center"/>
    </xf>
    <xf numFmtId="192" fontId="9" fillId="2" borderId="39" xfId="16" applyNumberFormat="1" applyFont="1" applyFill="1" applyBorder="1" applyAlignment="1">
      <alignment horizontal="right"/>
    </xf>
    <xf numFmtId="192" fontId="9" fillId="2" borderId="0" xfId="16" applyNumberFormat="1" applyFont="1" applyFill="1" applyBorder="1" applyAlignment="1">
      <alignment horizontal="right"/>
    </xf>
    <xf numFmtId="192" fontId="4" fillId="0" borderId="0" xfId="16" applyNumberFormat="1" applyFont="1" applyFill="1" applyBorder="1" applyAlignment="1"/>
    <xf numFmtId="49" fontId="8" fillId="2" borderId="49" xfId="16" applyNumberFormat="1" applyFont="1" applyFill="1" applyBorder="1" applyAlignment="1">
      <alignment horizontal="center" vertical="center"/>
    </xf>
    <xf numFmtId="49" fontId="8" fillId="2" borderId="3" xfId="16" applyNumberFormat="1" applyFont="1" applyFill="1" applyBorder="1" applyAlignment="1">
      <alignment horizontal="center" vertical="center"/>
    </xf>
    <xf numFmtId="165" fontId="8" fillId="2" borderId="5" xfId="16" applyNumberFormat="1" applyFont="1" applyFill="1" applyBorder="1" applyAlignment="1">
      <alignment horizontal="right"/>
    </xf>
    <xf numFmtId="165" fontId="8" fillId="2" borderId="49" xfId="16" applyNumberFormat="1" applyFont="1" applyFill="1" applyBorder="1" applyAlignment="1">
      <alignment horizontal="right"/>
    </xf>
    <xf numFmtId="165" fontId="9" fillId="2" borderId="39" xfId="16" applyNumberFormat="1" applyFont="1" applyFill="1" applyBorder="1" applyAlignment="1">
      <alignment horizontal="right"/>
    </xf>
    <xf numFmtId="0" fontId="4" fillId="0" borderId="0" xfId="16" applyNumberFormat="1" applyFont="1" applyFill="1" applyBorder="1" applyAlignment="1">
      <alignment vertical="top"/>
    </xf>
    <xf numFmtId="49" fontId="8" fillId="2" borderId="5" xfId="16" applyNumberFormat="1" applyFont="1" applyFill="1" applyBorder="1" applyAlignment="1">
      <alignment horizontal="center" vertical="top" wrapText="1"/>
    </xf>
    <xf numFmtId="0" fontId="8" fillId="2" borderId="49" xfId="16" applyFont="1" applyFill="1" applyBorder="1" applyAlignment="1">
      <alignment horizontal="center" vertical="top" wrapText="1"/>
    </xf>
    <xf numFmtId="49" fontId="8" fillId="2" borderId="49" xfId="16" applyNumberFormat="1" applyFont="1" applyFill="1" applyBorder="1" applyAlignment="1">
      <alignment horizontal="center" vertical="top" wrapText="1"/>
    </xf>
    <xf numFmtId="0" fontId="8" fillId="0" borderId="49" xfId="16" applyFont="1" applyFill="1" applyBorder="1" applyAlignment="1">
      <alignment horizontal="center" vertical="top" wrapText="1"/>
    </xf>
    <xf numFmtId="0" fontId="9" fillId="2" borderId="0" xfId="16" applyFont="1" applyFill="1" applyAlignment="1">
      <alignment vertical="top"/>
    </xf>
    <xf numFmtId="0" fontId="30" fillId="0" borderId="39" xfId="16" applyNumberFormat="1" applyFont="1" applyFill="1" applyBorder="1" applyAlignment="1">
      <alignment horizontal="center" vertical="top"/>
    </xf>
    <xf numFmtId="49" fontId="102" fillId="2" borderId="5" xfId="16" applyNumberFormat="1" applyFont="1" applyFill="1" applyBorder="1" applyAlignment="1">
      <alignment horizontal="left" vertical="center" wrapText="1"/>
    </xf>
    <xf numFmtId="3" fontId="30" fillId="0" borderId="39" xfId="16" applyNumberFormat="1" applyFont="1" applyFill="1" applyBorder="1" applyAlignment="1">
      <alignment horizontal="right" vertical="top"/>
    </xf>
    <xf numFmtId="4" fontId="30" fillId="0" borderId="39" xfId="16" applyNumberFormat="1" applyFont="1" applyFill="1" applyBorder="1" applyAlignment="1">
      <alignment horizontal="right" vertical="top"/>
    </xf>
    <xf numFmtId="193" fontId="30" fillId="0" borderId="39" xfId="16" applyNumberFormat="1" applyFont="1" applyFill="1" applyBorder="1" applyAlignment="1">
      <alignment horizontal="right" vertical="top"/>
    </xf>
    <xf numFmtId="2" fontId="30" fillId="0" borderId="39" xfId="16" applyNumberFormat="1" applyFont="1" applyFill="1" applyBorder="1" applyAlignment="1">
      <alignment horizontal="right" vertical="top"/>
    </xf>
    <xf numFmtId="2" fontId="9" fillId="2" borderId="0" xfId="16" applyNumberFormat="1" applyFont="1" applyFill="1" applyAlignment="1">
      <alignment vertical="top"/>
    </xf>
    <xf numFmtId="0" fontId="30" fillId="0" borderId="40" xfId="16" applyNumberFormat="1" applyFont="1" applyFill="1" applyBorder="1" applyAlignment="1">
      <alignment horizontal="center" vertical="top"/>
    </xf>
    <xf numFmtId="2" fontId="103" fillId="0" borderId="40" xfId="16" applyNumberFormat="1" applyFont="1" applyBorder="1" applyAlignment="1">
      <alignment vertical="top"/>
    </xf>
    <xf numFmtId="3" fontId="30" fillId="0" borderId="40" xfId="16" applyNumberFormat="1" applyFont="1" applyFill="1" applyBorder="1" applyAlignment="1">
      <alignment horizontal="right" vertical="top"/>
    </xf>
    <xf numFmtId="4" fontId="30" fillId="0" borderId="40" xfId="16" applyNumberFormat="1" applyFont="1" applyFill="1" applyBorder="1" applyAlignment="1">
      <alignment horizontal="center" vertical="top"/>
    </xf>
    <xf numFmtId="4" fontId="30" fillId="0" borderId="40" xfId="16" applyNumberFormat="1" applyFont="1" applyFill="1" applyBorder="1" applyAlignment="1">
      <alignment horizontal="right" vertical="top"/>
    </xf>
    <xf numFmtId="193" fontId="30" fillId="0" borderId="40" xfId="16" applyNumberFormat="1" applyFont="1" applyFill="1" applyBorder="1" applyAlignment="1">
      <alignment horizontal="right" vertical="top"/>
    </xf>
    <xf numFmtId="2" fontId="30" fillId="0" borderId="40" xfId="16" applyNumberFormat="1" applyFont="1" applyFill="1" applyBorder="1" applyAlignment="1">
      <alignment horizontal="right" vertical="top"/>
    </xf>
    <xf numFmtId="0" fontId="9" fillId="0" borderId="0" xfId="16" applyFont="1" applyFill="1" applyAlignment="1">
      <alignment vertical="top"/>
    </xf>
    <xf numFmtId="0" fontId="64" fillId="0" borderId="0" xfId="16" applyNumberFormat="1" applyFont="1" applyFill="1" applyBorder="1" applyAlignment="1">
      <alignment vertical="top"/>
    </xf>
    <xf numFmtId="49" fontId="104" fillId="2" borderId="5" xfId="16" applyNumberFormat="1" applyFont="1" applyFill="1" applyBorder="1" applyAlignment="1">
      <alignment horizontal="center" vertical="top" wrapText="1"/>
    </xf>
    <xf numFmtId="0" fontId="104" fillId="2" borderId="5" xfId="16" applyFont="1" applyFill="1" applyBorder="1" applyAlignment="1">
      <alignment horizontal="center" vertical="top" wrapText="1"/>
    </xf>
    <xf numFmtId="0" fontId="105" fillId="2" borderId="0" xfId="16" applyFont="1" applyFill="1" applyAlignment="1">
      <alignment vertical="top"/>
    </xf>
    <xf numFmtId="0" fontId="106" fillId="2" borderId="5" xfId="16" applyFont="1" applyFill="1" applyBorder="1" applyAlignment="1">
      <alignment horizontal="center" vertical="center"/>
    </xf>
    <xf numFmtId="49" fontId="106" fillId="2" borderId="5" xfId="16" applyNumberFormat="1" applyFont="1" applyFill="1" applyBorder="1" applyAlignment="1">
      <alignment horizontal="left" vertical="center"/>
    </xf>
    <xf numFmtId="166" fontId="106" fillId="2" borderId="5" xfId="16" applyNumberFormat="1" applyFont="1" applyFill="1" applyBorder="1" applyAlignment="1">
      <alignment horizontal="left" vertical="center"/>
    </xf>
    <xf numFmtId="179" fontId="106" fillId="2" borderId="5" xfId="27" applyNumberFormat="1" applyFont="1" applyFill="1" applyBorder="1" applyAlignment="1">
      <alignment horizontal="left" vertical="center"/>
    </xf>
    <xf numFmtId="0" fontId="106" fillId="2" borderId="5" xfId="16" applyFont="1" applyFill="1" applyBorder="1" applyAlignment="1">
      <alignment horizontal="left" vertical="center"/>
    </xf>
    <xf numFmtId="194" fontId="8" fillId="2" borderId="5" xfId="16" applyNumberFormat="1" applyFont="1" applyFill="1" applyBorder="1" applyAlignment="1">
      <alignment horizontal="right"/>
    </xf>
    <xf numFmtId="194" fontId="8" fillId="0" borderId="5" xfId="16" applyNumberFormat="1" applyFont="1" applyFill="1" applyBorder="1" applyAlignment="1">
      <alignment horizontal="right"/>
    </xf>
    <xf numFmtId="0" fontId="8" fillId="0" borderId="5" xfId="16" applyFont="1" applyFill="1" applyBorder="1" applyAlignment="1">
      <alignment horizontal="right"/>
    </xf>
    <xf numFmtId="195" fontId="8" fillId="0" borderId="5" xfId="16" applyNumberFormat="1" applyFont="1" applyFill="1" applyBorder="1" applyAlignment="1">
      <alignment horizontal="right"/>
    </xf>
    <xf numFmtId="191" fontId="8" fillId="2" borderId="49" xfId="16" applyNumberFormat="1" applyFont="1" applyFill="1" applyBorder="1" applyAlignment="1">
      <alignment horizontal="right"/>
    </xf>
    <xf numFmtId="191" fontId="8" fillId="0" borderId="49" xfId="16" applyNumberFormat="1" applyFont="1" applyFill="1" applyBorder="1" applyAlignment="1">
      <alignment horizontal="right"/>
    </xf>
    <xf numFmtId="194" fontId="9" fillId="2" borderId="39" xfId="16" applyNumberFormat="1" applyFont="1" applyFill="1" applyBorder="1" applyAlignment="1">
      <alignment horizontal="right"/>
    </xf>
    <xf numFmtId="194" fontId="9" fillId="0" borderId="39" xfId="16" applyNumberFormat="1" applyFont="1" applyFill="1" applyBorder="1" applyAlignment="1">
      <alignment horizontal="right"/>
    </xf>
    <xf numFmtId="195" fontId="9" fillId="2" borderId="39" xfId="16" applyNumberFormat="1" applyFont="1" applyFill="1" applyBorder="1" applyAlignment="1">
      <alignment horizontal="right"/>
    </xf>
    <xf numFmtId="196" fontId="8" fillId="2" borderId="5" xfId="16" applyNumberFormat="1" applyFont="1" applyFill="1" applyBorder="1" applyAlignment="1">
      <alignment horizontal="right"/>
    </xf>
    <xf numFmtId="191" fontId="5" fillId="0" borderId="49" xfId="16" applyNumberFormat="1" applyFont="1" applyFill="1" applyBorder="1" applyAlignment="1">
      <alignment horizontal="right"/>
    </xf>
    <xf numFmtId="166" fontId="5" fillId="0" borderId="49" xfId="16" applyNumberFormat="1" applyFont="1" applyFill="1" applyBorder="1" applyAlignment="1">
      <alignment horizontal="right"/>
    </xf>
    <xf numFmtId="0" fontId="8" fillId="2" borderId="49" xfId="16" applyFont="1" applyFill="1" applyBorder="1" applyAlignment="1">
      <alignment horizontal="right"/>
    </xf>
    <xf numFmtId="165" fontId="8" fillId="2" borderId="0" xfId="16" applyNumberFormat="1" applyFont="1" applyFill="1" applyAlignment="1">
      <alignment vertical="center"/>
    </xf>
    <xf numFmtId="49" fontId="9" fillId="2" borderId="63" xfId="16" applyNumberFormat="1" applyFont="1" applyFill="1" applyBorder="1" applyAlignment="1">
      <alignment horizontal="left"/>
    </xf>
    <xf numFmtId="166" fontId="9" fillId="2" borderId="63" xfId="16" applyNumberFormat="1" applyFont="1" applyFill="1" applyBorder="1" applyAlignment="1">
      <alignment horizontal="right"/>
    </xf>
    <xf numFmtId="196" fontId="9" fillId="2" borderId="63" xfId="16" applyNumberFormat="1" applyFont="1" applyFill="1" applyBorder="1" applyAlignment="1">
      <alignment horizontal="right"/>
    </xf>
    <xf numFmtId="166" fontId="9" fillId="0" borderId="63" xfId="16" applyNumberFormat="1" applyFont="1" applyFill="1" applyBorder="1" applyAlignment="1">
      <alignment horizontal="right"/>
    </xf>
    <xf numFmtId="165" fontId="9" fillId="2" borderId="63" xfId="16" applyNumberFormat="1" applyFont="1" applyFill="1" applyBorder="1" applyAlignment="1">
      <alignment horizontal="right"/>
    </xf>
    <xf numFmtId="0" fontId="9" fillId="2" borderId="63" xfId="16" applyFont="1" applyFill="1" applyBorder="1" applyAlignment="1">
      <alignment horizontal="right"/>
    </xf>
    <xf numFmtId="49" fontId="8" fillId="2" borderId="5" xfId="16" applyNumberFormat="1" applyFont="1" applyFill="1" applyBorder="1" applyAlignment="1">
      <alignment horizontal="center" vertical="center"/>
    </xf>
    <xf numFmtId="197" fontId="8" fillId="2" borderId="39" xfId="16" applyNumberFormat="1" applyFont="1" applyFill="1" applyBorder="1" applyAlignment="1">
      <alignment horizontal="right"/>
    </xf>
    <xf numFmtId="197" fontId="8" fillId="2" borderId="49" xfId="16" applyNumberFormat="1" applyFont="1" applyFill="1" applyBorder="1" applyAlignment="1">
      <alignment horizontal="right"/>
    </xf>
    <xf numFmtId="197" fontId="8" fillId="2" borderId="42" xfId="16" applyNumberFormat="1" applyFont="1" applyFill="1" applyBorder="1" applyAlignment="1">
      <alignment horizontal="right"/>
    </xf>
    <xf numFmtId="197" fontId="9" fillId="2" borderId="39" xfId="16" applyNumberFormat="1" applyFont="1" applyFill="1" applyBorder="1" applyAlignment="1">
      <alignment horizontal="right"/>
    </xf>
    <xf numFmtId="165" fontId="8" fillId="0" borderId="49" xfId="16" applyNumberFormat="1" applyFont="1" applyFill="1" applyBorder="1" applyAlignment="1">
      <alignment horizontal="right"/>
    </xf>
    <xf numFmtId="1" fontId="8" fillId="0" borderId="49" xfId="16" applyNumberFormat="1" applyFont="1" applyFill="1" applyBorder="1" applyAlignment="1">
      <alignment horizontal="right"/>
    </xf>
    <xf numFmtId="49" fontId="8" fillId="0" borderId="39" xfId="16" applyNumberFormat="1" applyFont="1" applyFill="1" applyBorder="1" applyAlignment="1">
      <alignment horizontal="left"/>
    </xf>
    <xf numFmtId="49" fontId="9" fillId="0" borderId="39" xfId="16" applyNumberFormat="1" applyFont="1" applyFill="1" applyBorder="1" applyAlignment="1">
      <alignment horizontal="left"/>
    </xf>
    <xf numFmtId="192" fontId="9" fillId="0" borderId="39" xfId="16" applyNumberFormat="1" applyFont="1" applyFill="1" applyBorder="1" applyAlignment="1">
      <alignment horizontal="right"/>
    </xf>
    <xf numFmtId="165" fontId="9" fillId="0" borderId="39" xfId="16" applyNumberFormat="1" applyFont="1" applyFill="1" applyBorder="1" applyAlignment="1">
      <alignment horizontal="right"/>
    </xf>
    <xf numFmtId="1" fontId="9" fillId="0" borderId="39" xfId="16" applyNumberFormat="1" applyFont="1" applyFill="1" applyBorder="1" applyAlignment="1">
      <alignment horizontal="right"/>
    </xf>
    <xf numFmtId="49" fontId="8" fillId="0" borderId="5" xfId="16" applyNumberFormat="1" applyFont="1" applyFill="1" applyBorder="1" applyAlignment="1">
      <alignment horizontal="left"/>
    </xf>
    <xf numFmtId="192" fontId="8" fillId="0" borderId="5" xfId="16" applyNumberFormat="1" applyFont="1" applyFill="1" applyBorder="1" applyAlignment="1">
      <alignment horizontal="right"/>
    </xf>
    <xf numFmtId="165" fontId="8" fillId="0" borderId="5" xfId="16" applyNumberFormat="1" applyFont="1" applyFill="1" applyBorder="1" applyAlignment="1">
      <alignment horizontal="right"/>
    </xf>
    <xf numFmtId="1" fontId="8" fillId="0" borderId="5" xfId="16" applyNumberFormat="1" applyFont="1" applyFill="1" applyBorder="1" applyAlignment="1">
      <alignment horizontal="right"/>
    </xf>
    <xf numFmtId="3" fontId="8" fillId="2" borderId="5" xfId="16" applyNumberFormat="1" applyFont="1" applyFill="1" applyBorder="1" applyAlignment="1">
      <alignment horizontal="right"/>
    </xf>
    <xf numFmtId="191" fontId="8" fillId="2" borderId="5" xfId="16" applyNumberFormat="1" applyFont="1" applyFill="1" applyBorder="1" applyAlignment="1">
      <alignment horizontal="right"/>
    </xf>
    <xf numFmtId="184" fontId="8" fillId="2" borderId="5" xfId="16" applyNumberFormat="1" applyFont="1" applyFill="1" applyBorder="1" applyAlignment="1">
      <alignment horizontal="right"/>
    </xf>
    <xf numFmtId="197" fontId="8" fillId="2" borderId="5" xfId="16" applyNumberFormat="1" applyFont="1" applyFill="1" applyBorder="1" applyAlignment="1">
      <alignment horizontal="right"/>
    </xf>
    <xf numFmtId="166" fontId="8" fillId="2" borderId="39" xfId="16" applyNumberFormat="1" applyFont="1" applyFill="1" applyBorder="1" applyAlignment="1">
      <alignment horizontal="right"/>
    </xf>
    <xf numFmtId="3" fontId="8" fillId="2" borderId="49" xfId="16" applyNumberFormat="1" applyFont="1" applyFill="1" applyBorder="1" applyAlignment="1">
      <alignment horizontal="right"/>
    </xf>
    <xf numFmtId="184" fontId="8" fillId="2" borderId="49" xfId="16" applyNumberFormat="1" applyFont="1" applyFill="1" applyBorder="1" applyAlignment="1">
      <alignment horizontal="right"/>
    </xf>
    <xf numFmtId="4" fontId="8" fillId="2" borderId="49" xfId="16" applyNumberFormat="1" applyFont="1" applyFill="1" applyBorder="1" applyAlignment="1">
      <alignment horizontal="right"/>
    </xf>
    <xf numFmtId="3" fontId="9" fillId="2" borderId="39" xfId="16" applyNumberFormat="1" applyFont="1" applyFill="1" applyBorder="1" applyAlignment="1">
      <alignment horizontal="right"/>
    </xf>
    <xf numFmtId="184" fontId="9" fillId="2" borderId="39" xfId="16" applyNumberFormat="1" applyFont="1" applyFill="1" applyBorder="1" applyAlignment="1">
      <alignment horizontal="right"/>
    </xf>
    <xf numFmtId="49" fontId="8" fillId="2" borderId="0" xfId="16" applyNumberFormat="1" applyFont="1" applyFill="1" applyAlignment="1"/>
    <xf numFmtId="49" fontId="8" fillId="2" borderId="5" xfId="16" applyNumberFormat="1" applyFont="1" applyFill="1" applyBorder="1" applyAlignment="1">
      <alignment horizontal="left" vertical="center" wrapText="1"/>
    </xf>
    <xf numFmtId="1" fontId="8" fillId="2" borderId="5" xfId="16" applyNumberFormat="1" applyFont="1" applyFill="1" applyBorder="1" applyAlignment="1">
      <alignment horizontal="right" vertical="center" wrapText="1"/>
    </xf>
    <xf numFmtId="198" fontId="8" fillId="2" borderId="5" xfId="16" applyNumberFormat="1" applyFont="1" applyFill="1" applyBorder="1" applyAlignment="1">
      <alignment horizontal="right" vertical="center" wrapText="1"/>
    </xf>
    <xf numFmtId="195" fontId="8" fillId="2" borderId="5" xfId="16" applyNumberFormat="1" applyFont="1" applyFill="1" applyBorder="1" applyAlignment="1">
      <alignment horizontal="right" vertical="center" wrapText="1"/>
    </xf>
    <xf numFmtId="165" fontId="8" fillId="2" borderId="5" xfId="16" applyNumberFormat="1" applyFont="1" applyFill="1" applyBorder="1" applyAlignment="1">
      <alignment horizontal="right" vertical="center" wrapText="1"/>
    </xf>
    <xf numFmtId="49" fontId="8" fillId="2" borderId="49" xfId="16" applyNumberFormat="1" applyFont="1" applyFill="1" applyBorder="1" applyAlignment="1">
      <alignment horizontal="left" vertical="center" wrapText="1"/>
    </xf>
    <xf numFmtId="165" fontId="8" fillId="2" borderId="49" xfId="16" applyNumberFormat="1" applyFont="1" applyFill="1" applyBorder="1" applyAlignment="1">
      <alignment horizontal="right" vertical="center" wrapText="1"/>
    </xf>
    <xf numFmtId="198" fontId="8" fillId="2" borderId="49" xfId="16" applyNumberFormat="1" applyFont="1" applyFill="1" applyBorder="1" applyAlignment="1">
      <alignment horizontal="right" vertical="center" wrapText="1"/>
    </xf>
    <xf numFmtId="195" fontId="8" fillId="2" borderId="49" xfId="16" applyNumberFormat="1" applyFont="1" applyFill="1" applyBorder="1" applyAlignment="1">
      <alignment horizontal="right" vertical="center" wrapText="1"/>
    </xf>
    <xf numFmtId="165" fontId="9" fillId="2" borderId="39" xfId="16" applyNumberFormat="1" applyFont="1" applyFill="1" applyBorder="1" applyAlignment="1">
      <alignment horizontal="right" vertical="center" wrapText="1"/>
    </xf>
    <xf numFmtId="198" fontId="9" fillId="2" borderId="39" xfId="16" applyNumberFormat="1" applyFont="1" applyFill="1" applyBorder="1" applyAlignment="1">
      <alignment horizontal="right" vertical="center" wrapText="1"/>
    </xf>
    <xf numFmtId="195" fontId="9" fillId="2" borderId="39" xfId="16" applyNumberFormat="1" applyFont="1" applyFill="1" applyBorder="1" applyAlignment="1">
      <alignment horizontal="right" vertical="center" wrapText="1"/>
    </xf>
    <xf numFmtId="0" fontId="8" fillId="2" borderId="5" xfId="16" applyFont="1" applyFill="1" applyBorder="1" applyAlignment="1">
      <alignment horizontal="center" vertical="center" wrapText="1"/>
    </xf>
    <xf numFmtId="0" fontId="8" fillId="2" borderId="50" xfId="16" applyFont="1" applyFill="1" applyBorder="1" applyAlignment="1">
      <alignment horizontal="center" vertical="center" wrapText="1"/>
    </xf>
    <xf numFmtId="0" fontId="8" fillId="2" borderId="39" xfId="16" applyFont="1" applyFill="1" applyBorder="1" applyAlignment="1">
      <alignment horizontal="center" vertical="center" wrapText="1"/>
    </xf>
    <xf numFmtId="170" fontId="8" fillId="2" borderId="50" xfId="16" applyNumberFormat="1" applyFont="1" applyFill="1" applyBorder="1" applyAlignment="1">
      <alignment horizontal="right"/>
    </xf>
    <xf numFmtId="170" fontId="8" fillId="2" borderId="55" xfId="16" applyNumberFormat="1" applyFont="1" applyFill="1" applyBorder="1" applyAlignment="1">
      <alignment horizontal="right"/>
    </xf>
    <xf numFmtId="166" fontId="8" fillId="2" borderId="42" xfId="16" applyNumberFormat="1" applyFont="1" applyFill="1" applyBorder="1" applyAlignment="1">
      <alignment horizontal="right"/>
    </xf>
    <xf numFmtId="166" fontId="8" fillId="2" borderId="55" xfId="16" applyNumberFormat="1" applyFont="1" applyFill="1" applyBorder="1" applyAlignment="1">
      <alignment horizontal="right"/>
    </xf>
    <xf numFmtId="0" fontId="8" fillId="2" borderId="39" xfId="16" applyFont="1" applyFill="1" applyBorder="1" applyAlignment="1">
      <alignment horizontal="right"/>
    </xf>
    <xf numFmtId="1" fontId="8" fillId="2" borderId="42" xfId="16" applyNumberFormat="1" applyFont="1" applyFill="1" applyBorder="1" applyAlignment="1">
      <alignment vertical="center"/>
    </xf>
    <xf numFmtId="1" fontId="9" fillId="2" borderId="39" xfId="16" applyNumberFormat="1" applyFont="1" applyFill="1" applyBorder="1" applyAlignment="1">
      <alignment vertical="center"/>
    </xf>
    <xf numFmtId="0" fontId="9" fillId="2" borderId="0" xfId="16" applyFont="1" applyFill="1" applyBorder="1" applyAlignment="1">
      <alignment horizontal="right"/>
    </xf>
    <xf numFmtId="191" fontId="9" fillId="2" borderId="0" xfId="16" applyNumberFormat="1" applyFont="1" applyFill="1" applyBorder="1" applyAlignment="1">
      <alignment horizontal="right"/>
    </xf>
    <xf numFmtId="0" fontId="8" fillId="2" borderId="49" xfId="16" applyFont="1" applyFill="1" applyBorder="1" applyAlignment="1">
      <alignment horizontal="center" vertical="center" wrapText="1"/>
    </xf>
    <xf numFmtId="199" fontId="8" fillId="2" borderId="5" xfId="16" applyNumberFormat="1" applyFont="1" applyFill="1" applyBorder="1" applyAlignment="1">
      <alignment horizontal="right"/>
    </xf>
    <xf numFmtId="169" fontId="8" fillId="2" borderId="50" xfId="16" applyNumberFormat="1" applyFont="1" applyFill="1" applyBorder="1" applyAlignment="1">
      <alignment horizontal="right"/>
    </xf>
    <xf numFmtId="199" fontId="8" fillId="2" borderId="39" xfId="16" applyNumberFormat="1" applyFont="1" applyFill="1" applyBorder="1" applyAlignment="1">
      <alignment horizontal="right"/>
    </xf>
    <xf numFmtId="199" fontId="8" fillId="2" borderId="51" xfId="16" applyNumberFormat="1" applyFont="1" applyFill="1" applyBorder="1" applyAlignment="1">
      <alignment horizontal="right"/>
    </xf>
    <xf numFmtId="169" fontId="8" fillId="2" borderId="39" xfId="16" applyNumberFormat="1" applyFont="1" applyFill="1" applyBorder="1" applyAlignment="1">
      <alignment horizontal="right"/>
    </xf>
    <xf numFmtId="169" fontId="8" fillId="2" borderId="49" xfId="16" applyNumberFormat="1" applyFont="1" applyFill="1" applyBorder="1" applyAlignment="1">
      <alignment horizontal="right"/>
    </xf>
    <xf numFmtId="199" fontId="8" fillId="2" borderId="49" xfId="16" applyNumberFormat="1" applyFont="1" applyFill="1" applyBorder="1" applyAlignment="1">
      <alignment horizontal="right"/>
    </xf>
    <xf numFmtId="169" fontId="8" fillId="2" borderId="55" xfId="16" applyNumberFormat="1" applyFont="1" applyFill="1" applyBorder="1" applyAlignment="1">
      <alignment horizontal="right"/>
    </xf>
    <xf numFmtId="199" fontId="8" fillId="2" borderId="42" xfId="16" applyNumberFormat="1" applyFont="1" applyFill="1" applyBorder="1" applyAlignment="1">
      <alignment horizontal="right"/>
    </xf>
    <xf numFmtId="170" fontId="8" fillId="2" borderId="39" xfId="16" applyNumberFormat="1" applyFont="1" applyFill="1" applyBorder="1" applyAlignment="1">
      <alignment horizontal="right"/>
    </xf>
    <xf numFmtId="199" fontId="9" fillId="2" borderId="39" xfId="16" applyNumberFormat="1" applyFont="1" applyFill="1" applyBorder="1" applyAlignment="1">
      <alignment horizontal="right"/>
    </xf>
    <xf numFmtId="170" fontId="4" fillId="0" borderId="0" xfId="16" applyNumberFormat="1" applyFont="1" applyFill="1" applyBorder="1" applyAlignment="1"/>
    <xf numFmtId="3" fontId="32" fillId="0" borderId="0" xfId="16" applyNumberFormat="1" applyFont="1" applyFill="1" applyBorder="1" applyAlignment="1">
      <alignment horizontal="right" vertical="center"/>
    </xf>
    <xf numFmtId="3" fontId="44" fillId="0" borderId="0" xfId="16" applyNumberFormat="1" applyFont="1" applyFill="1" applyBorder="1" applyAlignment="1">
      <alignment horizontal="right" vertical="center"/>
    </xf>
    <xf numFmtId="200" fontId="8" fillId="2" borderId="5" xfId="16" applyNumberFormat="1" applyFont="1" applyFill="1" applyBorder="1" applyAlignment="1">
      <alignment horizontal="right"/>
    </xf>
    <xf numFmtId="200" fontId="8" fillId="2" borderId="42" xfId="16" applyNumberFormat="1" applyFont="1" applyFill="1" applyBorder="1" applyAlignment="1">
      <alignment horizontal="right"/>
    </xf>
    <xf numFmtId="200" fontId="9" fillId="2" borderId="39" xfId="16" applyNumberFormat="1" applyFont="1" applyFill="1" applyBorder="1" applyAlignment="1">
      <alignment horizontal="right"/>
    </xf>
    <xf numFmtId="49" fontId="8" fillId="2" borderId="5" xfId="16" applyNumberFormat="1" applyFont="1" applyFill="1" applyBorder="1" applyAlignment="1">
      <alignment vertical="center"/>
    </xf>
    <xf numFmtId="49" fontId="107" fillId="2" borderId="5" xfId="16" applyNumberFormat="1" applyFont="1" applyFill="1" applyBorder="1" applyAlignment="1">
      <alignment horizontal="center" vertical="center"/>
    </xf>
    <xf numFmtId="0" fontId="8" fillId="2" borderId="5" xfId="16" applyFont="1" applyFill="1" applyBorder="1" applyAlignment="1">
      <alignment horizontal="center" vertical="top" wrapText="1"/>
    </xf>
    <xf numFmtId="49" fontId="8" fillId="2" borderId="5" xfId="16" applyNumberFormat="1" applyFont="1" applyFill="1" applyBorder="1" applyAlignment="1">
      <alignment horizontal="left" vertical="top"/>
    </xf>
    <xf numFmtId="0" fontId="8" fillId="2" borderId="5" xfId="16" applyFont="1" applyFill="1" applyBorder="1" applyAlignment="1">
      <alignment horizontal="right" vertical="top"/>
    </xf>
    <xf numFmtId="170" fontId="8" fillId="2" borderId="5" xfId="16" applyNumberFormat="1" applyFont="1" applyFill="1" applyBorder="1" applyAlignment="1">
      <alignment horizontal="right" vertical="top"/>
    </xf>
    <xf numFmtId="169" fontId="8" fillId="2" borderId="5" xfId="16" applyNumberFormat="1" applyFont="1" applyFill="1" applyBorder="1" applyAlignment="1">
      <alignment horizontal="right" vertical="top"/>
    </xf>
    <xf numFmtId="166" fontId="8" fillId="2" borderId="5" xfId="16" applyNumberFormat="1" applyFont="1" applyFill="1" applyBorder="1" applyAlignment="1">
      <alignment horizontal="right" vertical="top"/>
    </xf>
    <xf numFmtId="0" fontId="8" fillId="2" borderId="0" xfId="16" applyFont="1" applyFill="1" applyAlignment="1">
      <alignment vertical="top"/>
    </xf>
    <xf numFmtId="49" fontId="8" fillId="2" borderId="49" xfId="16" applyNumberFormat="1" applyFont="1" applyFill="1" applyBorder="1" applyAlignment="1">
      <alignment horizontal="left" vertical="top"/>
    </xf>
    <xf numFmtId="0" fontId="8" fillId="2" borderId="49" xfId="16" applyFont="1" applyFill="1" applyBorder="1" applyAlignment="1">
      <alignment horizontal="right" vertical="top"/>
    </xf>
    <xf numFmtId="170" fontId="8" fillId="2" borderId="49" xfId="16" applyNumberFormat="1" applyFont="1" applyFill="1" applyBorder="1" applyAlignment="1">
      <alignment horizontal="right" vertical="top"/>
    </xf>
    <xf numFmtId="169" fontId="8" fillId="2" borderId="49" xfId="16" applyNumberFormat="1" applyFont="1" applyFill="1" applyBorder="1" applyAlignment="1">
      <alignment horizontal="right" vertical="top"/>
    </xf>
    <xf numFmtId="169" fontId="8" fillId="2" borderId="39" xfId="16" applyNumberFormat="1" applyFont="1" applyFill="1" applyBorder="1" applyAlignment="1">
      <alignment horizontal="right" vertical="top"/>
    </xf>
    <xf numFmtId="166" fontId="8" fillId="2" borderId="49" xfId="16" applyNumberFormat="1" applyFont="1" applyFill="1" applyBorder="1" applyAlignment="1">
      <alignment horizontal="right" vertical="top"/>
    </xf>
    <xf numFmtId="49" fontId="9" fillId="2" borderId="39" xfId="16" applyNumberFormat="1" applyFont="1" applyFill="1" applyBorder="1" applyAlignment="1">
      <alignment horizontal="left" vertical="top"/>
    </xf>
    <xf numFmtId="0" fontId="9" fillId="2" borderId="39" xfId="16" applyFont="1" applyFill="1" applyBorder="1" applyAlignment="1">
      <alignment horizontal="right" vertical="top"/>
    </xf>
    <xf numFmtId="170" fontId="9" fillId="2" borderId="39" xfId="16" applyNumberFormat="1" applyFont="1" applyFill="1" applyBorder="1" applyAlignment="1">
      <alignment horizontal="right" vertical="top"/>
    </xf>
    <xf numFmtId="169" fontId="9" fillId="2" borderId="39" xfId="16" applyNumberFormat="1" applyFont="1" applyFill="1" applyBorder="1" applyAlignment="1">
      <alignment horizontal="right" vertical="top"/>
    </xf>
    <xf numFmtId="166" fontId="9" fillId="2" borderId="39" xfId="16" applyNumberFormat="1" applyFont="1" applyFill="1" applyBorder="1" applyAlignment="1">
      <alignment horizontal="right" vertical="top"/>
    </xf>
    <xf numFmtId="170" fontId="4" fillId="0" borderId="0" xfId="16" applyNumberFormat="1" applyFont="1" applyFill="1" applyBorder="1" applyAlignment="1">
      <alignment vertical="top"/>
    </xf>
    <xf numFmtId="49" fontId="8" fillId="2" borderId="5" xfId="16" applyNumberFormat="1" applyFont="1" applyFill="1" applyBorder="1" applyAlignment="1">
      <alignment horizontal="center" wrapText="1"/>
    </xf>
    <xf numFmtId="191" fontId="9" fillId="2" borderId="39" xfId="16" applyNumberFormat="1" applyFont="1" applyFill="1" applyBorder="1" applyAlignment="1">
      <alignment horizontal="right"/>
    </xf>
    <xf numFmtId="198" fontId="8" fillId="2" borderId="5" xfId="16" applyNumberFormat="1" applyFont="1" applyFill="1" applyBorder="1" applyAlignment="1">
      <alignment horizontal="right"/>
    </xf>
    <xf numFmtId="198" fontId="8" fillId="2" borderId="49" xfId="16" applyNumberFormat="1" applyFont="1" applyFill="1" applyBorder="1" applyAlignment="1">
      <alignment horizontal="right"/>
    </xf>
    <xf numFmtId="198" fontId="8" fillId="2" borderId="42" xfId="16" applyNumberFormat="1" applyFont="1" applyFill="1" applyBorder="1" applyAlignment="1">
      <alignment horizontal="right"/>
    </xf>
    <xf numFmtId="198" fontId="9" fillId="2" borderId="39" xfId="16" applyNumberFormat="1" applyFont="1" applyFill="1" applyBorder="1" applyAlignment="1">
      <alignment horizontal="right"/>
    </xf>
    <xf numFmtId="198" fontId="9" fillId="2" borderId="0" xfId="16" applyNumberFormat="1" applyFont="1" applyFill="1" applyAlignment="1">
      <alignment vertical="center"/>
    </xf>
    <xf numFmtId="198" fontId="4" fillId="0" borderId="0" xfId="16" applyNumberFormat="1" applyFont="1" applyFill="1" applyBorder="1" applyAlignment="1"/>
    <xf numFmtId="169" fontId="8" fillId="2" borderId="42" xfId="16" applyNumberFormat="1" applyFont="1" applyFill="1" applyBorder="1" applyAlignment="1">
      <alignment horizontal="right"/>
    </xf>
    <xf numFmtId="0" fontId="8" fillId="2" borderId="42" xfId="16" applyFont="1" applyFill="1" applyBorder="1" applyAlignment="1">
      <alignment horizontal="right"/>
    </xf>
    <xf numFmtId="49" fontId="8" fillId="2" borderId="39" xfId="16" applyNumberFormat="1" applyFont="1" applyFill="1" applyBorder="1" applyAlignment="1">
      <alignment horizontal="center" vertical="center"/>
    </xf>
    <xf numFmtId="49" fontId="8" fillId="2" borderId="51" xfId="16" applyNumberFormat="1" applyFont="1" applyFill="1" applyBorder="1" applyAlignment="1">
      <alignment horizontal="center"/>
    </xf>
    <xf numFmtId="169" fontId="8" fillId="2" borderId="3" xfId="16" applyNumberFormat="1" applyFont="1" applyFill="1" applyBorder="1" applyAlignment="1">
      <alignment horizontal="right"/>
    </xf>
    <xf numFmtId="3" fontId="32" fillId="0" borderId="0" xfId="16" applyNumberFormat="1" applyFont="1" applyFill="1" applyBorder="1" applyAlignment="1">
      <alignment horizontal="justify" vertical="center"/>
    </xf>
    <xf numFmtId="49" fontId="8" fillId="0" borderId="39" xfId="16" applyNumberFormat="1" applyFont="1" applyFill="1" applyBorder="1" applyAlignment="1">
      <alignment horizontal="center"/>
    </xf>
    <xf numFmtId="49" fontId="8" fillId="0" borderId="51" xfId="16" applyNumberFormat="1" applyFont="1" applyFill="1" applyBorder="1" applyAlignment="1">
      <alignment horizontal="center"/>
    </xf>
    <xf numFmtId="3" fontId="8" fillId="0" borderId="1" xfId="18" applyNumberFormat="1" applyFont="1" applyFill="1" applyBorder="1" applyAlignment="1">
      <alignment horizontal="right"/>
    </xf>
    <xf numFmtId="3" fontId="8" fillId="0" borderId="49" xfId="16" applyNumberFormat="1" applyFont="1" applyFill="1" applyBorder="1" applyAlignment="1">
      <alignment horizontal="right"/>
    </xf>
    <xf numFmtId="3" fontId="8" fillId="0" borderId="39" xfId="18" applyNumberFormat="1" applyFont="1" applyFill="1" applyBorder="1" applyAlignment="1">
      <alignment horizontal="right"/>
    </xf>
    <xf numFmtId="3" fontId="8" fillId="0" borderId="39" xfId="16" applyNumberFormat="1" applyFont="1" applyFill="1" applyBorder="1" applyAlignment="1">
      <alignment horizontal="right"/>
    </xf>
    <xf numFmtId="3" fontId="8" fillId="2" borderId="0" xfId="16" applyNumberFormat="1" applyFont="1" applyFill="1" applyAlignment="1">
      <alignment vertical="center"/>
    </xf>
    <xf numFmtId="3" fontId="9" fillId="2" borderId="0" xfId="16" applyNumberFormat="1" applyFont="1" applyFill="1" applyAlignment="1">
      <alignment vertical="center"/>
    </xf>
    <xf numFmtId="3" fontId="9" fillId="0" borderId="39" xfId="16" applyNumberFormat="1" applyFont="1" applyFill="1" applyBorder="1" applyAlignment="1">
      <alignment horizontal="right"/>
    </xf>
    <xf numFmtId="169" fontId="9" fillId="0" borderId="39" xfId="16" applyNumberFormat="1" applyFont="1" applyFill="1" applyBorder="1" applyAlignment="1">
      <alignment horizontal="right"/>
    </xf>
    <xf numFmtId="49" fontId="8" fillId="2" borderId="39" xfId="16" applyNumberFormat="1" applyFont="1" applyFill="1" applyBorder="1" applyAlignment="1">
      <alignment horizontal="center"/>
    </xf>
    <xf numFmtId="3" fontId="10" fillId="0" borderId="39" xfId="19" applyNumberFormat="1" applyFont="1" applyFill="1" applyBorder="1" applyAlignment="1">
      <alignment horizontal="center"/>
    </xf>
    <xf numFmtId="166" fontId="8" fillId="2" borderId="5" xfId="16" applyNumberFormat="1" applyFont="1" applyFill="1" applyBorder="1" applyAlignment="1">
      <alignment horizontal="center"/>
    </xf>
    <xf numFmtId="3" fontId="4" fillId="0" borderId="42" xfId="18" applyNumberFormat="1" applyFont="1" applyFill="1" applyBorder="1" applyAlignment="1">
      <alignment horizontal="center"/>
    </xf>
    <xf numFmtId="3" fontId="5" fillId="0" borderId="42" xfId="19" applyNumberFormat="1" applyFont="1" applyFill="1" applyBorder="1" applyAlignment="1">
      <alignment horizontal="center"/>
    </xf>
    <xf numFmtId="3" fontId="4" fillId="0" borderId="39" xfId="18" applyNumberFormat="1" applyFont="1" applyFill="1" applyBorder="1" applyAlignment="1">
      <alignment horizontal="center"/>
    </xf>
    <xf numFmtId="3" fontId="4" fillId="0" borderId="39" xfId="19" applyNumberFormat="1" applyFont="1" applyFill="1" applyBorder="1" applyAlignment="1">
      <alignment horizontal="center"/>
    </xf>
    <xf numFmtId="166" fontId="9" fillId="2" borderId="39" xfId="16" applyNumberFormat="1" applyFont="1" applyFill="1" applyBorder="1" applyAlignment="1">
      <alignment horizontal="center"/>
    </xf>
    <xf numFmtId="3" fontId="4" fillId="0" borderId="0" xfId="18" applyNumberFormat="1" applyFont="1" applyFill="1" applyBorder="1" applyAlignment="1">
      <alignment horizontal="center"/>
    </xf>
    <xf numFmtId="3" fontId="4" fillId="0" borderId="0" xfId="19" applyNumberFormat="1" applyFont="1" applyFill="1" applyBorder="1" applyAlignment="1">
      <alignment horizontal="center"/>
    </xf>
    <xf numFmtId="166" fontId="9" fillId="0" borderId="0" xfId="16" applyNumberFormat="1" applyFont="1" applyFill="1" applyBorder="1" applyAlignment="1">
      <alignment horizontal="center"/>
    </xf>
    <xf numFmtId="3" fontId="8" fillId="2" borderId="5" xfId="16" applyNumberFormat="1" applyFont="1" applyFill="1" applyBorder="1" applyAlignment="1">
      <alignment horizontal="right" vertical="top"/>
    </xf>
    <xf numFmtId="166" fontId="8" fillId="0" borderId="5" xfId="16" applyNumberFormat="1" applyFont="1" applyFill="1" applyBorder="1" applyAlignment="1">
      <alignment horizontal="right" vertical="top"/>
    </xf>
    <xf numFmtId="1" fontId="5" fillId="0" borderId="42" xfId="30" applyNumberFormat="1" applyFont="1" applyFill="1" applyBorder="1" applyAlignment="1">
      <alignment horizontal="right" vertical="top" wrapText="1"/>
    </xf>
    <xf numFmtId="166" fontId="8" fillId="0" borderId="49" xfId="16" applyNumberFormat="1" applyFont="1" applyFill="1" applyBorder="1" applyAlignment="1">
      <alignment horizontal="right" vertical="top"/>
    </xf>
    <xf numFmtId="166" fontId="8" fillId="2" borderId="42" xfId="16" applyNumberFormat="1" applyFont="1" applyFill="1" applyBorder="1" applyAlignment="1">
      <alignment horizontal="right" vertical="top"/>
    </xf>
    <xf numFmtId="3" fontId="9" fillId="2" borderId="39" xfId="16" applyNumberFormat="1" applyFont="1" applyFill="1" applyBorder="1" applyAlignment="1">
      <alignment horizontal="right" vertical="top"/>
    </xf>
    <xf numFmtId="166" fontId="9" fillId="0" borderId="39" xfId="16" applyNumberFormat="1" applyFont="1" applyFill="1" applyBorder="1" applyAlignment="1">
      <alignment horizontal="right" vertical="top"/>
    </xf>
    <xf numFmtId="201" fontId="8" fillId="2" borderId="5" xfId="16" applyNumberFormat="1" applyFont="1" applyFill="1" applyBorder="1" applyAlignment="1">
      <alignment horizontal="right"/>
    </xf>
    <xf numFmtId="201" fontId="8" fillId="2" borderId="49" xfId="16" applyNumberFormat="1" applyFont="1" applyFill="1" applyBorder="1" applyAlignment="1">
      <alignment horizontal="right"/>
    </xf>
    <xf numFmtId="198" fontId="8" fillId="2" borderId="0" xfId="16" applyNumberFormat="1" applyFont="1" applyFill="1" applyAlignment="1">
      <alignment vertical="center"/>
    </xf>
    <xf numFmtId="201" fontId="9" fillId="2" borderId="39" xfId="16" applyNumberFormat="1" applyFont="1" applyFill="1" applyBorder="1" applyAlignment="1">
      <alignment horizontal="right"/>
    </xf>
    <xf numFmtId="17" fontId="31" fillId="0" borderId="39" xfId="16" applyNumberFormat="1" applyFont="1" applyFill="1" applyBorder="1" applyAlignment="1">
      <alignment horizontal="center" vertical="center" wrapText="1"/>
    </xf>
    <xf numFmtId="49" fontId="8" fillId="2" borderId="50" xfId="16" applyNumberFormat="1" applyFont="1" applyFill="1" applyBorder="1" applyAlignment="1">
      <alignment horizontal="center" vertical="center" wrapText="1"/>
    </xf>
    <xf numFmtId="49" fontId="8" fillId="2" borderId="39" xfId="16" applyNumberFormat="1" applyFont="1" applyFill="1" applyBorder="1" applyAlignment="1">
      <alignment horizontal="center" vertical="center" wrapText="1"/>
    </xf>
    <xf numFmtId="49" fontId="9" fillId="2" borderId="5" xfId="16" applyNumberFormat="1" applyFont="1" applyFill="1" applyBorder="1" applyAlignment="1">
      <alignment horizontal="left" vertical="top"/>
    </xf>
    <xf numFmtId="49" fontId="108" fillId="2" borderId="5" xfId="16" applyNumberFormat="1" applyFont="1" applyFill="1" applyBorder="1" applyAlignment="1">
      <alignment horizontal="center"/>
    </xf>
    <xf numFmtId="195" fontId="9" fillId="2" borderId="5" xfId="16" applyNumberFormat="1" applyFont="1" applyFill="1" applyBorder="1" applyAlignment="1">
      <alignment horizontal="right"/>
    </xf>
    <xf numFmtId="195" fontId="9" fillId="2" borderId="50" xfId="16" applyNumberFormat="1" applyFont="1" applyFill="1" applyBorder="1" applyAlignment="1">
      <alignment horizontal="right"/>
    </xf>
    <xf numFmtId="191" fontId="9" fillId="2" borderId="5" xfId="16" applyNumberFormat="1" applyFont="1" applyFill="1" applyBorder="1" applyAlignment="1">
      <alignment horizontal="right"/>
    </xf>
    <xf numFmtId="202" fontId="9" fillId="2" borderId="0" xfId="16" applyNumberFormat="1" applyFont="1" applyFill="1" applyAlignment="1">
      <alignment vertical="center"/>
    </xf>
    <xf numFmtId="170" fontId="9" fillId="2" borderId="5" xfId="16" applyNumberFormat="1" applyFont="1" applyFill="1" applyBorder="1" applyAlignment="1">
      <alignment horizontal="right"/>
    </xf>
    <xf numFmtId="169" fontId="9" fillId="2" borderId="5" xfId="16" applyNumberFormat="1" applyFont="1" applyFill="1" applyBorder="1" applyAlignment="1">
      <alignment horizontal="right"/>
    </xf>
    <xf numFmtId="195" fontId="9" fillId="2" borderId="50" xfId="16" quotePrefix="1" applyNumberFormat="1" applyFont="1" applyFill="1" applyBorder="1" applyAlignment="1">
      <alignment horizontal="right"/>
    </xf>
    <xf numFmtId="0" fontId="109" fillId="2" borderId="0" xfId="16" applyFont="1" applyFill="1" applyAlignment="1">
      <alignment vertical="center"/>
    </xf>
    <xf numFmtId="0" fontId="8" fillId="2" borderId="0" xfId="16" applyFont="1" applyFill="1" applyBorder="1" applyAlignment="1">
      <alignment horizontal="left" wrapText="1"/>
    </xf>
    <xf numFmtId="0" fontId="9" fillId="2" borderId="0" xfId="16" applyFont="1" applyFill="1" applyBorder="1" applyAlignment="1">
      <alignment horizontal="left" wrapText="1"/>
    </xf>
    <xf numFmtId="3" fontId="8" fillId="0" borderId="42" xfId="16" applyNumberFormat="1" applyFont="1" applyFill="1" applyBorder="1" applyAlignment="1">
      <alignment horizontal="right"/>
    </xf>
    <xf numFmtId="49" fontId="9" fillId="2" borderId="0" xfId="16" applyNumberFormat="1" applyFont="1" applyFill="1" applyAlignment="1">
      <alignment horizontal="left"/>
    </xf>
    <xf numFmtId="49" fontId="9" fillId="2" borderId="5" xfId="16" applyNumberFormat="1" applyFont="1" applyFill="1" applyBorder="1" applyAlignment="1">
      <alignment horizontal="left" wrapText="1"/>
    </xf>
    <xf numFmtId="49" fontId="9" fillId="2" borderId="5" xfId="16" applyNumberFormat="1" applyFont="1" applyFill="1" applyBorder="1" applyAlignment="1">
      <alignment horizontal="center" vertical="center"/>
    </xf>
    <xf numFmtId="3" fontId="9" fillId="2" borderId="5" xfId="16" applyNumberFormat="1" applyFont="1" applyFill="1" applyBorder="1" applyAlignment="1">
      <alignment horizontal="right"/>
    </xf>
    <xf numFmtId="49" fontId="74" fillId="2" borderId="49" xfId="0" applyNumberFormat="1" applyFont="1" applyFill="1" applyBorder="1" applyAlignment="1">
      <alignment horizontal="center" vertical="center" wrapText="1"/>
    </xf>
    <xf numFmtId="49" fontId="74" fillId="2" borderId="63" xfId="0" applyNumberFormat="1" applyFont="1" applyFill="1" applyBorder="1" applyAlignment="1">
      <alignment horizontal="left"/>
    </xf>
    <xf numFmtId="43" fontId="74" fillId="2" borderId="63" xfId="20" applyFont="1" applyFill="1" applyBorder="1" applyAlignment="1">
      <alignment horizontal="right"/>
    </xf>
    <xf numFmtId="171" fontId="76" fillId="0" borderId="63" xfId="0" applyNumberFormat="1" applyFont="1" applyFill="1" applyBorder="1" applyAlignment="1">
      <alignment horizontal="left" vertical="top"/>
    </xf>
    <xf numFmtId="43" fontId="76" fillId="2" borderId="63" xfId="20" applyFont="1" applyFill="1" applyBorder="1" applyAlignment="1">
      <alignment horizontal="right"/>
    </xf>
    <xf numFmtId="17" fontId="76" fillId="2" borderId="63" xfId="16" applyNumberFormat="1" applyFont="1" applyFill="1" applyBorder="1" applyAlignment="1">
      <alignment horizontal="left"/>
    </xf>
    <xf numFmtId="3" fontId="79" fillId="9" borderId="63" xfId="20" applyNumberFormat="1" applyFont="1" applyFill="1" applyBorder="1" applyAlignment="1">
      <alignment horizontal="center"/>
    </xf>
    <xf numFmtId="4" fontId="79" fillId="9" borderId="63" xfId="27" applyNumberFormat="1" applyFont="1" applyFill="1" applyBorder="1" applyAlignment="1">
      <alignment horizontal="center"/>
    </xf>
    <xf numFmtId="3" fontId="76" fillId="2" borderId="49" xfId="0" applyNumberFormat="1" applyFont="1" applyFill="1" applyBorder="1" applyAlignment="1">
      <alignment horizontal="center" vertical="top"/>
    </xf>
    <xf numFmtId="4" fontId="76" fillId="2" borderId="55" xfId="0" applyNumberFormat="1" applyFont="1" applyFill="1" applyBorder="1" applyAlignment="1">
      <alignment horizontal="center" vertical="top"/>
    </xf>
    <xf numFmtId="172" fontId="79" fillId="0" borderId="63" xfId="20" applyNumberFormat="1" applyFont="1" applyBorder="1" applyAlignment="1">
      <alignment horizontal="left" wrapText="1"/>
    </xf>
    <xf numFmtId="49" fontId="74" fillId="3" borderId="63" xfId="0" applyNumberFormat="1" applyFont="1" applyFill="1" applyBorder="1" applyAlignment="1">
      <alignment horizontal="left"/>
    </xf>
    <xf numFmtId="172" fontId="74" fillId="2" borderId="63" xfId="20" applyNumberFormat="1" applyFont="1" applyFill="1" applyBorder="1" applyAlignment="1">
      <alignment horizontal="left"/>
    </xf>
    <xf numFmtId="172" fontId="79" fillId="0" borderId="63" xfId="20" applyNumberFormat="1" applyFont="1" applyBorder="1" applyAlignment="1">
      <alignment horizontal="right" wrapText="1"/>
    </xf>
    <xf numFmtId="172" fontId="76" fillId="2" borderId="63" xfId="20" applyNumberFormat="1" applyFont="1" applyFill="1" applyBorder="1" applyAlignment="1">
      <alignment horizontal="left"/>
    </xf>
    <xf numFmtId="172" fontId="76" fillId="2" borderId="56" xfId="20" applyNumberFormat="1" applyFont="1" applyFill="1" applyBorder="1" applyAlignment="1">
      <alignment horizontal="left"/>
    </xf>
    <xf numFmtId="172" fontId="76" fillId="2" borderId="49" xfId="20" applyNumberFormat="1" applyFont="1" applyFill="1" applyBorder="1" applyAlignment="1">
      <alignment horizontal="left"/>
    </xf>
    <xf numFmtId="0" fontId="5" fillId="0" borderId="63" xfId="0" applyFont="1" applyFill="1" applyBorder="1" applyAlignment="1">
      <alignment horizontal="center" vertical="center" wrapText="1"/>
    </xf>
    <xf numFmtId="17" fontId="8" fillId="2" borderId="63" xfId="16" applyNumberFormat="1" applyFont="1" applyFill="1" applyBorder="1" applyAlignment="1">
      <alignment horizontal="center" vertical="center" wrapText="1"/>
    </xf>
    <xf numFmtId="17" fontId="5" fillId="0" borderId="63" xfId="0" applyNumberFormat="1" applyFont="1" applyFill="1" applyBorder="1" applyAlignment="1">
      <alignment horizontal="center" vertical="center" wrapText="1"/>
    </xf>
    <xf numFmtId="0" fontId="4" fillId="0" borderId="63" xfId="0" applyFont="1" applyFill="1" applyBorder="1" applyAlignment="1">
      <alignment wrapText="1"/>
    </xf>
    <xf numFmtId="172" fontId="4" fillId="0" borderId="63" xfId="20" applyNumberFormat="1" applyFont="1" applyFill="1" applyBorder="1" applyAlignment="1">
      <alignment wrapText="1"/>
    </xf>
    <xf numFmtId="172" fontId="4" fillId="0" borderId="63" xfId="20" applyNumberFormat="1" applyFont="1" applyFill="1" applyBorder="1" applyAlignment="1">
      <alignment horizontal="right"/>
    </xf>
    <xf numFmtId="172" fontId="4" fillId="0" borderId="63" xfId="20" applyNumberFormat="1" applyFont="1" applyFill="1" applyBorder="1"/>
    <xf numFmtId="172" fontId="20" fillId="0" borderId="63" xfId="20" applyNumberFormat="1" applyFont="1" applyFill="1" applyBorder="1" applyAlignment="1"/>
    <xf numFmtId="0" fontId="5" fillId="0" borderId="63" xfId="0" applyFont="1" applyFill="1" applyBorder="1" applyAlignment="1">
      <alignment wrapText="1"/>
    </xf>
    <xf numFmtId="172" fontId="5" fillId="0" borderId="63" xfId="20" applyNumberFormat="1" applyFont="1" applyFill="1" applyBorder="1" applyAlignment="1">
      <alignment wrapText="1"/>
    </xf>
    <xf numFmtId="172" fontId="5" fillId="0" borderId="63" xfId="20" applyNumberFormat="1" applyFont="1" applyFill="1" applyBorder="1" applyAlignment="1">
      <alignment horizontal="right"/>
    </xf>
    <xf numFmtId="49" fontId="84" fillId="2" borderId="63" xfId="0" applyNumberFormat="1" applyFont="1" applyFill="1" applyBorder="1" applyAlignment="1">
      <alignment horizontal="left" vertical="center" wrapText="1"/>
    </xf>
    <xf numFmtId="49" fontId="84" fillId="2" borderId="63" xfId="0" applyNumberFormat="1" applyFont="1" applyFill="1" applyBorder="1" applyAlignment="1">
      <alignment horizontal="left"/>
    </xf>
    <xf numFmtId="43" fontId="84" fillId="2" borderId="63" xfId="20" applyFont="1" applyFill="1" applyBorder="1" applyAlignment="1">
      <alignment horizontal="left"/>
    </xf>
    <xf numFmtId="43" fontId="87" fillId="0" borderId="63" xfId="20" applyFont="1" applyFill="1" applyBorder="1" applyAlignment="1">
      <alignment horizontal="left"/>
    </xf>
    <xf numFmtId="164" fontId="87" fillId="0" borderId="63" xfId="20" applyNumberFormat="1" applyFont="1" applyFill="1" applyBorder="1" applyAlignment="1">
      <alignment horizontal="left"/>
    </xf>
    <xf numFmtId="164" fontId="84" fillId="2" borderId="63" xfId="20" applyNumberFormat="1" applyFont="1" applyFill="1" applyBorder="1" applyAlignment="1">
      <alignment horizontal="left"/>
    </xf>
    <xf numFmtId="171" fontId="86" fillId="0" borderId="63" xfId="0" applyNumberFormat="1" applyFont="1" applyFill="1" applyBorder="1" applyAlignment="1">
      <alignment horizontal="left" vertical="top"/>
    </xf>
    <xf numFmtId="43" fontId="86" fillId="2" borderId="63" xfId="20" applyFont="1" applyFill="1" applyBorder="1" applyAlignment="1">
      <alignment horizontal="left"/>
    </xf>
    <xf numFmtId="17" fontId="86" fillId="2" borderId="63" xfId="16" applyNumberFormat="1" applyFont="1" applyFill="1" applyBorder="1" applyAlignment="1">
      <alignment horizontal="left"/>
    </xf>
    <xf numFmtId="49" fontId="86" fillId="2" borderId="63" xfId="0" applyNumberFormat="1" applyFont="1" applyFill="1" applyBorder="1" applyAlignment="1">
      <alignment horizontal="left"/>
    </xf>
    <xf numFmtId="17" fontId="85" fillId="0" borderId="63" xfId="0" applyNumberFormat="1" applyFont="1" applyFill="1" applyBorder="1" applyAlignment="1">
      <alignment horizontal="left"/>
    </xf>
    <xf numFmtId="43" fontId="85" fillId="0" borderId="63" xfId="20" applyFont="1" applyFill="1" applyBorder="1" applyAlignment="1">
      <alignment horizontal="left"/>
    </xf>
    <xf numFmtId="164" fontId="85" fillId="0" borderId="63" xfId="20" applyNumberFormat="1" applyFont="1" applyFill="1" applyBorder="1" applyAlignment="1">
      <alignment horizontal="left"/>
    </xf>
    <xf numFmtId="164" fontId="86" fillId="2" borderId="63" xfId="20" applyNumberFormat="1" applyFont="1" applyFill="1" applyBorder="1" applyAlignment="1">
      <alignment horizontal="left"/>
    </xf>
    <xf numFmtId="0" fontId="80" fillId="0" borderId="63" xfId="3" applyFont="1" applyFill="1" applyBorder="1" applyAlignment="1">
      <alignment vertical="top" wrapText="1"/>
    </xf>
    <xf numFmtId="0" fontId="80" fillId="0" borderId="63" xfId="0" applyFont="1" applyFill="1" applyBorder="1" applyAlignment="1">
      <alignment vertical="top" wrapText="1"/>
    </xf>
    <xf numFmtId="0" fontId="80" fillId="0" borderId="63" xfId="3" applyFont="1" applyFill="1" applyBorder="1" applyAlignment="1">
      <alignment vertical="center"/>
    </xf>
    <xf numFmtId="0" fontId="80" fillId="0" borderId="63" xfId="3" applyFont="1" applyFill="1" applyBorder="1" applyAlignment="1">
      <alignment vertical="center" wrapText="1"/>
    </xf>
    <xf numFmtId="3" fontId="80" fillId="0" borderId="63" xfId="3" applyNumberFormat="1" applyFont="1" applyFill="1" applyBorder="1" applyAlignment="1">
      <alignment vertical="center"/>
    </xf>
    <xf numFmtId="0" fontId="80" fillId="0" borderId="67" xfId="3" applyFont="1" applyFill="1" applyBorder="1" applyAlignment="1">
      <alignment vertical="center"/>
    </xf>
    <xf numFmtId="0" fontId="80" fillId="0" borderId="63" xfId="0" applyFont="1" applyFill="1" applyBorder="1" applyAlignment="1">
      <alignment vertical="center"/>
    </xf>
    <xf numFmtId="0" fontId="78" fillId="0" borderId="63" xfId="0" applyFont="1" applyFill="1" applyBorder="1" applyAlignment="1">
      <alignment vertical="center"/>
    </xf>
    <xf numFmtId="0" fontId="80" fillId="0" borderId="63" xfId="16" applyFont="1" applyFill="1" applyBorder="1" applyAlignment="1">
      <alignment vertical="center"/>
    </xf>
    <xf numFmtId="3" fontId="78" fillId="0" borderId="50" xfId="16" applyNumberFormat="1" applyFont="1" applyFill="1" applyBorder="1" applyAlignment="1">
      <alignment vertical="center"/>
    </xf>
    <xf numFmtId="0" fontId="78" fillId="0" borderId="63" xfId="16" applyFont="1" applyFill="1" applyBorder="1" applyAlignment="1">
      <alignment vertical="center"/>
    </xf>
    <xf numFmtId="0" fontId="78" fillId="0" borderId="63" xfId="3" applyFont="1" applyFill="1" applyBorder="1" applyAlignment="1">
      <alignment vertical="center"/>
    </xf>
    <xf numFmtId="0" fontId="78" fillId="0" borderId="63" xfId="3" applyFont="1" applyFill="1" applyBorder="1" applyAlignment="1">
      <alignment vertical="center" wrapText="1"/>
    </xf>
    <xf numFmtId="172" fontId="75" fillId="0" borderId="63" xfId="20" applyNumberFormat="1" applyFont="1" applyFill="1" applyBorder="1" applyAlignment="1">
      <alignment vertical="center"/>
    </xf>
    <xf numFmtId="172" fontId="89" fillId="0" borderId="63" xfId="20" applyNumberFormat="1" applyFont="1" applyFill="1" applyBorder="1" applyAlignment="1">
      <alignment vertical="center"/>
    </xf>
    <xf numFmtId="1" fontId="78" fillId="0" borderId="63" xfId="3" applyNumberFormat="1" applyFont="1" applyFill="1" applyBorder="1" applyAlignment="1">
      <alignment vertical="center" wrapText="1"/>
    </xf>
    <xf numFmtId="172" fontId="91" fillId="0" borderId="63" xfId="20" applyNumberFormat="1" applyFont="1" applyFill="1" applyBorder="1" applyAlignment="1">
      <alignment vertical="center"/>
    </xf>
    <xf numFmtId="0" fontId="80" fillId="0" borderId="67" xfId="3" applyFont="1" applyFill="1" applyBorder="1" applyAlignment="1">
      <alignment vertical="center" wrapText="1"/>
    </xf>
    <xf numFmtId="0" fontId="75" fillId="0" borderId="63" xfId="0" applyNumberFormat="1" applyFont="1" applyFill="1" applyBorder="1" applyAlignment="1"/>
    <xf numFmtId="49" fontId="79" fillId="0" borderId="63" xfId="0" applyNumberFormat="1" applyFont="1" applyFill="1" applyBorder="1" applyAlignment="1">
      <alignment horizontal="center" vertical="center" wrapText="1"/>
    </xf>
    <xf numFmtId="49" fontId="79" fillId="0" borderId="63" xfId="0" applyNumberFormat="1" applyFont="1" applyFill="1" applyBorder="1" applyAlignment="1">
      <alignment horizontal="left" vertical="center"/>
    </xf>
    <xf numFmtId="172" fontId="79" fillId="0" borderId="63" xfId="20" applyNumberFormat="1" applyFont="1" applyFill="1" applyBorder="1" applyAlignment="1">
      <alignment vertical="top"/>
    </xf>
    <xf numFmtId="172" fontId="79" fillId="0" borderId="63" xfId="20" applyNumberFormat="1" applyFont="1" applyFill="1" applyBorder="1"/>
    <xf numFmtId="172" fontId="79" fillId="0" borderId="63" xfId="20" applyNumberFormat="1" applyFont="1" applyFill="1" applyBorder="1" applyAlignment="1">
      <alignment horizontal="left" vertical="top" wrapText="1"/>
    </xf>
    <xf numFmtId="0" fontId="79" fillId="0" borderId="0" xfId="0" applyNumberFormat="1" applyFont="1" applyFill="1" applyBorder="1" applyAlignment="1"/>
    <xf numFmtId="171" fontId="75" fillId="0" borderId="63" xfId="0" applyNumberFormat="1" applyFont="1" applyFill="1" applyBorder="1" applyAlignment="1">
      <alignment horizontal="left" vertical="top"/>
    </xf>
    <xf numFmtId="172" fontId="75" fillId="0" borderId="63" xfId="20" applyNumberFormat="1" applyFont="1" applyFill="1" applyBorder="1" applyAlignment="1">
      <alignment vertical="top"/>
    </xf>
    <xf numFmtId="17" fontId="75" fillId="0" borderId="63" xfId="16" applyNumberFormat="1" applyFont="1" applyFill="1" applyBorder="1" applyAlignment="1">
      <alignment horizontal="left"/>
    </xf>
    <xf numFmtId="49" fontId="75" fillId="0" borderId="63" xfId="0" applyNumberFormat="1" applyFont="1" applyFill="1" applyBorder="1" applyAlignment="1">
      <alignment horizontal="left"/>
    </xf>
    <xf numFmtId="49" fontId="75" fillId="0" borderId="63" xfId="0" applyNumberFormat="1" applyFont="1" applyFill="1" applyBorder="1" applyAlignment="1">
      <alignment horizontal="left" vertical="center"/>
    </xf>
    <xf numFmtId="172" fontId="75" fillId="0" borderId="63" xfId="20" applyNumberFormat="1" applyFont="1" applyFill="1" applyBorder="1"/>
    <xf numFmtId="172" fontId="75" fillId="0" borderId="63" xfId="20" applyNumberFormat="1" applyFont="1" applyFill="1" applyBorder="1" applyAlignment="1">
      <alignment horizontal="left" vertical="top" wrapText="1"/>
    </xf>
    <xf numFmtId="49" fontId="74" fillId="0" borderId="63" xfId="0" applyNumberFormat="1" applyFont="1" applyFill="1" applyBorder="1" applyAlignment="1">
      <alignment horizontal="left" wrapText="1"/>
    </xf>
    <xf numFmtId="49" fontId="92" fillId="0" borderId="49" xfId="0" applyNumberFormat="1" applyFont="1" applyFill="1" applyBorder="1" applyAlignment="1">
      <alignment horizontal="center" vertical="center" wrapText="1"/>
    </xf>
    <xf numFmtId="17" fontId="10" fillId="0" borderId="0" xfId="20" applyNumberFormat="1" applyFont="1" applyFill="1" applyBorder="1" applyAlignment="1">
      <alignment vertical="top" wrapText="1"/>
    </xf>
    <xf numFmtId="17" fontId="10" fillId="0" borderId="0" xfId="20" applyNumberFormat="1" applyFont="1" applyFill="1" applyBorder="1" applyAlignment="1"/>
    <xf numFmtId="172" fontId="20" fillId="0" borderId="0" xfId="20" applyNumberFormat="1" applyFont="1" applyFill="1" applyBorder="1" applyAlignment="1">
      <alignment vertical="top" wrapText="1"/>
    </xf>
    <xf numFmtId="172" fontId="20" fillId="0" borderId="0" xfId="20" applyNumberFormat="1" applyFont="1" applyFill="1" applyBorder="1" applyAlignment="1">
      <alignment horizontal="right" vertical="top" wrapText="1"/>
    </xf>
    <xf numFmtId="43" fontId="20" fillId="0" borderId="0" xfId="20" applyFont="1" applyFill="1" applyBorder="1" applyAlignment="1">
      <alignment horizontal="right" vertical="center" wrapText="1"/>
    </xf>
    <xf numFmtId="172" fontId="4" fillId="0" borderId="0" xfId="20" applyNumberFormat="1" applyFont="1" applyFill="1" applyBorder="1" applyAlignment="1"/>
    <xf numFmtId="172" fontId="20" fillId="0" borderId="0" xfId="20" applyNumberFormat="1" applyFont="1" applyFill="1" applyBorder="1" applyAlignment="1">
      <alignment horizontal="right" vertical="center" wrapText="1"/>
    </xf>
    <xf numFmtId="172" fontId="9" fillId="0" borderId="0" xfId="20" applyNumberFormat="1" applyFont="1" applyFill="1" applyBorder="1" applyAlignment="1"/>
    <xf numFmtId="43" fontId="20" fillId="0" borderId="0" xfId="20" applyFont="1" applyFill="1" applyBorder="1" applyAlignment="1">
      <alignment horizontal="right" vertical="top" wrapText="1"/>
    </xf>
    <xf numFmtId="43" fontId="20" fillId="0" borderId="0" xfId="20" applyNumberFormat="1" applyFont="1" applyFill="1" applyBorder="1" applyAlignment="1"/>
    <xf numFmtId="43" fontId="20" fillId="0" borderId="0" xfId="20" applyNumberFormat="1" applyFont="1" applyFill="1" applyBorder="1" applyAlignment="1">
      <alignment vertical="top" wrapText="1"/>
    </xf>
    <xf numFmtId="43" fontId="20" fillId="0" borderId="0" xfId="20" applyNumberFormat="1" applyFont="1" applyFill="1" applyBorder="1" applyAlignment="1">
      <alignment horizontal="right" vertical="center" wrapText="1"/>
    </xf>
    <xf numFmtId="43" fontId="20" fillId="0" borderId="0" xfId="20" applyNumberFormat="1" applyFont="1" applyFill="1" applyBorder="1" applyAlignment="1">
      <alignment horizontal="right" vertical="top" wrapText="1"/>
    </xf>
    <xf numFmtId="169" fontId="9" fillId="0" borderId="0" xfId="16" applyNumberFormat="1" applyFont="1" applyFill="1" applyBorder="1" applyAlignment="1">
      <alignment horizontal="right"/>
    </xf>
    <xf numFmtId="49" fontId="8" fillId="0" borderId="45" xfId="0" applyNumberFormat="1" applyFont="1" applyFill="1" applyBorder="1" applyAlignment="1">
      <alignment horizontal="left"/>
    </xf>
    <xf numFmtId="49" fontId="8" fillId="0" borderId="46" xfId="0" applyNumberFormat="1" applyFont="1" applyFill="1" applyBorder="1" applyAlignment="1">
      <alignment horizontal="left"/>
    </xf>
    <xf numFmtId="49" fontId="8" fillId="0" borderId="45" xfId="0" applyNumberFormat="1" applyFont="1" applyFill="1" applyBorder="1" applyAlignment="1">
      <alignment horizontal="center"/>
    </xf>
    <xf numFmtId="49" fontId="8" fillId="0" borderId="46" xfId="0" applyNumberFormat="1" applyFont="1" applyFill="1" applyBorder="1" applyAlignment="1">
      <alignment horizontal="center"/>
    </xf>
    <xf numFmtId="0" fontId="6" fillId="0" borderId="0" xfId="0" applyFont="1" applyFill="1" applyBorder="1" applyAlignment="1">
      <alignment horizontal="left" vertical="top"/>
    </xf>
    <xf numFmtId="0" fontId="5" fillId="0" borderId="0" xfId="0" applyFont="1" applyFill="1" applyAlignment="1">
      <alignment horizontal="left"/>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8" fillId="0" borderId="0" xfId="0" applyNumberFormat="1" applyFont="1" applyFill="1" applyBorder="1" applyAlignment="1">
      <alignment horizontal="left" vertical="top" wrapText="1"/>
    </xf>
    <xf numFmtId="49" fontId="8" fillId="0" borderId="6"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173" fontId="8" fillId="0" borderId="14" xfId="0" applyNumberFormat="1" applyFont="1" applyFill="1" applyBorder="1" applyAlignment="1">
      <alignment horizontal="center" vertical="center" wrapText="1"/>
    </xf>
    <xf numFmtId="173" fontId="8" fillId="0" borderId="20" xfId="0" applyNumberFormat="1" applyFont="1" applyFill="1" applyBorder="1" applyAlignment="1">
      <alignment horizontal="center" vertical="center" wrapText="1"/>
    </xf>
    <xf numFmtId="173" fontId="8" fillId="0" borderId="11" xfId="0" applyNumberFormat="1" applyFont="1" applyFill="1" applyBorder="1" applyAlignment="1">
      <alignment horizontal="center" vertical="center" wrapText="1"/>
    </xf>
    <xf numFmtId="173" fontId="8" fillId="0" borderId="28" xfId="0" applyNumberFormat="1" applyFont="1" applyFill="1" applyBorder="1" applyAlignment="1">
      <alignment horizontal="center" vertical="center" wrapText="1"/>
    </xf>
    <xf numFmtId="173" fontId="8" fillId="0" borderId="6" xfId="0" applyNumberFormat="1" applyFont="1" applyFill="1" applyBorder="1" applyAlignment="1">
      <alignment horizontal="center" vertical="center" wrapText="1"/>
    </xf>
    <xf numFmtId="173" fontId="8" fillId="0" borderId="1"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49" fontId="8" fillId="0" borderId="0" xfId="0" applyNumberFormat="1" applyFont="1" applyFill="1" applyAlignment="1">
      <alignment horizontal="left"/>
    </xf>
    <xf numFmtId="49" fontId="8" fillId="0" borderId="2" xfId="0" applyNumberFormat="1" applyFont="1" applyFill="1" applyBorder="1" applyAlignment="1">
      <alignment horizontal="left" vertical="center"/>
    </xf>
    <xf numFmtId="49" fontId="8" fillId="2" borderId="6"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8" fillId="2" borderId="7" xfId="0" applyNumberFormat="1" applyFont="1" applyFill="1" applyBorder="1" applyAlignment="1">
      <alignment horizontal="center" wrapText="1"/>
    </xf>
    <xf numFmtId="49" fontId="8" fillId="2" borderId="9" xfId="0" applyNumberFormat="1" applyFont="1" applyFill="1" applyBorder="1" applyAlignment="1">
      <alignment horizontal="center" wrapText="1"/>
    </xf>
    <xf numFmtId="49" fontId="8" fillId="2" borderId="10" xfId="0" applyNumberFormat="1" applyFont="1" applyFill="1" applyBorder="1" applyAlignment="1">
      <alignment horizontal="center" wrapText="1"/>
    </xf>
    <xf numFmtId="49" fontId="8" fillId="2" borderId="7" xfId="0" applyNumberFormat="1" applyFont="1" applyFill="1" applyBorder="1" applyAlignment="1">
      <alignment horizontal="center"/>
    </xf>
    <xf numFmtId="49" fontId="8" fillId="2" borderId="10" xfId="0" applyNumberFormat="1" applyFont="1" applyFill="1" applyBorder="1" applyAlignment="1">
      <alignment horizontal="center"/>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0" borderId="0" xfId="0" applyNumberFormat="1" applyFont="1" applyFill="1" applyAlignment="1">
      <alignment horizontal="left" vertical="top"/>
    </xf>
    <xf numFmtId="0" fontId="5" fillId="0" borderId="0" xfId="0" applyNumberFormat="1" applyFont="1" applyFill="1" applyBorder="1" applyAlignment="1">
      <alignment horizontal="left" vertical="top"/>
    </xf>
    <xf numFmtId="0" fontId="10" fillId="0" borderId="14" xfId="0" applyFont="1" applyBorder="1" applyAlignment="1">
      <alignment horizontal="center" vertical="top"/>
    </xf>
    <xf numFmtId="0" fontId="10" fillId="0" borderId="14" xfId="0" applyFont="1" applyFill="1" applyBorder="1" applyAlignment="1">
      <alignment horizontal="center" vertical="top"/>
    </xf>
    <xf numFmtId="0" fontId="10" fillId="4" borderId="15" xfId="0" applyFont="1" applyFill="1" applyBorder="1" applyAlignment="1">
      <alignment horizontal="center" vertical="top"/>
    </xf>
    <xf numFmtId="0" fontId="19" fillId="4" borderId="18" xfId="0" applyNumberFormat="1" applyFont="1" applyFill="1" applyBorder="1" applyAlignment="1">
      <alignment horizontal="center" vertical="top"/>
    </xf>
    <xf numFmtId="0" fontId="19" fillId="4" borderId="25" xfId="0" applyNumberFormat="1" applyFont="1" applyFill="1" applyBorder="1" applyAlignment="1">
      <alignment horizontal="center" vertical="top"/>
    </xf>
    <xf numFmtId="172" fontId="10" fillId="4" borderId="14" xfId="20" applyNumberFormat="1" applyFont="1" applyFill="1" applyBorder="1" applyAlignment="1">
      <alignment horizontal="center" vertical="top"/>
    </xf>
    <xf numFmtId="0" fontId="4" fillId="4" borderId="14" xfId="0" applyNumberFormat="1" applyFont="1" applyFill="1" applyBorder="1" applyAlignment="1">
      <alignment horizontal="center" vertical="top"/>
    </xf>
    <xf numFmtId="172" fontId="10" fillId="4" borderId="15" xfId="20" applyNumberFormat="1" applyFont="1" applyFill="1" applyBorder="1" applyAlignment="1">
      <alignment horizontal="center" vertical="top"/>
    </xf>
    <xf numFmtId="0" fontId="4" fillId="4" borderId="17" xfId="0" applyNumberFormat="1" applyFont="1" applyFill="1" applyBorder="1" applyAlignment="1">
      <alignment horizontal="center" vertical="top"/>
    </xf>
    <xf numFmtId="0" fontId="4" fillId="4" borderId="29" xfId="0" applyNumberFormat="1" applyFont="1" applyFill="1" applyBorder="1" applyAlignment="1">
      <alignment horizontal="center" vertical="top"/>
    </xf>
    <xf numFmtId="49" fontId="8" fillId="0" borderId="18" xfId="0" applyNumberFormat="1" applyFont="1" applyFill="1" applyBorder="1" applyAlignment="1">
      <alignment horizontal="left" vertical="top"/>
    </xf>
    <xf numFmtId="0" fontId="19" fillId="0" borderId="18" xfId="0" applyNumberFormat="1" applyFont="1" applyFill="1" applyBorder="1" applyAlignment="1">
      <alignment horizontal="left" vertical="top"/>
    </xf>
    <xf numFmtId="0" fontId="4" fillId="0" borderId="0" xfId="0" applyNumberFormat="1" applyFont="1" applyFill="1" applyBorder="1" applyAlignment="1">
      <alignment horizontal="left" vertical="top"/>
    </xf>
    <xf numFmtId="49" fontId="8" fillId="0" borderId="14" xfId="0" applyNumberFormat="1" applyFont="1" applyFill="1" applyBorder="1" applyAlignment="1">
      <alignment horizontal="center" vertical="top"/>
    </xf>
    <xf numFmtId="49" fontId="8" fillId="0" borderId="32" xfId="0" applyNumberFormat="1" applyFont="1" applyFill="1" applyBorder="1" applyAlignment="1">
      <alignment horizontal="center" vertical="top"/>
    </xf>
    <xf numFmtId="49" fontId="8" fillId="0" borderId="33" xfId="0" applyNumberFormat="1" applyFont="1" applyFill="1" applyBorder="1" applyAlignment="1">
      <alignment horizontal="center" vertical="top"/>
    </xf>
    <xf numFmtId="49" fontId="8" fillId="0" borderId="34" xfId="0" applyNumberFormat="1" applyFont="1" applyFill="1" applyBorder="1" applyAlignment="1">
      <alignment horizontal="center"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49" fontId="8" fillId="0" borderId="8" xfId="0" applyNumberFormat="1" applyFont="1" applyFill="1" applyBorder="1" applyAlignment="1">
      <alignment horizontal="center" vertical="top"/>
    </xf>
    <xf numFmtId="49" fontId="8" fillId="0" borderId="27" xfId="0" applyNumberFormat="1" applyFont="1" applyFill="1" applyBorder="1" applyAlignment="1">
      <alignment horizontal="center" vertical="top"/>
    </xf>
    <xf numFmtId="49" fontId="8" fillId="0" borderId="30" xfId="0" applyNumberFormat="1" applyFont="1" applyFill="1" applyBorder="1" applyAlignment="1">
      <alignment horizontal="center" vertical="top"/>
    </xf>
    <xf numFmtId="49" fontId="8" fillId="0" borderId="8"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xf>
    <xf numFmtId="49" fontId="8" fillId="0" borderId="28" xfId="0" applyNumberFormat="1" applyFont="1" applyFill="1" applyBorder="1" applyAlignment="1">
      <alignment horizontal="center" vertical="top"/>
    </xf>
    <xf numFmtId="49" fontId="8" fillId="0" borderId="31" xfId="0" applyNumberFormat="1" applyFont="1" applyFill="1" applyBorder="1" applyAlignment="1">
      <alignment horizontal="center" vertical="top"/>
    </xf>
    <xf numFmtId="49" fontId="8" fillId="0" borderId="7" xfId="0" applyNumberFormat="1" applyFont="1" applyFill="1" applyBorder="1" applyAlignment="1">
      <alignment horizontal="center" vertical="top"/>
    </xf>
    <xf numFmtId="49" fontId="8" fillId="0" borderId="9" xfId="0" applyNumberFormat="1" applyFont="1" applyFill="1" applyBorder="1" applyAlignment="1">
      <alignment horizontal="center" vertical="top"/>
    </xf>
    <xf numFmtId="49" fontId="8" fillId="0" borderId="10"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49" fontId="9" fillId="0" borderId="0" xfId="0" applyNumberFormat="1" applyFont="1" applyFill="1" applyBorder="1" applyAlignment="1">
      <alignment horizontal="left" vertical="top"/>
    </xf>
    <xf numFmtId="49" fontId="8" fillId="0" borderId="17" xfId="0" applyNumberFormat="1" applyFont="1" applyFill="1" applyBorder="1" applyAlignment="1">
      <alignment horizontal="left" vertical="top"/>
    </xf>
    <xf numFmtId="49" fontId="8" fillId="0" borderId="14" xfId="0" applyNumberFormat="1" applyFont="1" applyFill="1" applyBorder="1" applyAlignment="1">
      <alignment horizontal="center" vertical="center"/>
    </xf>
    <xf numFmtId="0" fontId="5" fillId="0" borderId="14" xfId="0" applyNumberFormat="1" applyFont="1" applyFill="1" applyBorder="1" applyAlignment="1">
      <alignment horizontal="center" vertical="top"/>
    </xf>
    <xf numFmtId="0" fontId="3" fillId="0" borderId="14" xfId="0" applyNumberFormat="1" applyFont="1" applyFill="1" applyBorder="1" applyAlignment="1">
      <alignment horizontal="center" vertical="top"/>
    </xf>
    <xf numFmtId="49" fontId="26" fillId="0" borderId="0" xfId="0" applyNumberFormat="1" applyFont="1" applyFill="1" applyAlignment="1">
      <alignment horizontal="left"/>
    </xf>
    <xf numFmtId="49" fontId="26" fillId="0" borderId="14" xfId="0" applyNumberFormat="1" applyFont="1" applyFill="1" applyBorder="1" applyAlignment="1">
      <alignment horizontal="center" vertical="top" wrapText="1"/>
    </xf>
    <xf numFmtId="49" fontId="26" fillId="0" borderId="45" xfId="0" applyNumberFormat="1" applyFont="1" applyFill="1" applyBorder="1" applyAlignment="1">
      <alignment horizontal="center" vertical="top" wrapText="1"/>
    </xf>
    <xf numFmtId="171" fontId="26" fillId="0" borderId="46" xfId="0" applyNumberFormat="1" applyFont="1" applyFill="1" applyBorder="1" applyAlignment="1">
      <alignment horizontal="center" vertical="top" wrapText="1"/>
    </xf>
    <xf numFmtId="171" fontId="26" fillId="0" borderId="14" xfId="0" applyNumberFormat="1" applyFont="1" applyFill="1" applyBorder="1" applyAlignment="1">
      <alignment horizontal="center" vertical="top" wrapText="1"/>
    </xf>
    <xf numFmtId="49" fontId="27" fillId="0" borderId="18" xfId="0" applyNumberFormat="1" applyFont="1" applyFill="1" applyBorder="1" applyAlignment="1">
      <alignment horizontal="left" wrapText="1"/>
    </xf>
    <xf numFmtId="49" fontId="26" fillId="0" borderId="39" xfId="0" applyNumberFormat="1" applyFont="1" applyFill="1" applyBorder="1" applyAlignment="1">
      <alignment horizontal="center" vertical="top" wrapText="1"/>
    </xf>
    <xf numFmtId="49" fontId="8" fillId="2" borderId="0" xfId="0" applyNumberFormat="1" applyFont="1" applyFill="1" applyAlignment="1">
      <alignment horizontal="left" vertical="top"/>
    </xf>
    <xf numFmtId="49" fontId="8" fillId="2" borderId="1"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xf>
    <xf numFmtId="0" fontId="9" fillId="0" borderId="0" xfId="0" applyFont="1" applyFill="1" applyBorder="1" applyAlignment="1">
      <alignment horizontal="left" vertical="center"/>
    </xf>
    <xf numFmtId="49" fontId="8" fillId="0" borderId="0" xfId="0" applyNumberFormat="1" applyFont="1" applyFill="1" applyBorder="1" applyAlignment="1">
      <alignment horizontal="left"/>
    </xf>
    <xf numFmtId="49" fontId="8" fillId="2" borderId="7"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wrapText="1"/>
    </xf>
    <xf numFmtId="0" fontId="8" fillId="0" borderId="40" xfId="0" applyFont="1" applyFill="1" applyBorder="1" applyAlignment="1">
      <alignment horizontal="left" vertical="top" wrapText="1"/>
    </xf>
    <xf numFmtId="49" fontId="8" fillId="2" borderId="0" xfId="16" applyNumberFormat="1" applyFont="1" applyFill="1" applyBorder="1" applyAlignment="1">
      <alignment horizontal="left"/>
    </xf>
    <xf numFmtId="49" fontId="8" fillId="2" borderId="0" xfId="16" applyNumberFormat="1" applyFont="1" applyFill="1" applyAlignment="1">
      <alignment horizontal="left"/>
    </xf>
    <xf numFmtId="49" fontId="8" fillId="2" borderId="0" xfId="16" applyNumberFormat="1" applyFont="1" applyFill="1" applyAlignment="1">
      <alignment horizontal="left" vertical="top" wrapText="1"/>
    </xf>
    <xf numFmtId="49" fontId="8" fillId="2" borderId="49" xfId="16" applyNumberFormat="1" applyFont="1" applyFill="1" applyBorder="1" applyAlignment="1">
      <alignment horizontal="center"/>
    </xf>
    <xf numFmtId="49" fontId="8" fillId="2" borderId="3" xfId="16" applyNumberFormat="1" applyFont="1" applyFill="1" applyBorder="1" applyAlignment="1">
      <alignment horizontal="center"/>
    </xf>
    <xf numFmtId="49" fontId="8" fillId="2" borderId="50" xfId="16" applyNumberFormat="1" applyFont="1" applyFill="1" applyBorder="1" applyAlignment="1">
      <alignment horizontal="center"/>
    </xf>
    <xf numFmtId="49" fontId="8" fillId="2" borderId="51" xfId="16" applyNumberFormat="1" applyFont="1" applyFill="1" applyBorder="1" applyAlignment="1">
      <alignment horizontal="center"/>
    </xf>
    <xf numFmtId="0" fontId="2" fillId="0" borderId="0" xfId="16" applyNumberFormat="1" applyFont="1" applyFill="1" applyBorder="1" applyAlignment="1"/>
    <xf numFmtId="49" fontId="8" fillId="2" borderId="0" xfId="16" applyNumberFormat="1" applyFont="1" applyFill="1" applyAlignment="1">
      <alignment horizontal="left" vertical="top"/>
    </xf>
    <xf numFmtId="49" fontId="8" fillId="2" borderId="49" xfId="16" applyNumberFormat="1" applyFont="1" applyFill="1" applyBorder="1" applyAlignment="1">
      <alignment horizontal="center" vertical="center"/>
    </xf>
    <xf numFmtId="49" fontId="8" fillId="2" borderId="1" xfId="16" applyNumberFormat="1" applyFont="1" applyFill="1" applyBorder="1" applyAlignment="1">
      <alignment horizontal="center" vertical="center"/>
    </xf>
    <xf numFmtId="49" fontId="8" fillId="2" borderId="54" xfId="16" applyNumberFormat="1" applyFont="1" applyFill="1" applyBorder="1" applyAlignment="1">
      <alignment horizontal="center"/>
    </xf>
    <xf numFmtId="49" fontId="8" fillId="2" borderId="45" xfId="16" applyNumberFormat="1" applyFont="1" applyFill="1" applyBorder="1" applyAlignment="1">
      <alignment horizontal="center"/>
    </xf>
    <xf numFmtId="0" fontId="4" fillId="0" borderId="46" xfId="16" applyNumberFormat="1" applyFont="1" applyFill="1" applyBorder="1" applyAlignment="1">
      <alignment horizontal="center"/>
    </xf>
    <xf numFmtId="49" fontId="8" fillId="2" borderId="49" xfId="16" applyNumberFormat="1" applyFont="1" applyFill="1" applyBorder="1" applyAlignment="1">
      <alignment horizontal="right"/>
    </xf>
    <xf numFmtId="49" fontId="8" fillId="2" borderId="3" xfId="16" applyNumberFormat="1" applyFont="1" applyFill="1" applyBorder="1" applyAlignment="1">
      <alignment horizontal="right"/>
    </xf>
    <xf numFmtId="49" fontId="8" fillId="2" borderId="55" xfId="16" applyNumberFormat="1" applyFont="1" applyFill="1" applyBorder="1" applyAlignment="1">
      <alignment horizontal="center" vertical="center"/>
    </xf>
    <xf numFmtId="49" fontId="8" fillId="2" borderId="56" xfId="16" applyNumberFormat="1" applyFont="1" applyFill="1" applyBorder="1" applyAlignment="1">
      <alignment horizontal="center" vertical="center"/>
    </xf>
    <xf numFmtId="49" fontId="8" fillId="2" borderId="12" xfId="16" applyNumberFormat="1" applyFont="1" applyFill="1" applyBorder="1" applyAlignment="1">
      <alignment horizontal="center" vertical="center"/>
    </xf>
    <xf numFmtId="49" fontId="8" fillId="2" borderId="13" xfId="16" applyNumberFormat="1" applyFont="1" applyFill="1" applyBorder="1" applyAlignment="1">
      <alignment horizontal="center" vertical="center"/>
    </xf>
    <xf numFmtId="49" fontId="8" fillId="2" borderId="50" xfId="16" applyNumberFormat="1" applyFont="1" applyFill="1" applyBorder="1" applyAlignment="1">
      <alignment horizontal="center" vertical="center"/>
    </xf>
    <xf numFmtId="49" fontId="8" fillId="2" borderId="51" xfId="16" applyNumberFormat="1" applyFont="1" applyFill="1" applyBorder="1" applyAlignment="1">
      <alignment horizontal="center" vertical="center"/>
    </xf>
    <xf numFmtId="49" fontId="8" fillId="2" borderId="49" xfId="16" applyNumberFormat="1" applyFont="1" applyFill="1" applyBorder="1" applyAlignment="1">
      <alignment horizontal="center" vertical="center" wrapText="1"/>
    </xf>
    <xf numFmtId="49" fontId="8" fillId="2" borderId="3" xfId="16" applyNumberFormat="1" applyFont="1" applyFill="1" applyBorder="1" applyAlignment="1">
      <alignment horizontal="center" vertical="center" wrapText="1"/>
    </xf>
    <xf numFmtId="49" fontId="8" fillId="2" borderId="50" xfId="16" applyNumberFormat="1" applyFont="1" applyFill="1" applyBorder="1" applyAlignment="1">
      <alignment horizontal="center" vertical="center" wrapText="1"/>
    </xf>
    <xf numFmtId="49" fontId="8" fillId="2" borderId="54" xfId="16" applyNumberFormat="1" applyFont="1" applyFill="1" applyBorder="1" applyAlignment="1">
      <alignment horizontal="center" vertical="center" wrapText="1"/>
    </xf>
    <xf numFmtId="49" fontId="8" fillId="2" borderId="51" xfId="16" applyNumberFormat="1" applyFont="1" applyFill="1" applyBorder="1" applyAlignment="1">
      <alignment horizontal="center" vertical="center" wrapText="1"/>
    </xf>
    <xf numFmtId="49" fontId="8" fillId="0" borderId="49" xfId="16" applyNumberFormat="1" applyFont="1" applyFill="1" applyBorder="1" applyAlignment="1">
      <alignment horizontal="center" vertical="center" wrapText="1"/>
    </xf>
    <xf numFmtId="49" fontId="8" fillId="0" borderId="3" xfId="16" applyNumberFormat="1" applyFont="1" applyFill="1" applyBorder="1" applyAlignment="1">
      <alignment horizontal="center" vertical="center" wrapText="1"/>
    </xf>
    <xf numFmtId="49" fontId="9" fillId="2" borderId="0" xfId="16" applyNumberFormat="1" applyFont="1" applyFill="1" applyAlignment="1">
      <alignment horizontal="left" wrapText="1"/>
    </xf>
    <xf numFmtId="49" fontId="8" fillId="2" borderId="0" xfId="16" applyNumberFormat="1" applyFont="1" applyFill="1" applyAlignment="1">
      <alignment horizontal="left" wrapText="1"/>
    </xf>
    <xf numFmtId="49" fontId="8" fillId="2" borderId="57" xfId="16" applyNumberFormat="1" applyFont="1" applyFill="1" applyBorder="1" applyAlignment="1">
      <alignment horizontal="left" wrapText="1"/>
    </xf>
    <xf numFmtId="49" fontId="8" fillId="2" borderId="58" xfId="16" applyNumberFormat="1" applyFont="1" applyFill="1" applyBorder="1" applyAlignment="1">
      <alignment horizontal="left" wrapText="1"/>
    </xf>
    <xf numFmtId="49" fontId="8" fillId="2" borderId="59" xfId="16" applyNumberFormat="1" applyFont="1" applyFill="1" applyBorder="1" applyAlignment="1">
      <alignment horizontal="left" wrapText="1"/>
    </xf>
    <xf numFmtId="49" fontId="9" fillId="2" borderId="57" xfId="16" applyNumberFormat="1" applyFont="1" applyFill="1" applyBorder="1" applyAlignment="1">
      <alignment horizontal="left" wrapText="1"/>
    </xf>
    <xf numFmtId="49" fontId="9" fillId="2" borderId="58" xfId="16" applyNumberFormat="1" applyFont="1" applyFill="1" applyBorder="1" applyAlignment="1">
      <alignment horizontal="left" wrapText="1"/>
    </xf>
    <xf numFmtId="49" fontId="9" fillId="2" borderId="59" xfId="16" applyNumberFormat="1" applyFont="1" applyFill="1" applyBorder="1" applyAlignment="1">
      <alignment horizontal="left" wrapText="1"/>
    </xf>
    <xf numFmtId="49" fontId="8" fillId="2" borderId="57" xfId="16" applyNumberFormat="1" applyFont="1" applyFill="1" applyBorder="1" applyAlignment="1">
      <alignment horizontal="left" vertical="top" wrapText="1"/>
    </xf>
    <xf numFmtId="0" fontId="3" fillId="0" borderId="58" xfId="16" applyNumberFormat="1" applyFont="1" applyFill="1" applyBorder="1" applyAlignment="1">
      <alignment horizontal="left" vertical="top" wrapText="1"/>
    </xf>
    <xf numFmtId="0" fontId="3" fillId="0" borderId="59" xfId="16" applyNumberFormat="1" applyFont="1" applyFill="1" applyBorder="1" applyAlignment="1">
      <alignment horizontal="left" vertical="top" wrapText="1"/>
    </xf>
    <xf numFmtId="49" fontId="8" fillId="2" borderId="2" xfId="16" applyNumberFormat="1" applyFont="1" applyFill="1" applyBorder="1" applyAlignment="1">
      <alignment horizontal="left" vertical="top" wrapText="1"/>
    </xf>
    <xf numFmtId="0" fontId="2" fillId="0" borderId="2" xfId="16" applyNumberFormat="1" applyFont="1" applyFill="1" applyBorder="1" applyAlignment="1"/>
    <xf numFmtId="49" fontId="8" fillId="2" borderId="54" xfId="16" applyNumberFormat="1" applyFont="1" applyFill="1" applyBorder="1" applyAlignment="1">
      <alignment horizontal="center" vertical="center"/>
    </xf>
    <xf numFmtId="49" fontId="8" fillId="2" borderId="3" xfId="16" applyNumberFormat="1" applyFont="1" applyFill="1" applyBorder="1" applyAlignment="1">
      <alignment horizontal="center" vertical="center"/>
    </xf>
    <xf numFmtId="0" fontId="2" fillId="0" borderId="54" xfId="16" applyNumberFormat="1" applyFont="1" applyFill="1" applyBorder="1" applyAlignment="1">
      <alignment horizontal="center"/>
    </xf>
    <xf numFmtId="0" fontId="2" fillId="0" borderId="51" xfId="16" applyNumberFormat="1" applyFont="1" applyFill="1" applyBorder="1" applyAlignment="1">
      <alignment horizontal="center"/>
    </xf>
    <xf numFmtId="49" fontId="8" fillId="2" borderId="2" xfId="16" applyNumberFormat="1" applyFont="1" applyFill="1" applyBorder="1" applyAlignment="1">
      <alignment horizontal="left"/>
    </xf>
    <xf numFmtId="49" fontId="8" fillId="2" borderId="49" xfId="16" applyNumberFormat="1" applyFont="1" applyFill="1" applyBorder="1" applyAlignment="1">
      <alignment horizontal="center" vertical="top"/>
    </xf>
    <xf numFmtId="49" fontId="8" fillId="2" borderId="3" xfId="16" applyNumberFormat="1" applyFont="1" applyFill="1" applyBorder="1" applyAlignment="1">
      <alignment horizontal="center" vertical="top"/>
    </xf>
    <xf numFmtId="49" fontId="8" fillId="2" borderId="60" xfId="16" applyNumberFormat="1" applyFont="1" applyFill="1" applyBorder="1" applyAlignment="1">
      <alignment horizontal="left"/>
    </xf>
    <xf numFmtId="49" fontId="8" fillId="2" borderId="61" xfId="16" applyNumberFormat="1" applyFont="1" applyFill="1" applyBorder="1" applyAlignment="1">
      <alignment horizontal="left"/>
    </xf>
    <xf numFmtId="49" fontId="8" fillId="2" borderId="62" xfId="16" applyNumberFormat="1" applyFont="1" applyFill="1" applyBorder="1" applyAlignment="1">
      <alignment horizontal="left"/>
    </xf>
    <xf numFmtId="49" fontId="8" fillId="2" borderId="57" xfId="16" applyNumberFormat="1" applyFont="1" applyFill="1" applyBorder="1" applyAlignment="1">
      <alignment horizontal="left"/>
    </xf>
    <xf numFmtId="49" fontId="8" fillId="2" borderId="58" xfId="16" applyNumberFormat="1" applyFont="1" applyFill="1" applyBorder="1" applyAlignment="1">
      <alignment horizontal="left"/>
    </xf>
    <xf numFmtId="49" fontId="8" fillId="2" borderId="59" xfId="16" applyNumberFormat="1" applyFont="1" applyFill="1" applyBorder="1" applyAlignment="1">
      <alignment horizontal="left"/>
    </xf>
    <xf numFmtId="49" fontId="8" fillId="2" borderId="60" xfId="16" applyNumberFormat="1" applyFont="1" applyFill="1" applyBorder="1" applyAlignment="1">
      <alignment horizontal="left" vertical="top" wrapText="1"/>
    </xf>
    <xf numFmtId="49" fontId="8" fillId="2" borderId="61" xfId="16" applyNumberFormat="1" applyFont="1" applyFill="1" applyBorder="1" applyAlignment="1">
      <alignment horizontal="left" vertical="top" wrapText="1"/>
    </xf>
    <xf numFmtId="49" fontId="8" fillId="2" borderId="62" xfId="16" applyNumberFormat="1" applyFont="1" applyFill="1" applyBorder="1" applyAlignment="1">
      <alignment horizontal="left" vertical="top" wrapText="1"/>
    </xf>
    <xf numFmtId="49" fontId="5" fillId="0" borderId="0" xfId="16" applyNumberFormat="1" applyFont="1" applyFill="1" applyAlignment="1">
      <alignment horizontal="left" vertical="top"/>
    </xf>
    <xf numFmtId="49" fontId="9" fillId="2" borderId="0" xfId="16" applyNumberFormat="1" applyFont="1" applyFill="1" applyBorder="1" applyAlignment="1">
      <alignment horizontal="left" vertical="top" wrapText="1"/>
    </xf>
    <xf numFmtId="49" fontId="104" fillId="2" borderId="0" xfId="16" applyNumberFormat="1" applyFont="1" applyFill="1" applyAlignment="1">
      <alignment horizontal="left" vertical="top" wrapText="1"/>
    </xf>
    <xf numFmtId="49" fontId="104" fillId="2" borderId="0" xfId="16" applyNumberFormat="1" applyFont="1" applyFill="1" applyAlignment="1">
      <alignment horizontal="left" vertical="top"/>
    </xf>
    <xf numFmtId="49" fontId="105" fillId="2" borderId="0" xfId="16" applyNumberFormat="1" applyFont="1" applyFill="1" applyAlignment="1">
      <alignment horizontal="left" vertical="top" wrapText="1"/>
    </xf>
    <xf numFmtId="49" fontId="8" fillId="2" borderId="0" xfId="16" applyNumberFormat="1" applyFont="1" applyFill="1" applyAlignment="1">
      <alignment horizontal="left" vertical="center"/>
    </xf>
    <xf numFmtId="49" fontId="9" fillId="2" borderId="0" xfId="16" applyNumberFormat="1" applyFont="1" applyFill="1" applyAlignment="1">
      <alignment horizontal="left" vertical="center"/>
    </xf>
    <xf numFmtId="49" fontId="9" fillId="2" borderId="0" xfId="16" applyNumberFormat="1" applyFont="1" applyFill="1" applyAlignment="1">
      <alignment horizontal="left"/>
    </xf>
    <xf numFmtId="49" fontId="8" fillId="2" borderId="2" xfId="16" applyNumberFormat="1" applyFont="1" applyFill="1" applyBorder="1" applyAlignment="1">
      <alignment horizontal="left" vertical="top"/>
    </xf>
    <xf numFmtId="49" fontId="8" fillId="0" borderId="12" xfId="16" applyNumberFormat="1" applyFont="1" applyFill="1" applyBorder="1" applyAlignment="1">
      <alignment horizontal="center"/>
    </xf>
    <xf numFmtId="49" fontId="8" fillId="0" borderId="2" xfId="16" applyNumberFormat="1" applyFont="1" applyFill="1" applyBorder="1" applyAlignment="1">
      <alignment horizontal="center"/>
    </xf>
    <xf numFmtId="49" fontId="8" fillId="0" borderId="13" xfId="16" applyNumberFormat="1" applyFont="1" applyFill="1" applyBorder="1" applyAlignment="1">
      <alignment horizontal="center"/>
    </xf>
    <xf numFmtId="49" fontId="8" fillId="2" borderId="0" xfId="16" applyNumberFormat="1" applyFont="1" applyFill="1" applyAlignment="1">
      <alignment horizontal="left" vertical="center" wrapText="1"/>
    </xf>
    <xf numFmtId="49" fontId="8" fillId="2" borderId="1" xfId="16" applyNumberFormat="1" applyFont="1" applyFill="1" applyBorder="1" applyAlignment="1">
      <alignment horizontal="center" vertical="center" wrapText="1"/>
    </xf>
    <xf numFmtId="49" fontId="8" fillId="2" borderId="64" xfId="16" applyNumberFormat="1" applyFont="1" applyFill="1" applyBorder="1" applyAlignment="1">
      <alignment horizontal="center" vertical="center"/>
    </xf>
    <xf numFmtId="49" fontId="8" fillId="2" borderId="2" xfId="16" applyNumberFormat="1" applyFont="1" applyFill="1" applyBorder="1" applyAlignment="1">
      <alignment horizontal="center" vertical="center"/>
    </xf>
    <xf numFmtId="49" fontId="8" fillId="2" borderId="39" xfId="16" applyNumberFormat="1" applyFont="1" applyFill="1" applyBorder="1" applyAlignment="1">
      <alignment horizontal="center" vertical="center" wrapText="1"/>
    </xf>
    <xf numFmtId="49" fontId="8" fillId="2" borderId="55" xfId="16" applyNumberFormat="1" applyFont="1" applyFill="1" applyBorder="1" applyAlignment="1">
      <alignment horizontal="center" vertical="center" wrapText="1"/>
    </xf>
    <xf numFmtId="49" fontId="8" fillId="2" borderId="56" xfId="16" applyNumberFormat="1" applyFont="1" applyFill="1" applyBorder="1" applyAlignment="1">
      <alignment horizontal="center" vertical="center" wrapText="1"/>
    </xf>
    <xf numFmtId="49" fontId="8" fillId="2" borderId="12" xfId="16" applyNumberFormat="1" applyFont="1" applyFill="1" applyBorder="1" applyAlignment="1">
      <alignment horizontal="center" vertical="center" wrapText="1"/>
    </xf>
    <xf numFmtId="49" fontId="8" fillId="2" borderId="13" xfId="16" applyNumberFormat="1" applyFont="1" applyFill="1" applyBorder="1" applyAlignment="1">
      <alignment horizontal="center" vertical="center" wrapText="1"/>
    </xf>
    <xf numFmtId="0" fontId="8" fillId="2" borderId="49" xfId="16" applyFont="1" applyFill="1" applyBorder="1" applyAlignment="1">
      <alignment horizontal="center" vertical="center" wrapText="1"/>
    </xf>
    <xf numFmtId="0" fontId="8" fillId="2" borderId="3" xfId="16" applyFont="1" applyFill="1" applyBorder="1" applyAlignment="1">
      <alignment horizontal="center" vertical="center" wrapText="1"/>
    </xf>
    <xf numFmtId="0" fontId="8" fillId="2" borderId="50" xfId="16" applyFont="1" applyFill="1" applyBorder="1" applyAlignment="1">
      <alignment horizontal="center" vertical="center" wrapText="1"/>
    </xf>
    <xf numFmtId="0" fontId="8" fillId="2" borderId="54" xfId="16" applyFont="1" applyFill="1" applyBorder="1" applyAlignment="1">
      <alignment horizontal="center" vertical="center" wrapText="1"/>
    </xf>
    <xf numFmtId="0" fontId="2" fillId="0" borderId="51" xfId="16" applyNumberFormat="1" applyFont="1" applyFill="1" applyBorder="1" applyAlignment="1">
      <alignment horizontal="center" vertical="center" wrapText="1"/>
    </xf>
    <xf numFmtId="0" fontId="8" fillId="2" borderId="51" xfId="16" applyFont="1" applyFill="1" applyBorder="1" applyAlignment="1">
      <alignment horizontal="center" vertical="center" wrapText="1"/>
    </xf>
    <xf numFmtId="0" fontId="4" fillId="0" borderId="54" xfId="16" applyNumberFormat="1" applyFont="1" applyFill="1" applyBorder="1" applyAlignment="1">
      <alignment horizontal="center"/>
    </xf>
    <xf numFmtId="49" fontId="8" fillId="2" borderId="1" xfId="16" applyNumberFormat="1" applyFont="1" applyFill="1" applyBorder="1" applyAlignment="1">
      <alignment horizontal="center" vertical="top"/>
    </xf>
    <xf numFmtId="49" fontId="8" fillId="2" borderId="49" xfId="16" applyNumberFormat="1" applyFont="1" applyFill="1" applyBorder="1" applyAlignment="1">
      <alignment horizontal="center" vertical="top" wrapText="1"/>
    </xf>
    <xf numFmtId="49" fontId="8" fillId="2" borderId="1" xfId="16" applyNumberFormat="1" applyFont="1" applyFill="1" applyBorder="1" applyAlignment="1">
      <alignment horizontal="center" vertical="top" wrapText="1"/>
    </xf>
    <xf numFmtId="49" fontId="8" fillId="2" borderId="3" xfId="16" applyNumberFormat="1" applyFont="1" applyFill="1" applyBorder="1" applyAlignment="1">
      <alignment horizontal="center" vertical="top" wrapText="1"/>
    </xf>
    <xf numFmtId="49" fontId="8" fillId="2" borderId="55" xfId="16" applyNumberFormat="1" applyFont="1" applyFill="1" applyBorder="1" applyAlignment="1">
      <alignment horizontal="center" vertical="top"/>
    </xf>
    <xf numFmtId="49" fontId="8" fillId="2" borderId="56" xfId="16" applyNumberFormat="1" applyFont="1" applyFill="1" applyBorder="1" applyAlignment="1">
      <alignment horizontal="center" vertical="top"/>
    </xf>
    <xf numFmtId="49" fontId="8" fillId="2" borderId="12" xfId="16" applyNumberFormat="1" applyFont="1" applyFill="1" applyBorder="1" applyAlignment="1">
      <alignment horizontal="center" vertical="top"/>
    </xf>
    <xf numFmtId="49" fontId="8" fillId="2" borderId="13" xfId="16" applyNumberFormat="1" applyFont="1" applyFill="1" applyBorder="1" applyAlignment="1">
      <alignment horizontal="center" vertical="top"/>
    </xf>
    <xf numFmtId="49" fontId="8" fillId="2" borderId="50" xfId="16" applyNumberFormat="1" applyFont="1" applyFill="1" applyBorder="1" applyAlignment="1">
      <alignment horizontal="center" vertical="top"/>
    </xf>
    <xf numFmtId="49" fontId="8" fillId="2" borderId="54" xfId="16" applyNumberFormat="1" applyFont="1" applyFill="1" applyBorder="1" applyAlignment="1">
      <alignment horizontal="center" vertical="top"/>
    </xf>
    <xf numFmtId="49" fontId="8" fillId="2" borderId="51" xfId="16" applyNumberFormat="1" applyFont="1" applyFill="1" applyBorder="1" applyAlignment="1">
      <alignment horizontal="center" vertical="top"/>
    </xf>
    <xf numFmtId="49" fontId="8" fillId="2" borderId="55" xfId="16" applyNumberFormat="1" applyFont="1" applyFill="1" applyBorder="1" applyAlignment="1">
      <alignment horizontal="center" vertical="top" wrapText="1"/>
    </xf>
    <xf numFmtId="49" fontId="8" fillId="2" borderId="56" xfId="16" applyNumberFormat="1" applyFont="1" applyFill="1" applyBorder="1" applyAlignment="1">
      <alignment horizontal="center" vertical="top" wrapText="1"/>
    </xf>
    <xf numFmtId="49" fontId="8" fillId="2" borderId="12" xfId="16" applyNumberFormat="1" applyFont="1" applyFill="1" applyBorder="1" applyAlignment="1">
      <alignment horizontal="center" vertical="top" wrapText="1"/>
    </xf>
    <xf numFmtId="49" fontId="8" fillId="2" borderId="13" xfId="16" applyNumberFormat="1" applyFont="1" applyFill="1" applyBorder="1" applyAlignment="1">
      <alignment horizontal="center" vertical="top" wrapText="1"/>
    </xf>
    <xf numFmtId="49" fontId="8" fillId="2" borderId="49" xfId="16" applyNumberFormat="1" applyFont="1" applyFill="1" applyBorder="1" applyAlignment="1">
      <alignment horizontal="center" wrapText="1"/>
    </xf>
    <xf numFmtId="0" fontId="2" fillId="0" borderId="3" xfId="16" applyNumberFormat="1" applyFont="1" applyFill="1" applyBorder="1" applyAlignment="1">
      <alignment horizontal="center" wrapText="1"/>
    </xf>
    <xf numFmtId="49" fontId="8" fillId="2" borderId="0" xfId="16" applyNumberFormat="1" applyFont="1" applyFill="1" applyAlignment="1">
      <alignment horizontal="center" vertical="center" wrapText="1"/>
    </xf>
    <xf numFmtId="0" fontId="8" fillId="2" borderId="64" xfId="16" applyFont="1" applyFill="1" applyBorder="1" applyAlignment="1">
      <alignment horizontal="center" vertical="center" wrapText="1"/>
    </xf>
    <xf numFmtId="0" fontId="8" fillId="2" borderId="56" xfId="16" applyFont="1" applyFill="1" applyBorder="1" applyAlignment="1">
      <alignment horizontal="center" vertical="center" wrapText="1"/>
    </xf>
    <xf numFmtId="0" fontId="8" fillId="2" borderId="50" xfId="16" applyFont="1" applyFill="1" applyBorder="1" applyAlignment="1">
      <alignment horizontal="center" wrapText="1"/>
    </xf>
    <xf numFmtId="0" fontId="8" fillId="2" borderId="54" xfId="16" applyFont="1" applyFill="1" applyBorder="1" applyAlignment="1">
      <alignment horizontal="center" wrapText="1"/>
    </xf>
    <xf numFmtId="0" fontId="8" fillId="2" borderId="51" xfId="16" applyFont="1" applyFill="1" applyBorder="1" applyAlignment="1">
      <alignment horizontal="center" wrapText="1"/>
    </xf>
    <xf numFmtId="49" fontId="8" fillId="2" borderId="55" xfId="16" applyNumberFormat="1" applyFont="1" applyFill="1" applyBorder="1" applyAlignment="1">
      <alignment horizontal="center"/>
    </xf>
    <xf numFmtId="0" fontId="2" fillId="0" borderId="64" xfId="16" applyNumberFormat="1" applyFont="1" applyFill="1" applyBorder="1" applyAlignment="1">
      <alignment horizontal="center"/>
    </xf>
    <xf numFmtId="0" fontId="2" fillId="0" borderId="56" xfId="16" applyNumberFormat="1" applyFont="1" applyFill="1" applyBorder="1" applyAlignment="1">
      <alignment horizontal="center"/>
    </xf>
    <xf numFmtId="49" fontId="8" fillId="2" borderId="0" xfId="16" applyNumberFormat="1" applyFont="1" applyFill="1" applyBorder="1" applyAlignment="1">
      <alignment horizontal="left" wrapText="1"/>
    </xf>
    <xf numFmtId="49" fontId="8" fillId="0" borderId="0" xfId="16" applyNumberFormat="1" applyFont="1" applyFill="1" applyAlignment="1">
      <alignment horizontal="left"/>
    </xf>
    <xf numFmtId="49" fontId="8" fillId="0" borderId="49" xfId="16" applyNumberFormat="1" applyFont="1" applyFill="1" applyBorder="1" applyAlignment="1">
      <alignment horizontal="center"/>
    </xf>
    <xf numFmtId="49" fontId="8" fillId="0" borderId="55" xfId="16" applyNumberFormat="1" applyFont="1" applyFill="1" applyBorder="1" applyAlignment="1">
      <alignment horizontal="center"/>
    </xf>
    <xf numFmtId="49" fontId="8" fillId="0" borderId="50" xfId="16" applyNumberFormat="1" applyFont="1" applyFill="1" applyBorder="1" applyAlignment="1">
      <alignment horizontal="center"/>
    </xf>
    <xf numFmtId="49" fontId="9" fillId="0" borderId="40" xfId="16" applyNumberFormat="1" applyFont="1" applyFill="1" applyBorder="1" applyAlignment="1">
      <alignment horizontal="left" wrapText="1"/>
    </xf>
    <xf numFmtId="49" fontId="8" fillId="2" borderId="12" xfId="16" applyNumberFormat="1" applyFont="1" applyFill="1" applyBorder="1" applyAlignment="1">
      <alignment horizontal="center"/>
    </xf>
    <xf numFmtId="49" fontId="74" fillId="3" borderId="2" xfId="0" applyNumberFormat="1" applyFont="1" applyFill="1" applyBorder="1" applyAlignment="1">
      <alignment horizontal="left" vertical="top" wrapText="1"/>
    </xf>
    <xf numFmtId="49" fontId="74" fillId="2" borderId="0" xfId="0" applyNumberFormat="1" applyFont="1" applyFill="1" applyBorder="1" applyAlignment="1">
      <alignment horizontal="left" wrapText="1"/>
    </xf>
    <xf numFmtId="49" fontId="74" fillId="2" borderId="0" xfId="0" applyNumberFormat="1" applyFont="1" applyFill="1" applyAlignment="1">
      <alignment horizontal="left" wrapText="1"/>
    </xf>
    <xf numFmtId="0" fontId="76" fillId="2" borderId="0" xfId="0" applyFont="1" applyFill="1" applyAlignment="1">
      <alignment horizontal="left" wrapText="1"/>
    </xf>
    <xf numFmtId="49" fontId="76" fillId="2" borderId="0" xfId="0" applyNumberFormat="1" applyFont="1" applyFill="1" applyAlignment="1">
      <alignment horizontal="left" wrapText="1"/>
    </xf>
    <xf numFmtId="49" fontId="80" fillId="2" borderId="0" xfId="0" applyNumberFormat="1" applyFont="1" applyFill="1" applyAlignment="1">
      <alignment horizontal="left" wrapText="1"/>
    </xf>
    <xf numFmtId="49" fontId="74" fillId="2" borderId="39" xfId="0" applyNumberFormat="1" applyFont="1" applyFill="1" applyBorder="1" applyAlignment="1">
      <alignment horizontal="center" vertical="center" wrapText="1"/>
    </xf>
    <xf numFmtId="49" fontId="74" fillId="2" borderId="39" xfId="0" applyNumberFormat="1" applyFont="1" applyFill="1" applyBorder="1" applyAlignment="1">
      <alignment horizontal="center" vertical="center"/>
    </xf>
    <xf numFmtId="0" fontId="74" fillId="2" borderId="39" xfId="0" applyFont="1" applyFill="1" applyBorder="1" applyAlignment="1">
      <alignment horizontal="center" vertical="center" wrapText="1"/>
    </xf>
    <xf numFmtId="0" fontId="74" fillId="2" borderId="54" xfId="0" applyFont="1" applyFill="1" applyBorder="1" applyAlignment="1">
      <alignment horizontal="center" vertical="center" wrapText="1"/>
    </xf>
    <xf numFmtId="0" fontId="74" fillId="2" borderId="51" xfId="0" applyFont="1" applyFill="1" applyBorder="1" applyAlignment="1">
      <alignment horizontal="center" vertical="center" wrapText="1"/>
    </xf>
    <xf numFmtId="0" fontId="74" fillId="2" borderId="50" xfId="0" applyFont="1" applyFill="1" applyBorder="1" applyAlignment="1">
      <alignment horizontal="center" vertical="center" wrapText="1"/>
    </xf>
    <xf numFmtId="49" fontId="74" fillId="2" borderId="50" xfId="0" applyNumberFormat="1" applyFont="1" applyFill="1" applyBorder="1" applyAlignment="1">
      <alignment horizontal="center" vertical="center" wrapText="1"/>
    </xf>
    <xf numFmtId="49" fontId="74" fillId="2" borderId="51" xfId="0" applyNumberFormat="1" applyFont="1" applyFill="1" applyBorder="1" applyAlignment="1">
      <alignment horizontal="center" vertical="center"/>
    </xf>
    <xf numFmtId="49" fontId="74" fillId="3" borderId="0" xfId="0" applyNumberFormat="1" applyFont="1" applyFill="1" applyAlignment="1">
      <alignment horizontal="left" vertical="top" wrapText="1"/>
    </xf>
    <xf numFmtId="49" fontId="74" fillId="3" borderId="0" xfId="0" applyNumberFormat="1" applyFont="1" applyFill="1" applyAlignment="1">
      <alignment horizontal="left" vertical="top"/>
    </xf>
    <xf numFmtId="49" fontId="74" fillId="2" borderId="39" xfId="0" applyNumberFormat="1" applyFont="1" applyFill="1" applyBorder="1" applyAlignment="1">
      <alignment horizontal="left" vertical="center" wrapText="1"/>
    </xf>
    <xf numFmtId="0" fontId="5" fillId="3" borderId="45" xfId="0" applyFont="1" applyFill="1" applyBorder="1" applyAlignment="1">
      <alignment horizontal="left" vertical="center" wrapText="1"/>
    </xf>
    <xf numFmtId="0" fontId="5" fillId="3" borderId="65" xfId="0" applyFont="1" applyFill="1" applyBorder="1" applyAlignment="1">
      <alignment horizontal="left" vertical="center" wrapText="1"/>
    </xf>
    <xf numFmtId="0" fontId="5" fillId="3" borderId="66" xfId="0" applyFont="1" applyFill="1" applyBorder="1" applyAlignment="1">
      <alignment horizontal="left" vertical="center" wrapText="1"/>
    </xf>
    <xf numFmtId="0" fontId="5" fillId="0" borderId="63" xfId="0" applyFont="1" applyFill="1" applyBorder="1" applyAlignment="1">
      <alignment horizontal="center" vertical="center" wrapText="1"/>
    </xf>
    <xf numFmtId="0" fontId="19" fillId="0" borderId="63" xfId="0" applyNumberFormat="1" applyFont="1" applyFill="1" applyBorder="1" applyAlignment="1"/>
    <xf numFmtId="0" fontId="5" fillId="0" borderId="63" xfId="0" applyNumberFormat="1" applyFont="1" applyFill="1" applyBorder="1" applyAlignment="1">
      <alignment horizontal="center"/>
    </xf>
    <xf numFmtId="49" fontId="88" fillId="2" borderId="0" xfId="0" applyNumberFormat="1" applyFont="1" applyFill="1" applyBorder="1" applyAlignment="1">
      <alignment horizontal="left" wrapText="1"/>
    </xf>
    <xf numFmtId="0" fontId="88" fillId="2" borderId="0" xfId="0" applyFont="1" applyFill="1" applyAlignment="1">
      <alignment horizontal="left" vertical="top" wrapText="1"/>
    </xf>
    <xf numFmtId="49" fontId="84" fillId="2" borderId="0" xfId="0" applyNumberFormat="1" applyFont="1" applyFill="1" applyAlignment="1">
      <alignment horizontal="left" wrapText="1"/>
    </xf>
    <xf numFmtId="49" fontId="84" fillId="2" borderId="63" xfId="0" applyNumberFormat="1" applyFont="1" applyFill="1" applyBorder="1" applyAlignment="1">
      <alignment horizontal="left" wrapText="1"/>
    </xf>
    <xf numFmtId="49" fontId="84" fillId="2" borderId="63" xfId="0" applyNumberFormat="1" applyFont="1" applyFill="1" applyBorder="1" applyAlignment="1">
      <alignment horizontal="left" vertical="center" wrapText="1"/>
    </xf>
    <xf numFmtId="49" fontId="84" fillId="2" borderId="63" xfId="0" applyNumberFormat="1" applyFont="1" applyFill="1" applyBorder="1" applyAlignment="1">
      <alignment horizontal="left" vertical="center"/>
    </xf>
    <xf numFmtId="0" fontId="84" fillId="2" borderId="63" xfId="0" applyFont="1" applyFill="1" applyBorder="1" applyAlignment="1">
      <alignment horizontal="left" vertical="center" wrapText="1"/>
    </xf>
    <xf numFmtId="0" fontId="78" fillId="0" borderId="0" xfId="16" applyFont="1" applyFill="1" applyAlignment="1">
      <alignment vertical="center" wrapText="1"/>
    </xf>
    <xf numFmtId="0" fontId="78" fillId="0" borderId="0" xfId="16" applyFont="1" applyFill="1" applyAlignment="1">
      <alignment vertical="center"/>
    </xf>
    <xf numFmtId="49" fontId="80" fillId="0" borderId="17" xfId="16" applyNumberFormat="1" applyFont="1" applyFill="1" applyBorder="1" applyAlignment="1">
      <alignment vertical="center" wrapText="1"/>
    </xf>
    <xf numFmtId="0" fontId="80" fillId="0" borderId="63" xfId="3" applyFont="1" applyFill="1" applyBorder="1" applyAlignment="1">
      <alignment vertical="center" wrapText="1"/>
    </xf>
    <xf numFmtId="0" fontId="80" fillId="0" borderId="63" xfId="3" applyFont="1" applyFill="1" applyBorder="1" applyAlignment="1">
      <alignment vertical="center"/>
    </xf>
    <xf numFmtId="0" fontId="80" fillId="0" borderId="63" xfId="16" applyFont="1" applyFill="1" applyBorder="1" applyAlignment="1">
      <alignment vertical="center" wrapText="1"/>
    </xf>
    <xf numFmtId="171" fontId="80" fillId="0" borderId="67" xfId="16" applyNumberFormat="1" applyFont="1" applyFill="1" applyBorder="1" applyAlignment="1">
      <alignment vertical="center"/>
    </xf>
    <xf numFmtId="171" fontId="80" fillId="0" borderId="65" xfId="16" applyNumberFormat="1" applyFont="1" applyFill="1" applyBorder="1" applyAlignment="1">
      <alignment vertical="center"/>
    </xf>
    <xf numFmtId="0" fontId="78" fillId="0" borderId="0" xfId="3" applyFont="1" applyFill="1" applyBorder="1" applyAlignment="1">
      <alignment vertical="center" wrapText="1"/>
    </xf>
    <xf numFmtId="0" fontId="79" fillId="0" borderId="0" xfId="0" applyNumberFormat="1" applyFont="1" applyFill="1" applyBorder="1" applyAlignment="1">
      <alignment horizontal="left" wrapText="1"/>
    </xf>
    <xf numFmtId="49" fontId="79" fillId="0" borderId="63" xfId="0" applyNumberFormat="1" applyFont="1" applyFill="1" applyBorder="1" applyAlignment="1">
      <alignment horizontal="left" vertical="center" wrapText="1"/>
    </xf>
    <xf numFmtId="49" fontId="79" fillId="0" borderId="63" xfId="0" applyNumberFormat="1" applyFont="1" applyFill="1" applyBorder="1" applyAlignment="1">
      <alignment horizontal="left" vertical="center"/>
    </xf>
    <xf numFmtId="49" fontId="79" fillId="0" borderId="63" xfId="0" applyNumberFormat="1" applyFont="1" applyFill="1" applyBorder="1" applyAlignment="1">
      <alignment horizontal="center" vertical="center" wrapText="1"/>
    </xf>
    <xf numFmtId="49" fontId="79" fillId="0" borderId="63" xfId="0" applyNumberFormat="1" applyFont="1" applyFill="1" applyBorder="1" applyAlignment="1">
      <alignment horizontal="center" vertical="center"/>
    </xf>
    <xf numFmtId="0" fontId="79" fillId="0" borderId="68" xfId="0" applyNumberFormat="1" applyFont="1" applyFill="1" applyBorder="1" applyAlignment="1">
      <alignment horizontal="left" wrapText="1"/>
    </xf>
    <xf numFmtId="0" fontId="99" fillId="0" borderId="0" xfId="0" applyFont="1" applyFill="1" applyBorder="1" applyAlignment="1">
      <alignment horizontal="left"/>
    </xf>
    <xf numFmtId="0" fontId="91" fillId="3" borderId="0" xfId="0" applyFont="1" applyFill="1" applyBorder="1" applyAlignment="1">
      <alignment horizontal="left"/>
    </xf>
    <xf numFmtId="0" fontId="91" fillId="0" borderId="0" xfId="0" applyFont="1" applyFill="1" applyBorder="1" applyAlignment="1">
      <alignment horizontal="left"/>
    </xf>
    <xf numFmtId="49" fontId="74" fillId="0" borderId="67" xfId="0" applyNumberFormat="1" applyFont="1" applyFill="1" applyBorder="1" applyAlignment="1">
      <alignment horizontal="left" vertical="top" wrapText="1"/>
    </xf>
    <xf numFmtId="49" fontId="74" fillId="0" borderId="65" xfId="0" applyNumberFormat="1" applyFont="1" applyFill="1" applyBorder="1" applyAlignment="1">
      <alignment horizontal="left" vertical="top" wrapText="1"/>
    </xf>
    <xf numFmtId="49" fontId="74" fillId="0" borderId="66" xfId="0" applyNumberFormat="1" applyFont="1" applyFill="1" applyBorder="1" applyAlignment="1">
      <alignment horizontal="left" vertical="top" wrapText="1"/>
    </xf>
    <xf numFmtId="49" fontId="92" fillId="0" borderId="69" xfId="0" applyNumberFormat="1" applyFont="1" applyFill="1" applyBorder="1" applyAlignment="1">
      <alignment horizontal="center" vertical="center"/>
    </xf>
    <xf numFmtId="49" fontId="92" fillId="0" borderId="70" xfId="0" applyNumberFormat="1" applyFont="1" applyFill="1" applyBorder="1" applyAlignment="1">
      <alignment horizontal="center" vertical="center"/>
    </xf>
    <xf numFmtId="49" fontId="92" fillId="0" borderId="71" xfId="0" applyNumberFormat="1" applyFont="1" applyFill="1" applyBorder="1" applyAlignment="1">
      <alignment horizontal="center" vertical="center"/>
    </xf>
    <xf numFmtId="49" fontId="74" fillId="0" borderId="39" xfId="0" applyNumberFormat="1" applyFont="1" applyFill="1" applyBorder="1" applyAlignment="1">
      <alignment horizontal="center" vertical="center"/>
    </xf>
    <xf numFmtId="49" fontId="74" fillId="0" borderId="69" xfId="0" applyNumberFormat="1" applyFont="1" applyFill="1" applyBorder="1" applyAlignment="1">
      <alignment horizontal="center" vertical="center"/>
    </xf>
    <xf numFmtId="49" fontId="74" fillId="0" borderId="70" xfId="0" applyNumberFormat="1" applyFont="1" applyFill="1" applyBorder="1" applyAlignment="1">
      <alignment horizontal="center" vertical="center"/>
    </xf>
    <xf numFmtId="49" fontId="74" fillId="0" borderId="72" xfId="0" applyNumberFormat="1" applyFont="1" applyFill="1" applyBorder="1" applyAlignment="1">
      <alignment horizontal="center" vertical="center"/>
    </xf>
    <xf numFmtId="49" fontId="74" fillId="0" borderId="24" xfId="0" applyNumberFormat="1" applyFont="1" applyFill="1" applyBorder="1" applyAlignment="1">
      <alignment horizontal="center"/>
    </xf>
    <xf numFmtId="49" fontId="74" fillId="0" borderId="17" xfId="0" applyNumberFormat="1" applyFont="1" applyFill="1" applyBorder="1" applyAlignment="1">
      <alignment horizontal="center"/>
    </xf>
    <xf numFmtId="49" fontId="74" fillId="0" borderId="29" xfId="0" applyNumberFormat="1" applyFont="1" applyFill="1" applyBorder="1" applyAlignment="1">
      <alignment horizontal="center"/>
    </xf>
    <xf numFmtId="0" fontId="75" fillId="0" borderId="0" xfId="0" applyFont="1" applyFill="1" applyBorder="1" applyAlignment="1">
      <alignment horizontal="left" wrapText="1"/>
    </xf>
    <xf numFmtId="49" fontId="8" fillId="2" borderId="39" xfId="16" applyNumberFormat="1" applyFont="1" applyFill="1" applyBorder="1" applyAlignment="1">
      <alignment horizontal="center" vertical="center"/>
    </xf>
    <xf numFmtId="0" fontId="9" fillId="2" borderId="64" xfId="16" applyFont="1" applyFill="1" applyBorder="1" applyAlignment="1">
      <alignment horizontal="left" wrapText="1"/>
    </xf>
    <xf numFmtId="0" fontId="9" fillId="2" borderId="0" xfId="16" applyFont="1" applyFill="1" applyBorder="1" applyAlignment="1">
      <alignment horizontal="left" wrapText="1"/>
    </xf>
    <xf numFmtId="0" fontId="8" fillId="2" borderId="0" xfId="16" applyFont="1" applyFill="1" applyBorder="1" applyAlignment="1">
      <alignment horizontal="left" wrapText="1"/>
    </xf>
    <xf numFmtId="0" fontId="2" fillId="0" borderId="0" xfId="16" applyNumberFormat="1" applyFont="1" applyFill="1" applyBorder="1" applyAlignment="1">
      <alignment horizontal="left"/>
    </xf>
    <xf numFmtId="0" fontId="33" fillId="0" borderId="41" xfId="21" applyNumberFormat="1" applyFont="1" applyFill="1" applyBorder="1" applyAlignment="1">
      <alignment horizontal="left"/>
    </xf>
    <xf numFmtId="0" fontId="33" fillId="0" borderId="0" xfId="21" applyNumberFormat="1" applyFont="1" applyFill="1" applyBorder="1" applyAlignment="1">
      <alignment horizontal="left"/>
    </xf>
    <xf numFmtId="0" fontId="6" fillId="0" borderId="0" xfId="21" applyNumberFormat="1" applyFont="1" applyFill="1" applyBorder="1" applyAlignment="1">
      <alignment horizontal="left" vertical="top"/>
    </xf>
    <xf numFmtId="0" fontId="31" fillId="3" borderId="39" xfId="21" applyNumberFormat="1" applyFont="1" applyFill="1" applyBorder="1" applyAlignment="1">
      <alignment horizontal="center" vertical="center" wrapText="1"/>
    </xf>
    <xf numFmtId="0" fontId="31" fillId="3" borderId="39" xfId="21" applyNumberFormat="1" applyFont="1" applyFill="1" applyBorder="1" applyAlignment="1">
      <alignment horizontal="center" vertical="center"/>
    </xf>
    <xf numFmtId="0" fontId="6" fillId="3" borderId="39" xfId="21" applyNumberFormat="1" applyFont="1" applyFill="1" applyBorder="1" applyAlignment="1">
      <alignment horizontal="center" vertical="center"/>
    </xf>
    <xf numFmtId="0" fontId="31" fillId="3" borderId="39" xfId="21" applyNumberFormat="1" applyFont="1" applyFill="1" applyBorder="1" applyAlignment="1">
      <alignment horizontal="left" vertical="center" wrapText="1"/>
    </xf>
    <xf numFmtId="167" fontId="30" fillId="0" borderId="40" xfId="21" applyFont="1" applyBorder="1" applyAlignment="1">
      <alignment horizontal="left"/>
    </xf>
    <xf numFmtId="167" fontId="30" fillId="0" borderId="0" xfId="21" applyFont="1" applyAlignment="1">
      <alignment horizontal="left" vertical="top"/>
    </xf>
    <xf numFmtId="0" fontId="6" fillId="3" borderId="0" xfId="21" applyNumberFormat="1" applyFont="1" applyFill="1" applyBorder="1" applyAlignment="1">
      <alignment horizontal="left" vertical="top"/>
    </xf>
    <xf numFmtId="49" fontId="8" fillId="2" borderId="47" xfId="28" applyNumberFormat="1" applyFont="1" applyFill="1" applyBorder="1" applyAlignment="1">
      <alignment horizontal="center" vertical="center" wrapText="1"/>
    </xf>
    <xf numFmtId="49" fontId="8" fillId="2" borderId="3" xfId="28" applyNumberFormat="1" applyFont="1" applyFill="1" applyBorder="1" applyAlignment="1">
      <alignment horizontal="center" vertical="center"/>
    </xf>
    <xf numFmtId="0" fontId="31" fillId="5" borderId="45" xfId="21" applyNumberFormat="1" applyFont="1" applyFill="1" applyBorder="1" applyAlignment="1">
      <alignment horizontal="center" vertical="top"/>
    </xf>
    <xf numFmtId="0" fontId="31" fillId="5" borderId="19" xfId="21" applyNumberFormat="1" applyFont="1" applyFill="1" applyBorder="1" applyAlignment="1">
      <alignment horizontal="center" vertical="top"/>
    </xf>
    <xf numFmtId="0" fontId="31" fillId="5" borderId="46" xfId="21" applyNumberFormat="1" applyFont="1" applyFill="1" applyBorder="1" applyAlignment="1">
      <alignment horizontal="center" vertical="top"/>
    </xf>
    <xf numFmtId="0" fontId="31" fillId="0" borderId="45" xfId="5" applyNumberFormat="1" applyFont="1" applyBorder="1" applyAlignment="1">
      <alignment horizontal="center"/>
    </xf>
    <xf numFmtId="0" fontId="31" fillId="0" borderId="19" xfId="5" applyNumberFormat="1" applyFont="1" applyBorder="1" applyAlignment="1">
      <alignment horizontal="center"/>
    </xf>
    <xf numFmtId="0" fontId="31" fillId="0" borderId="46" xfId="5" applyNumberFormat="1" applyFont="1" applyBorder="1" applyAlignment="1">
      <alignment horizontal="center"/>
    </xf>
    <xf numFmtId="0" fontId="38" fillId="3" borderId="39" xfId="21" applyNumberFormat="1" applyFont="1" applyFill="1" applyBorder="1" applyAlignment="1">
      <alignment horizontal="center" vertical="center"/>
    </xf>
    <xf numFmtId="49" fontId="8" fillId="2" borderId="1" xfId="28" applyNumberFormat="1" applyFont="1" applyFill="1" applyBorder="1" applyAlignment="1">
      <alignment horizontal="center" vertical="center" wrapText="1"/>
    </xf>
    <xf numFmtId="0" fontId="31" fillId="7" borderId="22" xfId="21" applyNumberFormat="1" applyFont="1" applyFill="1" applyBorder="1" applyAlignment="1">
      <alignment horizontal="center" vertical="center" wrapText="1"/>
    </xf>
    <xf numFmtId="0" fontId="31" fillId="7" borderId="21" xfId="21" applyNumberFormat="1" applyFont="1" applyFill="1" applyBorder="1" applyAlignment="1">
      <alignment horizontal="center" vertical="center" wrapText="1"/>
    </xf>
    <xf numFmtId="0" fontId="31" fillId="7" borderId="24" xfId="21" applyNumberFormat="1" applyFont="1" applyFill="1" applyBorder="1" applyAlignment="1">
      <alignment horizontal="center" vertical="center" wrapText="1"/>
    </xf>
    <xf numFmtId="0" fontId="31" fillId="7" borderId="29" xfId="21" applyNumberFormat="1" applyFont="1" applyFill="1" applyBorder="1" applyAlignment="1">
      <alignment horizontal="center" vertical="center" wrapText="1"/>
    </xf>
    <xf numFmtId="0" fontId="34" fillId="7" borderId="45" xfId="9" applyFont="1" applyFill="1" applyBorder="1" applyAlignment="1">
      <alignment horizontal="center" vertical="center"/>
    </xf>
    <xf numFmtId="0" fontId="34" fillId="7" borderId="46" xfId="9" applyFont="1" applyFill="1" applyBorder="1" applyAlignment="1">
      <alignment horizontal="center" vertical="center"/>
    </xf>
    <xf numFmtId="0" fontId="37" fillId="3" borderId="0" xfId="21" applyNumberFormat="1" applyFont="1" applyFill="1" applyBorder="1" applyAlignment="1">
      <alignment horizontal="left" wrapText="1"/>
    </xf>
    <xf numFmtId="0" fontId="37" fillId="3" borderId="0" xfId="21" applyNumberFormat="1" applyFont="1" applyFill="1" applyBorder="1" applyAlignment="1">
      <alignment horizontal="left"/>
    </xf>
    <xf numFmtId="0" fontId="37" fillId="3" borderId="0" xfId="5" applyNumberFormat="1" applyFont="1" applyFill="1" applyBorder="1" applyAlignment="1">
      <alignment horizontal="left" vertical="center"/>
    </xf>
    <xf numFmtId="0" fontId="31" fillId="7" borderId="42" xfId="21" applyNumberFormat="1" applyFont="1" applyFill="1" applyBorder="1" applyAlignment="1">
      <alignment horizontal="center" vertical="center" wrapText="1"/>
    </xf>
    <xf numFmtId="0" fontId="34" fillId="7" borderId="42" xfId="9" applyFont="1" applyFill="1" applyBorder="1" applyAlignment="1">
      <alignment horizontal="center" vertical="center" wrapText="1"/>
    </xf>
    <xf numFmtId="0" fontId="34" fillId="7" borderId="21" xfId="9" applyFont="1" applyFill="1" applyBorder="1" applyAlignment="1">
      <alignment horizontal="center" vertical="center" wrapText="1"/>
    </xf>
    <xf numFmtId="0" fontId="41" fillId="0" borderId="17" xfId="21" applyNumberFormat="1" applyFont="1" applyBorder="1" applyAlignment="1">
      <alignment horizontal="center"/>
    </xf>
    <xf numFmtId="0" fontId="34" fillId="7" borderId="22" xfId="9" applyFont="1" applyFill="1" applyBorder="1" applyAlignment="1">
      <alignment horizontal="center" vertical="center" wrapText="1"/>
    </xf>
    <xf numFmtId="167" fontId="34" fillId="7" borderId="45" xfId="21" applyFont="1" applyFill="1" applyBorder="1" applyAlignment="1">
      <alignment horizontal="center" vertical="center" wrapText="1"/>
    </xf>
    <xf numFmtId="167" fontId="34" fillId="7" borderId="19" xfId="21" applyFont="1" applyFill="1" applyBorder="1" applyAlignment="1">
      <alignment horizontal="center" vertical="center" wrapText="1"/>
    </xf>
    <xf numFmtId="167" fontId="34" fillId="7" borderId="46" xfId="21" applyFont="1" applyFill="1" applyBorder="1" applyAlignment="1">
      <alignment horizontal="center" vertical="center" wrapText="1"/>
    </xf>
    <xf numFmtId="167" fontId="34" fillId="7" borderId="39" xfId="21" applyFont="1" applyFill="1" applyBorder="1" applyAlignment="1">
      <alignment horizontal="center" vertical="center" wrapText="1"/>
    </xf>
    <xf numFmtId="0" fontId="31" fillId="7" borderId="39" xfId="21" applyNumberFormat="1" applyFont="1" applyFill="1" applyBorder="1" applyAlignment="1">
      <alignment horizontal="center" vertical="center" wrapText="1"/>
    </xf>
    <xf numFmtId="0" fontId="34" fillId="7" borderId="45" xfId="9" applyFont="1" applyFill="1" applyBorder="1" applyAlignment="1">
      <alignment horizontal="center" vertical="center" wrapText="1"/>
    </xf>
    <xf numFmtId="0" fontId="34" fillId="7" borderId="46" xfId="9" applyFont="1" applyFill="1" applyBorder="1" applyAlignment="1">
      <alignment horizontal="center" vertical="center" wrapText="1"/>
    </xf>
    <xf numFmtId="0" fontId="38" fillId="0" borderId="17" xfId="21" applyNumberFormat="1" applyFont="1" applyFill="1" applyBorder="1" applyAlignment="1">
      <alignment horizontal="left" vertical="center"/>
    </xf>
    <xf numFmtId="0" fontId="41" fillId="7" borderId="19" xfId="21" applyNumberFormat="1" applyFont="1" applyFill="1" applyBorder="1" applyAlignment="1">
      <alignment horizontal="center"/>
    </xf>
    <xf numFmtId="0" fontId="41" fillId="7" borderId="46" xfId="21" applyNumberFormat="1" applyFont="1" applyFill="1" applyBorder="1" applyAlignment="1">
      <alignment horizontal="center"/>
    </xf>
    <xf numFmtId="0" fontId="41" fillId="7" borderId="45" xfId="21" applyNumberFormat="1" applyFont="1" applyFill="1" applyBorder="1" applyAlignment="1">
      <alignment horizontal="center"/>
    </xf>
    <xf numFmtId="0" fontId="42" fillId="7" borderId="45" xfId="9" applyFont="1" applyFill="1" applyBorder="1" applyAlignment="1">
      <alignment horizontal="center" vertical="center" wrapText="1"/>
    </xf>
    <xf numFmtId="0" fontId="42" fillId="7" borderId="46" xfId="9" applyFont="1" applyFill="1" applyBorder="1" applyAlignment="1">
      <alignment horizontal="center" vertical="center" wrapText="1"/>
    </xf>
    <xf numFmtId="0" fontId="6" fillId="3" borderId="45" xfId="21" applyNumberFormat="1" applyFont="1" applyFill="1" applyBorder="1" applyAlignment="1">
      <alignment horizontal="left" vertical="center"/>
    </xf>
    <xf numFmtId="0" fontId="6" fillId="3" borderId="19" xfId="21" applyNumberFormat="1" applyFont="1" applyFill="1" applyBorder="1" applyAlignment="1">
      <alignment horizontal="left" vertical="center"/>
    </xf>
    <xf numFmtId="0" fontId="6" fillId="3" borderId="46" xfId="21" applyNumberFormat="1" applyFont="1" applyFill="1" applyBorder="1" applyAlignment="1">
      <alignment horizontal="left" vertical="center"/>
    </xf>
    <xf numFmtId="0" fontId="38" fillId="3" borderId="19" xfId="21" applyNumberFormat="1" applyFont="1" applyFill="1" applyBorder="1" applyAlignment="1">
      <alignment horizontal="center" vertical="center"/>
    </xf>
    <xf numFmtId="3" fontId="34" fillId="3" borderId="42" xfId="8" applyNumberFormat="1" applyFont="1" applyFill="1" applyBorder="1" applyAlignment="1">
      <alignment horizontal="center" vertical="center" wrapText="1"/>
    </xf>
    <xf numFmtId="3" fontId="34" fillId="3" borderId="21" xfId="8" applyNumberFormat="1" applyFont="1" applyFill="1" applyBorder="1" applyAlignment="1">
      <alignment horizontal="center" vertical="center" wrapText="1"/>
    </xf>
    <xf numFmtId="0" fontId="31" fillId="7" borderId="45" xfId="21" applyNumberFormat="1" applyFont="1" applyFill="1" applyBorder="1" applyAlignment="1">
      <alignment horizontal="center" vertical="center" wrapText="1"/>
    </xf>
    <xf numFmtId="0" fontId="31" fillId="7" borderId="46" xfId="21" applyNumberFormat="1" applyFont="1" applyFill="1" applyBorder="1" applyAlignment="1">
      <alignment horizontal="center" vertical="center" wrapText="1"/>
    </xf>
    <xf numFmtId="0" fontId="34" fillId="7" borderId="39" xfId="9" applyFont="1" applyFill="1" applyBorder="1" applyAlignment="1">
      <alignment horizontal="center" vertical="center" wrapText="1"/>
    </xf>
    <xf numFmtId="0" fontId="41" fillId="0" borderId="39" xfId="21" applyNumberFormat="1" applyFont="1" applyBorder="1" applyAlignment="1">
      <alignment horizontal="center"/>
    </xf>
    <xf numFmtId="0" fontId="34" fillId="7" borderId="39" xfId="9" applyFont="1" applyFill="1" applyBorder="1" applyAlignment="1">
      <alignment horizontal="center" vertical="center"/>
    </xf>
    <xf numFmtId="0" fontId="38" fillId="3" borderId="39" xfId="21" applyNumberFormat="1" applyFont="1" applyFill="1" applyBorder="1" applyAlignment="1">
      <alignment horizontal="left" vertical="top"/>
    </xf>
    <xf numFmtId="0" fontId="45" fillId="3" borderId="17" xfId="21" applyNumberFormat="1" applyFont="1" applyFill="1" applyBorder="1" applyAlignment="1">
      <alignment horizontal="center" vertical="center"/>
    </xf>
    <xf numFmtId="0" fontId="41" fillId="7" borderId="39" xfId="21" applyNumberFormat="1" applyFont="1" applyFill="1" applyBorder="1" applyAlignment="1">
      <alignment horizontal="center" vertical="center" wrapText="1"/>
    </xf>
    <xf numFmtId="0" fontId="41" fillId="7" borderId="42" xfId="21" applyNumberFormat="1" applyFont="1" applyFill="1" applyBorder="1" applyAlignment="1">
      <alignment horizontal="center" vertical="center" wrapText="1"/>
    </xf>
    <xf numFmtId="0" fontId="41" fillId="7" borderId="21" xfId="21" applyNumberFormat="1" applyFont="1" applyFill="1" applyBorder="1" applyAlignment="1">
      <alignment horizontal="center" vertical="center" wrapText="1"/>
    </xf>
    <xf numFmtId="0" fontId="41" fillId="7" borderId="45" xfId="21" applyNumberFormat="1" applyFont="1" applyFill="1" applyBorder="1" applyAlignment="1">
      <alignment horizontal="center" vertical="center" wrapText="1"/>
    </xf>
    <xf numFmtId="0" fontId="41" fillId="7" borderId="46" xfId="21" applyNumberFormat="1" applyFont="1" applyFill="1" applyBorder="1" applyAlignment="1">
      <alignment horizontal="center" vertical="center" wrapText="1"/>
    </xf>
    <xf numFmtId="0" fontId="48" fillId="7" borderId="42" xfId="9" applyFont="1" applyFill="1" applyBorder="1" applyAlignment="1">
      <alignment horizontal="center" vertical="center" wrapText="1"/>
    </xf>
    <xf numFmtId="0" fontId="48" fillId="7" borderId="21" xfId="9" applyFont="1" applyFill="1" applyBorder="1" applyAlignment="1">
      <alignment horizontal="center" vertical="center" wrapText="1"/>
    </xf>
    <xf numFmtId="0" fontId="52" fillId="0" borderId="45" xfId="21" applyNumberFormat="1" applyFont="1" applyBorder="1" applyAlignment="1">
      <alignment horizontal="center"/>
    </xf>
    <xf numFmtId="0" fontId="52" fillId="0" borderId="19" xfId="21" applyNumberFormat="1" applyFont="1" applyBorder="1" applyAlignment="1">
      <alignment horizontal="center"/>
    </xf>
    <xf numFmtId="0" fontId="52" fillId="0" borderId="46" xfId="21" applyNumberFormat="1" applyFont="1" applyBorder="1" applyAlignment="1">
      <alignment horizontal="center"/>
    </xf>
    <xf numFmtId="0" fontId="48" fillId="7" borderId="22" xfId="9" applyFont="1" applyFill="1" applyBorder="1" applyAlignment="1">
      <alignment horizontal="center" vertical="center" wrapText="1"/>
    </xf>
    <xf numFmtId="167" fontId="48" fillId="7" borderId="45" xfId="21" applyFont="1" applyFill="1" applyBorder="1" applyAlignment="1">
      <alignment horizontal="center" vertical="center" wrapText="1"/>
    </xf>
    <xf numFmtId="167" fontId="48" fillId="7" borderId="19" xfId="21" applyFont="1" applyFill="1" applyBorder="1" applyAlignment="1">
      <alignment horizontal="center" vertical="center" wrapText="1"/>
    </xf>
    <xf numFmtId="167" fontId="48" fillId="7" borderId="46" xfId="21" applyFont="1" applyFill="1" applyBorder="1" applyAlignment="1">
      <alignment horizontal="center" vertical="center" wrapText="1"/>
    </xf>
    <xf numFmtId="0" fontId="48" fillId="7" borderId="45" xfId="9" applyFont="1" applyFill="1" applyBorder="1" applyAlignment="1">
      <alignment horizontal="center" vertical="center"/>
    </xf>
    <xf numFmtId="0" fontId="48" fillId="7" borderId="46" xfId="9" applyFont="1" applyFill="1" applyBorder="1" applyAlignment="1">
      <alignment horizontal="center" vertical="center"/>
    </xf>
    <xf numFmtId="171" fontId="17" fillId="0" borderId="45" xfId="5" applyNumberFormat="1" applyFont="1" applyFill="1" applyBorder="1" applyAlignment="1">
      <alignment horizontal="left" vertical="top" wrapText="1"/>
    </xf>
    <xf numFmtId="171" fontId="17" fillId="0" borderId="19" xfId="5" applyNumberFormat="1" applyFont="1" applyFill="1" applyBorder="1" applyAlignment="1">
      <alignment horizontal="left" vertical="top" wrapText="1"/>
    </xf>
    <xf numFmtId="171" fontId="17" fillId="0" borderId="22" xfId="5" applyNumberFormat="1" applyFont="1" applyFill="1" applyBorder="1" applyAlignment="1">
      <alignment horizontal="left" vertical="center" wrapText="1"/>
    </xf>
    <xf numFmtId="171" fontId="17" fillId="0" borderId="39" xfId="5" applyNumberFormat="1" applyFont="1" applyFill="1" applyBorder="1" applyAlignment="1">
      <alignment horizontal="left" vertical="center" wrapText="1"/>
    </xf>
    <xf numFmtId="171" fontId="17" fillId="0" borderId="45" xfId="5" applyNumberFormat="1" applyFont="1" applyFill="1" applyBorder="1" applyAlignment="1">
      <alignment horizontal="left" vertical="top"/>
    </xf>
    <xf numFmtId="171" fontId="17" fillId="0" borderId="19" xfId="5" applyNumberFormat="1" applyFont="1" applyFill="1" applyBorder="1" applyAlignment="1">
      <alignment horizontal="left" vertical="top"/>
    </xf>
    <xf numFmtId="167" fontId="41" fillId="0" borderId="24" xfId="21" applyFont="1" applyFill="1" applyBorder="1" applyAlignment="1">
      <alignment horizontal="left" vertical="top"/>
    </xf>
    <xf numFmtId="167" fontId="41" fillId="0" borderId="17" xfId="21" applyFont="1" applyFill="1" applyBorder="1" applyAlignment="1">
      <alignment horizontal="left" vertical="top"/>
    </xf>
    <xf numFmtId="167" fontId="41" fillId="0" borderId="45" xfId="21" applyFont="1" applyFill="1" applyBorder="1" applyAlignment="1">
      <alignment horizontal="center"/>
    </xf>
    <xf numFmtId="167" fontId="41" fillId="0" borderId="19" xfId="21" applyFont="1" applyFill="1" applyBorder="1" applyAlignment="1">
      <alignment horizontal="center"/>
    </xf>
    <xf numFmtId="171" fontId="17" fillId="0" borderId="43" xfId="5" applyNumberFormat="1" applyFont="1" applyFill="1" applyBorder="1" applyAlignment="1">
      <alignment horizontal="left" vertical="top"/>
    </xf>
    <xf numFmtId="171" fontId="17" fillId="0" borderId="40" xfId="5" applyNumberFormat="1" applyFont="1" applyFill="1" applyBorder="1" applyAlignment="1">
      <alignment horizontal="left" vertical="top"/>
    </xf>
    <xf numFmtId="171" fontId="17" fillId="0" borderId="44" xfId="5" applyNumberFormat="1" applyFont="1" applyFill="1" applyBorder="1" applyAlignment="1">
      <alignment horizontal="left" vertical="top"/>
    </xf>
    <xf numFmtId="0" fontId="6" fillId="0" borderId="17" xfId="21" applyNumberFormat="1" applyFont="1" applyFill="1" applyBorder="1" applyAlignment="1">
      <alignment horizontal="left" vertical="top"/>
    </xf>
    <xf numFmtId="0" fontId="55" fillId="7" borderId="42" xfId="21" applyNumberFormat="1" applyFont="1" applyFill="1" applyBorder="1" applyAlignment="1">
      <alignment horizontal="center" vertical="center" wrapText="1"/>
    </xf>
    <xf numFmtId="0" fontId="55" fillId="7" borderId="21" xfId="21" applyNumberFormat="1" applyFont="1" applyFill="1" applyBorder="1" applyAlignment="1">
      <alignment horizontal="center" vertical="center" wrapText="1"/>
    </xf>
    <xf numFmtId="0" fontId="31" fillId="7" borderId="19" xfId="21" applyNumberFormat="1" applyFont="1" applyFill="1" applyBorder="1" applyAlignment="1">
      <alignment horizontal="center" vertical="center" wrapText="1"/>
    </xf>
    <xf numFmtId="167" fontId="32" fillId="0" borderId="42" xfId="21" applyFont="1" applyFill="1" applyBorder="1" applyAlignment="1">
      <alignment horizontal="center" vertical="center" wrapText="1"/>
    </xf>
    <xf numFmtId="167" fontId="32" fillId="0" borderId="22" xfId="21" applyFont="1" applyFill="1" applyBorder="1" applyAlignment="1">
      <alignment horizontal="center" vertical="center" wrapText="1"/>
    </xf>
    <xf numFmtId="167" fontId="32" fillId="0" borderId="21" xfId="21" applyFont="1" applyFill="1" applyBorder="1" applyAlignment="1">
      <alignment horizontal="center" vertical="center" wrapText="1"/>
    </xf>
    <xf numFmtId="180" fontId="32" fillId="0" borderId="42" xfId="21" applyNumberFormat="1" applyFont="1" applyFill="1" applyBorder="1" applyAlignment="1">
      <alignment horizontal="center" vertical="center" wrapText="1"/>
    </xf>
    <xf numFmtId="180" fontId="32" fillId="0" borderId="22" xfId="21" applyNumberFormat="1" applyFont="1" applyFill="1" applyBorder="1" applyAlignment="1">
      <alignment horizontal="center" vertical="center" wrapText="1"/>
    </xf>
    <xf numFmtId="180" fontId="32" fillId="0" borderId="21" xfId="21" applyNumberFormat="1" applyFont="1" applyFill="1" applyBorder="1" applyAlignment="1">
      <alignment horizontal="center" vertical="center" wrapText="1"/>
    </xf>
    <xf numFmtId="167" fontId="68" fillId="0" borderId="17" xfId="21" applyFont="1" applyFill="1" applyBorder="1" applyAlignment="1">
      <alignment horizontal="left" vertical="center"/>
    </xf>
    <xf numFmtId="167" fontId="71" fillId="0" borderId="22" xfId="21" applyFont="1" applyFill="1" applyBorder="1" applyAlignment="1">
      <alignment horizontal="center" vertical="center" wrapText="1"/>
    </xf>
    <xf numFmtId="167" fontId="71" fillId="0" borderId="21" xfId="21" applyFont="1" applyFill="1" applyBorder="1" applyAlignment="1">
      <alignment horizontal="center" vertical="center" wrapText="1"/>
    </xf>
    <xf numFmtId="180" fontId="71" fillId="0" borderId="42" xfId="21" applyNumberFormat="1" applyFont="1" applyFill="1" applyBorder="1" applyAlignment="1">
      <alignment horizontal="center" vertical="center" wrapText="1"/>
    </xf>
    <xf numFmtId="180" fontId="71" fillId="0" borderId="21" xfId="21" applyNumberFormat="1" applyFont="1" applyFill="1" applyBorder="1" applyAlignment="1">
      <alignment horizontal="center" vertical="center" wrapText="1"/>
    </xf>
    <xf numFmtId="180" fontId="71" fillId="0" borderId="22" xfId="21" applyNumberFormat="1" applyFont="1" applyFill="1" applyBorder="1" applyAlignment="1">
      <alignment horizontal="center" vertical="center" wrapText="1"/>
    </xf>
    <xf numFmtId="167" fontId="71" fillId="0" borderId="42" xfId="21" applyFont="1" applyFill="1" applyBorder="1" applyAlignment="1">
      <alignment horizontal="center" vertical="center" wrapText="1"/>
    </xf>
    <xf numFmtId="0" fontId="6" fillId="3" borderId="17" xfId="5" applyNumberFormat="1" applyFont="1" applyFill="1" applyBorder="1" applyAlignment="1">
      <alignment horizontal="left" vertical="top"/>
    </xf>
    <xf numFmtId="0" fontId="68" fillId="7" borderId="39" xfId="21" applyNumberFormat="1" applyFont="1" applyFill="1" applyBorder="1" applyAlignment="1">
      <alignment horizontal="center" vertical="center" wrapText="1"/>
    </xf>
    <xf numFmtId="167" fontId="44" fillId="3" borderId="42" xfId="21" applyFont="1" applyFill="1" applyBorder="1" applyAlignment="1">
      <alignment horizontal="center" vertical="center" wrapText="1"/>
    </xf>
    <xf numFmtId="167" fontId="44" fillId="3" borderId="21" xfId="21" applyFont="1" applyFill="1" applyBorder="1" applyAlignment="1">
      <alignment horizontal="center" vertical="center" wrapText="1"/>
    </xf>
    <xf numFmtId="167" fontId="44" fillId="3" borderId="22" xfId="21" applyFont="1" applyFill="1" applyBorder="1" applyAlignment="1">
      <alignment horizontal="center" vertical="center" wrapText="1"/>
    </xf>
    <xf numFmtId="167" fontId="44" fillId="3" borderId="22" xfId="21" applyFont="1" applyFill="1" applyBorder="1" applyAlignment="1">
      <alignment horizontal="center" vertical="center"/>
    </xf>
    <xf numFmtId="167" fontId="44" fillId="3" borderId="21" xfId="21" applyFont="1" applyFill="1" applyBorder="1" applyAlignment="1">
      <alignment horizontal="center" vertical="center"/>
    </xf>
    <xf numFmtId="43" fontId="10" fillId="0" borderId="45" xfId="20" applyFont="1" applyFill="1" applyBorder="1" applyAlignment="1">
      <alignment horizontal="left" vertical="top" wrapText="1"/>
    </xf>
    <xf numFmtId="43" fontId="10" fillId="0" borderId="19" xfId="20" applyFont="1" applyFill="1" applyBorder="1" applyAlignment="1">
      <alignment horizontal="left" vertical="top" wrapText="1"/>
    </xf>
    <xf numFmtId="43" fontId="10" fillId="0" borderId="46" xfId="20" applyFont="1" applyFill="1" applyBorder="1" applyAlignment="1">
      <alignment horizontal="left" vertical="top" wrapText="1"/>
    </xf>
  </cellXfs>
  <cellStyles count="31">
    <cellStyle name="Comma" xfId="20" builtinId="3"/>
    <cellStyle name="Comma 16" xfId="4"/>
    <cellStyle name="Comma 18" xfId="14"/>
    <cellStyle name="Comma 2" xfId="1"/>
    <cellStyle name="Comma 2 124" xfId="10"/>
    <cellStyle name="Comma 2 124 2" xfId="13"/>
    <cellStyle name="Comma 2 3 86" xfId="11"/>
    <cellStyle name="Comma 3 101" xfId="12"/>
    <cellStyle name="Comma 7" xfId="18"/>
    <cellStyle name="Indian Comma" xfId="8"/>
    <cellStyle name="Indian Comma 2" xfId="25"/>
    <cellStyle name="Normal" xfId="0" builtinId="0"/>
    <cellStyle name="Normal 11" xfId="26"/>
    <cellStyle name="Normal 12 3" xfId="2"/>
    <cellStyle name="Normal 12 3 3" xfId="16"/>
    <cellStyle name="Normal 12 3 3 2" xfId="28"/>
    <cellStyle name="Normal 2" xfId="5"/>
    <cellStyle name="Normal 2 134" xfId="21"/>
    <cellStyle name="Normal 2 18 2" xfId="17"/>
    <cellStyle name="Normal 2 2" xfId="24"/>
    <cellStyle name="Normal 23 2" xfId="19"/>
    <cellStyle name="Normal 3 144" xfId="9"/>
    <cellStyle name="Normal 4" xfId="23"/>
    <cellStyle name="Normal 41" xfId="15"/>
    <cellStyle name="Normal 5" xfId="7"/>
    <cellStyle name="Normal 5 10" xfId="22"/>
    <cellStyle name="Normal 7" xfId="3"/>
    <cellStyle name="Normal 8" xfId="6"/>
    <cellStyle name="Normal_tables-oct" xfId="29"/>
    <cellStyle name="Normal_tables-oct 4" xfId="30"/>
    <cellStyle name="Percent" xfId="27"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ld%20share%20folder/PNotes-ODIs/Monthly%20Reports%20Submitted/2022/Oct%2022/Reports%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eport 1 - FPI(D)"/>
      <sheetName val="FB -Report 2 - FPI Grp"/>
      <sheetName val="report 3"/>
      <sheetName val="Sheet1"/>
    </sheetNames>
    <sheetDataSet>
      <sheetData sheetId="0" refreshError="1"/>
      <sheetData sheetId="1" refreshError="1">
        <row r="42">
          <cell r="K42">
            <v>97784.44643641467</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7"/>
  <sheetViews>
    <sheetView topLeftCell="A10" zoomScaleNormal="100" workbookViewId="0">
      <selection activeCell="A15" sqref="A15"/>
    </sheetView>
  </sheetViews>
  <sheetFormatPr defaultRowHeight="15.75"/>
  <cols>
    <col min="1" max="1" width="109.85546875" style="6" customWidth="1"/>
    <col min="2" max="16384" width="9.140625" style="2"/>
  </cols>
  <sheetData>
    <row r="1" spans="1:1" ht="15.75" customHeight="1">
      <c r="A1" s="1" t="s">
        <v>23</v>
      </c>
    </row>
    <row r="2" spans="1:1" s="4" customFormat="1" ht="18.75" customHeight="1">
      <c r="A2" s="3" t="s">
        <v>24</v>
      </c>
    </row>
    <row r="3" spans="1:1" s="4" customFormat="1" ht="18" customHeight="1">
      <c r="A3" s="5" t="s">
        <v>11</v>
      </c>
    </row>
    <row r="4" spans="1:1" s="4" customFormat="1" ht="18" customHeight="1">
      <c r="A4" s="5" t="s">
        <v>1</v>
      </c>
    </row>
    <row r="5" spans="1:1" s="4" customFormat="1" ht="18" customHeight="1">
      <c r="A5" s="5" t="s">
        <v>25</v>
      </c>
    </row>
    <row r="6" spans="1:1" s="4" customFormat="1" ht="18" customHeight="1">
      <c r="A6" s="5" t="s">
        <v>26</v>
      </c>
    </row>
    <row r="7" spans="1:1" s="4" customFormat="1" ht="18" customHeight="1">
      <c r="A7" s="5" t="s">
        <v>27</v>
      </c>
    </row>
    <row r="8" spans="1:1" s="4" customFormat="1" ht="18" customHeight="1">
      <c r="A8" s="5" t="s">
        <v>28</v>
      </c>
    </row>
    <row r="9" spans="1:1" s="4" customFormat="1" ht="18" customHeight="1">
      <c r="A9" s="5" t="s">
        <v>29</v>
      </c>
    </row>
    <row r="10" spans="1:1" s="4" customFormat="1" ht="18" customHeight="1">
      <c r="A10" s="5" t="s">
        <v>30</v>
      </c>
    </row>
    <row r="11" spans="1:1" s="4" customFormat="1" ht="18" customHeight="1">
      <c r="A11" s="5" t="s">
        <v>31</v>
      </c>
    </row>
    <row r="12" spans="1:1" s="4" customFormat="1" ht="18" customHeight="1">
      <c r="A12" s="5" t="s">
        <v>32</v>
      </c>
    </row>
    <row r="13" spans="1:1" s="4" customFormat="1" ht="18" customHeight="1">
      <c r="A13" s="5" t="s">
        <v>33</v>
      </c>
    </row>
    <row r="14" spans="1:1" s="4" customFormat="1" ht="18" customHeight="1">
      <c r="A14" s="5" t="s">
        <v>34</v>
      </c>
    </row>
    <row r="15" spans="1:1" s="4" customFormat="1" ht="18" customHeight="1">
      <c r="A15" s="5" t="s">
        <v>35</v>
      </c>
    </row>
    <row r="16" spans="1:1" s="4" customFormat="1" ht="18" customHeight="1">
      <c r="A16" s="5" t="s">
        <v>36</v>
      </c>
    </row>
    <row r="17" spans="1:1" s="4" customFormat="1" ht="18" customHeight="1">
      <c r="A17" s="5" t="s">
        <v>37</v>
      </c>
    </row>
    <row r="18" spans="1:1" s="4" customFormat="1" ht="18" customHeight="1">
      <c r="A18" s="5" t="s">
        <v>38</v>
      </c>
    </row>
    <row r="19" spans="1:1" s="4" customFormat="1" ht="18" customHeight="1">
      <c r="A19" s="5" t="s">
        <v>39</v>
      </c>
    </row>
    <row r="20" spans="1:1" s="4" customFormat="1" ht="18" customHeight="1">
      <c r="A20" s="5" t="s">
        <v>40</v>
      </c>
    </row>
    <row r="21" spans="1:1" s="4" customFormat="1" ht="18" customHeight="1">
      <c r="A21" s="5" t="s">
        <v>41</v>
      </c>
    </row>
    <row r="22" spans="1:1" s="4" customFormat="1" ht="18" customHeight="1">
      <c r="A22" s="5" t="s">
        <v>42</v>
      </c>
    </row>
    <row r="23" spans="1:1" s="4" customFormat="1" ht="18" customHeight="1">
      <c r="A23" s="5" t="s">
        <v>43</v>
      </c>
    </row>
    <row r="24" spans="1:1" s="4" customFormat="1" ht="18" customHeight="1">
      <c r="A24" s="5" t="s">
        <v>44</v>
      </c>
    </row>
    <row r="25" spans="1:1" s="4" customFormat="1" ht="18" customHeight="1">
      <c r="A25" s="5" t="s">
        <v>45</v>
      </c>
    </row>
    <row r="26" spans="1:1" s="4" customFormat="1" ht="18" customHeight="1">
      <c r="A26" s="5" t="s">
        <v>46</v>
      </c>
    </row>
    <row r="27" spans="1:1" s="4" customFormat="1" ht="18" customHeight="1">
      <c r="A27" s="5" t="s">
        <v>47</v>
      </c>
    </row>
    <row r="28" spans="1:1" s="4" customFormat="1" ht="18" customHeight="1">
      <c r="A28" s="5" t="s">
        <v>48</v>
      </c>
    </row>
    <row r="29" spans="1:1" s="4" customFormat="1" ht="18" customHeight="1">
      <c r="A29" s="5" t="s">
        <v>49</v>
      </c>
    </row>
    <row r="30" spans="1:1" s="4" customFormat="1" ht="18" customHeight="1">
      <c r="A30" s="5" t="s">
        <v>50</v>
      </c>
    </row>
    <row r="31" spans="1:1" s="4" customFormat="1" ht="18" customHeight="1">
      <c r="A31" s="5" t="s">
        <v>51</v>
      </c>
    </row>
    <row r="32" spans="1:1" s="4" customFormat="1" ht="18" customHeight="1">
      <c r="A32" s="5" t="s">
        <v>52</v>
      </c>
    </row>
    <row r="33" spans="1:1" s="4" customFormat="1" ht="18" customHeight="1">
      <c r="A33" s="5" t="s">
        <v>53</v>
      </c>
    </row>
    <row r="34" spans="1:1" s="4" customFormat="1" ht="18" customHeight="1">
      <c r="A34" s="5" t="s">
        <v>54</v>
      </c>
    </row>
    <row r="35" spans="1:1" s="4" customFormat="1" ht="18" customHeight="1">
      <c r="A35" s="5" t="s">
        <v>55</v>
      </c>
    </row>
    <row r="36" spans="1:1" s="4" customFormat="1" ht="18" customHeight="1">
      <c r="A36" s="5" t="s">
        <v>56</v>
      </c>
    </row>
    <row r="37" spans="1:1" s="4" customFormat="1" ht="18" customHeight="1">
      <c r="A37" s="5" t="s">
        <v>57</v>
      </c>
    </row>
    <row r="38" spans="1:1" s="4" customFormat="1" ht="18" customHeight="1">
      <c r="A38" s="5" t="s">
        <v>58</v>
      </c>
    </row>
    <row r="39" spans="1:1" s="4" customFormat="1" ht="18" customHeight="1">
      <c r="A39" s="5" t="s">
        <v>59</v>
      </c>
    </row>
    <row r="40" spans="1:1" s="4" customFormat="1" ht="18" customHeight="1">
      <c r="A40" s="5" t="s">
        <v>60</v>
      </c>
    </row>
    <row r="41" spans="1:1" s="4" customFormat="1" ht="18" customHeight="1">
      <c r="A41" s="5" t="s">
        <v>61</v>
      </c>
    </row>
    <row r="42" spans="1:1" s="4" customFormat="1" ht="18" customHeight="1">
      <c r="A42" s="5" t="s">
        <v>62</v>
      </c>
    </row>
    <row r="43" spans="1:1" s="4" customFormat="1" ht="18" customHeight="1">
      <c r="A43" s="5" t="s">
        <v>63</v>
      </c>
    </row>
    <row r="44" spans="1:1" s="4" customFormat="1" ht="18" customHeight="1">
      <c r="A44" s="5" t="s">
        <v>64</v>
      </c>
    </row>
    <row r="45" spans="1:1" s="4" customFormat="1" ht="18" customHeight="1">
      <c r="A45" s="5" t="s">
        <v>65</v>
      </c>
    </row>
    <row r="46" spans="1:1" s="4" customFormat="1" ht="18" customHeight="1">
      <c r="A46" s="5" t="s">
        <v>66</v>
      </c>
    </row>
    <row r="47" spans="1:1" s="4" customFormat="1" ht="18" customHeight="1">
      <c r="A47" s="5" t="s">
        <v>67</v>
      </c>
    </row>
    <row r="48" spans="1:1" s="4" customFormat="1" ht="18" customHeight="1">
      <c r="A48" s="5" t="s">
        <v>68</v>
      </c>
    </row>
    <row r="49" spans="1:1" s="4" customFormat="1" ht="18" customHeight="1">
      <c r="A49" s="5" t="s">
        <v>69</v>
      </c>
    </row>
    <row r="50" spans="1:1" s="4" customFormat="1" ht="18" customHeight="1">
      <c r="A50" s="5" t="s">
        <v>70</v>
      </c>
    </row>
    <row r="51" spans="1:1" s="4" customFormat="1" ht="18" customHeight="1">
      <c r="A51" s="5" t="s">
        <v>71</v>
      </c>
    </row>
    <row r="52" spans="1:1" s="4" customFormat="1" ht="18" customHeight="1">
      <c r="A52" s="5" t="s">
        <v>72</v>
      </c>
    </row>
    <row r="53" spans="1:1" s="4" customFormat="1" ht="18" customHeight="1">
      <c r="A53" s="5" t="s">
        <v>73</v>
      </c>
    </row>
    <row r="54" spans="1:1" s="4" customFormat="1" ht="18" customHeight="1">
      <c r="A54" s="5" t="s">
        <v>74</v>
      </c>
    </row>
    <row r="55" spans="1:1" s="4" customFormat="1" ht="18" customHeight="1">
      <c r="A55" s="5" t="s">
        <v>75</v>
      </c>
    </row>
    <row r="56" spans="1:1" s="4" customFormat="1" ht="18" customHeight="1">
      <c r="A56" s="5" t="s">
        <v>20</v>
      </c>
    </row>
    <row r="57" spans="1:1" s="4" customFormat="1" ht="18" customHeight="1">
      <c r="A57" s="5" t="s">
        <v>76</v>
      </c>
    </row>
    <row r="58" spans="1:1" s="4" customFormat="1" ht="18" customHeight="1">
      <c r="A58" s="5" t="s">
        <v>22</v>
      </c>
    </row>
    <row r="59" spans="1:1" s="4" customFormat="1" ht="18" customHeight="1">
      <c r="A59" s="5" t="s">
        <v>77</v>
      </c>
    </row>
    <row r="60" spans="1:1" s="4" customFormat="1" ht="18" customHeight="1">
      <c r="A60" s="5" t="s">
        <v>78</v>
      </c>
    </row>
    <row r="61" spans="1:1" s="4" customFormat="1" ht="18" customHeight="1">
      <c r="A61" s="5" t="s">
        <v>79</v>
      </c>
    </row>
    <row r="62" spans="1:1" s="4" customFormat="1" ht="18" customHeight="1">
      <c r="A62" s="5" t="s">
        <v>80</v>
      </c>
    </row>
    <row r="63" spans="1:1" s="4" customFormat="1" ht="18" customHeight="1">
      <c r="A63" s="5" t="s">
        <v>81</v>
      </c>
    </row>
    <row r="64" spans="1:1" s="4" customFormat="1" ht="18" customHeight="1">
      <c r="A64" s="5" t="s">
        <v>82</v>
      </c>
    </row>
    <row r="65" spans="1:1" s="4" customFormat="1" ht="18" customHeight="1">
      <c r="A65" s="5" t="s">
        <v>83</v>
      </c>
    </row>
    <row r="66" spans="1:1" s="4" customFormat="1" ht="18" customHeight="1">
      <c r="A66" s="5" t="s">
        <v>84</v>
      </c>
    </row>
    <row r="67" spans="1:1" s="4" customFormat="1" ht="18" customHeight="1">
      <c r="A67" s="5" t="s">
        <v>85</v>
      </c>
    </row>
    <row r="68" spans="1:1" s="4" customFormat="1" ht="18" customHeight="1">
      <c r="A68" s="5" t="s">
        <v>86</v>
      </c>
    </row>
    <row r="69" spans="1:1" s="4" customFormat="1" ht="18" customHeight="1">
      <c r="A69" s="5" t="s">
        <v>87</v>
      </c>
    </row>
    <row r="70" spans="1:1" s="4" customFormat="1" ht="18" customHeight="1">
      <c r="A70" s="5" t="s">
        <v>88</v>
      </c>
    </row>
    <row r="71" spans="1:1" s="4" customFormat="1" ht="18" customHeight="1">
      <c r="A71" s="5" t="s">
        <v>89</v>
      </c>
    </row>
    <row r="72" spans="1:1" s="4" customFormat="1" ht="18" customHeight="1">
      <c r="A72" s="5" t="s">
        <v>90</v>
      </c>
    </row>
    <row r="73" spans="1:1" s="4" customFormat="1" ht="18" customHeight="1">
      <c r="A73" s="5" t="s">
        <v>91</v>
      </c>
    </row>
    <row r="74" spans="1:1" s="4" customFormat="1" ht="18" customHeight="1">
      <c r="A74" s="5" t="s">
        <v>92</v>
      </c>
    </row>
    <row r="75" spans="1:1" s="4" customFormat="1" ht="18" customHeight="1">
      <c r="A75" s="5" t="s">
        <v>93</v>
      </c>
    </row>
    <row r="76" spans="1:1" s="4" customFormat="1" ht="18" customHeight="1">
      <c r="A76" s="5" t="s">
        <v>94</v>
      </c>
    </row>
    <row r="77" spans="1:1" s="4" customFormat="1">
      <c r="A77" s="5" t="s">
        <v>95</v>
      </c>
    </row>
  </sheetData>
  <printOptions horizontalCentered="1"/>
  <pageMargins left="0.25" right="0.25" top="0.32" bottom="0.39" header="0.3" footer="0.3"/>
  <pageSetup paperSize="9" scale="57"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Q10" sqref="Q10"/>
    </sheetView>
  </sheetViews>
  <sheetFormatPr defaultRowHeight="15"/>
  <sheetData>
    <row r="1" spans="1:15">
      <c r="A1" s="1184" t="s">
        <v>32</v>
      </c>
      <c r="B1" s="1184"/>
      <c r="C1" s="1184"/>
      <c r="D1" s="1184"/>
      <c r="E1" s="1184"/>
      <c r="F1" s="1184"/>
      <c r="G1" s="1184"/>
      <c r="H1" s="1184"/>
      <c r="I1" s="1184"/>
      <c r="J1" s="1184"/>
      <c r="K1" s="1184"/>
      <c r="L1" s="1184"/>
      <c r="M1" s="1184"/>
      <c r="N1" s="1184"/>
      <c r="O1" s="142"/>
    </row>
    <row r="2" spans="1:15">
      <c r="A2" s="1138" t="s">
        <v>3</v>
      </c>
      <c r="B2" s="1196" t="s">
        <v>0</v>
      </c>
      <c r="C2" s="1197"/>
      <c r="D2" s="1196" t="s">
        <v>287</v>
      </c>
      <c r="E2" s="1197"/>
      <c r="F2" s="1190" t="s">
        <v>288</v>
      </c>
      <c r="G2" s="1192"/>
      <c r="H2" s="1196" t="s">
        <v>289</v>
      </c>
      <c r="I2" s="1197"/>
      <c r="J2" s="1196" t="s">
        <v>290</v>
      </c>
      <c r="K2" s="1197"/>
      <c r="L2" s="1196" t="s">
        <v>291</v>
      </c>
      <c r="M2" s="1197"/>
      <c r="N2" s="1196" t="s">
        <v>292</v>
      </c>
      <c r="O2" s="1197"/>
    </row>
    <row r="3" spans="1:15" ht="45">
      <c r="A3" s="1139"/>
      <c r="B3" s="148" t="s">
        <v>7</v>
      </c>
      <c r="C3" s="148" t="s">
        <v>8</v>
      </c>
      <c r="D3" s="148" t="s">
        <v>7</v>
      </c>
      <c r="E3" s="148" t="s">
        <v>8</v>
      </c>
      <c r="F3" s="148" t="s">
        <v>7</v>
      </c>
      <c r="G3" s="148" t="s">
        <v>8</v>
      </c>
      <c r="H3" s="148" t="s">
        <v>7</v>
      </c>
      <c r="I3" s="148" t="s">
        <v>8</v>
      </c>
      <c r="J3" s="148" t="s">
        <v>7</v>
      </c>
      <c r="K3" s="148" t="s">
        <v>8</v>
      </c>
      <c r="L3" s="148" t="s">
        <v>7</v>
      </c>
      <c r="M3" s="148" t="s">
        <v>8</v>
      </c>
      <c r="N3" s="148" t="s">
        <v>7</v>
      </c>
      <c r="O3" s="148" t="s">
        <v>8</v>
      </c>
    </row>
    <row r="4" spans="1:15">
      <c r="A4" s="8" t="s">
        <v>4</v>
      </c>
      <c r="B4" s="149">
        <v>238</v>
      </c>
      <c r="C4" s="149">
        <v>65823.222790500004</v>
      </c>
      <c r="D4" s="149">
        <v>22</v>
      </c>
      <c r="E4" s="149">
        <v>75.134</v>
      </c>
      <c r="F4" s="149">
        <v>37</v>
      </c>
      <c r="G4" s="149">
        <v>280.11500000000001</v>
      </c>
      <c r="H4" s="149">
        <v>117</v>
      </c>
      <c r="I4" s="149">
        <v>3087.3290099000001</v>
      </c>
      <c r="J4" s="149">
        <v>15</v>
      </c>
      <c r="K4" s="149">
        <v>956.42131999999992</v>
      </c>
      <c r="L4" s="149">
        <v>19</v>
      </c>
      <c r="M4" s="149">
        <v>6114.4434606000013</v>
      </c>
      <c r="N4" s="149">
        <v>28</v>
      </c>
      <c r="O4" s="149">
        <v>55309.78</v>
      </c>
    </row>
    <row r="5" spans="1:15" s="219" customFormat="1">
      <c r="A5" s="212" t="s">
        <v>347</v>
      </c>
      <c r="B5" s="230">
        <f>SUM(B6)</f>
        <v>14</v>
      </c>
      <c r="C5" s="230">
        <f t="shared" ref="C5:O5" si="0">SUM(C6)</f>
        <v>1981.3</v>
      </c>
      <c r="D5" s="230">
        <f t="shared" si="0"/>
        <v>1</v>
      </c>
      <c r="E5" s="230">
        <f t="shared" si="0"/>
        <v>4.5999999999999996</v>
      </c>
      <c r="F5" s="230">
        <f t="shared" si="0"/>
        <v>2</v>
      </c>
      <c r="G5" s="230">
        <f t="shared" si="0"/>
        <v>13.87</v>
      </c>
      <c r="H5" s="230">
        <f t="shared" si="0"/>
        <v>9</v>
      </c>
      <c r="I5" s="230">
        <f t="shared" si="0"/>
        <v>227.78</v>
      </c>
      <c r="J5" s="230">
        <f t="shared" si="0"/>
        <v>1</v>
      </c>
      <c r="K5" s="230">
        <f t="shared" si="0"/>
        <v>66</v>
      </c>
      <c r="L5" s="230">
        <f t="shared" si="0"/>
        <v>0</v>
      </c>
      <c r="M5" s="230">
        <f t="shared" si="0"/>
        <v>0</v>
      </c>
      <c r="N5" s="230">
        <f t="shared" si="0"/>
        <v>1</v>
      </c>
      <c r="O5" s="230">
        <f t="shared" si="0"/>
        <v>1669.05</v>
      </c>
    </row>
    <row r="6" spans="1:15" ht="15.75">
      <c r="A6" s="229">
        <v>45017</v>
      </c>
      <c r="B6" s="350">
        <v>14</v>
      </c>
      <c r="C6" s="350">
        <v>1981.3</v>
      </c>
      <c r="D6" s="350">
        <v>1</v>
      </c>
      <c r="E6" s="350">
        <v>4.5999999999999996</v>
      </c>
      <c r="F6" s="350">
        <v>2</v>
      </c>
      <c r="G6" s="350">
        <v>13.87</v>
      </c>
      <c r="H6" s="350">
        <v>9</v>
      </c>
      <c r="I6" s="350">
        <v>227.78</v>
      </c>
      <c r="J6" s="350">
        <v>1</v>
      </c>
      <c r="K6" s="350">
        <v>66</v>
      </c>
      <c r="L6" s="350">
        <v>0</v>
      </c>
      <c r="M6" s="350">
        <v>0</v>
      </c>
      <c r="N6" s="350">
        <v>1</v>
      </c>
      <c r="O6" s="350">
        <v>1669.05</v>
      </c>
    </row>
    <row r="7" spans="1:15" ht="15.75">
      <c r="A7" s="1194" t="s">
        <v>252</v>
      </c>
      <c r="B7" s="1194"/>
      <c r="C7" s="1194"/>
      <c r="D7" s="1194"/>
      <c r="E7" s="1194"/>
      <c r="F7" s="1194"/>
      <c r="G7" s="1194"/>
      <c r="H7" s="1194"/>
      <c r="I7" s="1194"/>
      <c r="J7" s="224"/>
      <c r="K7" s="224"/>
      <c r="L7" s="224"/>
      <c r="M7" s="224"/>
      <c r="N7" s="224"/>
      <c r="O7" s="224"/>
    </row>
    <row r="8" spans="1:15">
      <c r="A8" s="1195" t="s">
        <v>345</v>
      </c>
      <c r="B8" s="1195"/>
      <c r="C8" s="1195"/>
      <c r="D8" s="1195"/>
      <c r="E8" s="145"/>
      <c r="F8" s="145"/>
      <c r="G8" s="145"/>
      <c r="H8" s="145"/>
      <c r="I8" s="145"/>
      <c r="J8" s="225"/>
      <c r="K8" s="225"/>
      <c r="L8" s="225"/>
      <c r="M8" s="225"/>
      <c r="N8" s="225"/>
      <c r="O8" s="225"/>
    </row>
    <row r="9" spans="1:15">
      <c r="A9" s="1126" t="s">
        <v>100</v>
      </c>
      <c r="B9" s="1126"/>
      <c r="C9" s="147"/>
      <c r="D9" s="145"/>
      <c r="E9" s="145"/>
      <c r="F9" s="145"/>
      <c r="G9" s="145"/>
      <c r="H9" s="145"/>
      <c r="I9" s="145"/>
      <c r="J9" s="225"/>
      <c r="K9" s="225"/>
      <c r="L9" s="225"/>
      <c r="M9" s="225"/>
      <c r="N9" s="225"/>
      <c r="O9" s="225"/>
    </row>
    <row r="10" spans="1:15">
      <c r="A10" s="226"/>
      <c r="B10" s="225"/>
      <c r="C10" s="225"/>
      <c r="D10" s="225"/>
      <c r="E10" s="225"/>
      <c r="F10" s="225"/>
      <c r="G10" s="225"/>
      <c r="H10" s="225"/>
      <c r="I10" s="225"/>
      <c r="J10" s="225"/>
      <c r="K10" s="225"/>
      <c r="L10" s="225"/>
      <c r="M10" s="225"/>
      <c r="N10" s="225"/>
      <c r="O10" s="225"/>
    </row>
    <row r="11" spans="1:15">
      <c r="A11" s="226"/>
      <c r="B11" s="227"/>
      <c r="C11" s="227"/>
      <c r="D11" s="227"/>
      <c r="E11" s="227"/>
      <c r="F11" s="227"/>
      <c r="G11" s="227"/>
      <c r="H11" s="227"/>
      <c r="I11" s="227"/>
      <c r="J11" s="227"/>
      <c r="K11" s="227"/>
      <c r="L11" s="227"/>
      <c r="M11" s="227"/>
      <c r="N11" s="227"/>
      <c r="O11" s="227"/>
    </row>
    <row r="12" spans="1:15">
      <c r="A12" s="226"/>
      <c r="B12" s="227"/>
      <c r="C12" s="227"/>
      <c r="D12" s="227"/>
      <c r="E12" s="227"/>
      <c r="F12" s="227"/>
      <c r="G12" s="227"/>
      <c r="H12" s="227"/>
      <c r="I12" s="227"/>
      <c r="J12" s="227"/>
      <c r="K12" s="227"/>
      <c r="L12" s="227"/>
      <c r="M12" s="227"/>
      <c r="N12" s="227"/>
      <c r="O12" s="227"/>
    </row>
    <row r="13" spans="1:15">
      <c r="A13" s="226"/>
      <c r="B13" s="227"/>
      <c r="C13" s="227"/>
      <c r="D13" s="227"/>
      <c r="E13" s="227"/>
      <c r="F13" s="227"/>
      <c r="G13" s="227"/>
      <c r="H13" s="227"/>
      <c r="I13" s="227"/>
      <c r="J13" s="227"/>
      <c r="K13" s="227"/>
      <c r="L13" s="227"/>
      <c r="M13" s="227"/>
      <c r="N13" s="227"/>
      <c r="O13" s="227"/>
    </row>
    <row r="14" spans="1:15">
      <c r="A14" s="226"/>
      <c r="B14" s="227"/>
      <c r="C14" s="227"/>
      <c r="D14" s="227"/>
      <c r="E14" s="227"/>
      <c r="F14" s="227"/>
      <c r="G14" s="227"/>
      <c r="H14" s="227"/>
      <c r="I14" s="227"/>
      <c r="J14" s="227"/>
      <c r="K14" s="227"/>
      <c r="L14" s="227"/>
      <c r="M14" s="227"/>
      <c r="N14" s="227"/>
      <c r="O14" s="227"/>
    </row>
    <row r="15" spans="1:15">
      <c r="A15" s="215"/>
      <c r="B15" s="228"/>
      <c r="C15" s="228"/>
      <c r="D15" s="228"/>
      <c r="E15" s="228"/>
      <c r="F15" s="228"/>
      <c r="G15" s="228"/>
      <c r="H15" s="228"/>
      <c r="I15" s="228"/>
      <c r="J15" s="228"/>
      <c r="K15" s="228"/>
      <c r="L15" s="228"/>
      <c r="M15" s="228"/>
      <c r="N15" s="228"/>
      <c r="O15" s="228"/>
    </row>
    <row r="16" spans="1:15">
      <c r="A16" s="215"/>
      <c r="B16" s="228"/>
      <c r="C16" s="228"/>
      <c r="D16" s="228"/>
      <c r="E16" s="228"/>
      <c r="F16" s="228"/>
      <c r="G16" s="228"/>
      <c r="H16" s="228"/>
      <c r="I16" s="228"/>
      <c r="J16" s="228"/>
      <c r="K16" s="228"/>
      <c r="L16" s="228"/>
      <c r="M16" s="228"/>
      <c r="N16" s="228"/>
      <c r="O16" s="228"/>
    </row>
    <row r="17" spans="1:15" ht="15.75">
      <c r="A17" s="223"/>
      <c r="B17" s="224"/>
      <c r="C17" s="224"/>
      <c r="D17" s="224"/>
      <c r="E17" s="224"/>
      <c r="F17" s="224"/>
      <c r="G17" s="224"/>
      <c r="H17" s="224"/>
      <c r="I17" s="224"/>
      <c r="J17" s="224"/>
      <c r="K17" s="224"/>
      <c r="L17" s="224"/>
      <c r="M17" s="224"/>
      <c r="N17" s="224"/>
      <c r="O17" s="224"/>
    </row>
    <row r="19" spans="1:15">
      <c r="J19" s="145"/>
      <c r="K19" s="145"/>
      <c r="L19" s="145"/>
      <c r="M19" s="145"/>
      <c r="N19" s="145"/>
      <c r="O19" s="145"/>
    </row>
    <row r="20" spans="1:15">
      <c r="J20" s="145"/>
      <c r="K20" s="145"/>
      <c r="L20" s="145"/>
      <c r="M20" s="145"/>
      <c r="N20" s="145"/>
      <c r="O20" s="145"/>
    </row>
    <row r="21" spans="1:15">
      <c r="J21" s="48"/>
      <c r="K21" s="48"/>
      <c r="L21" s="48"/>
      <c r="M21" s="48"/>
      <c r="N21" s="48"/>
      <c r="O21" s="48"/>
    </row>
  </sheetData>
  <mergeCells count="12">
    <mergeCell ref="A7:I7"/>
    <mergeCell ref="A8:D8"/>
    <mergeCell ref="A9:B9"/>
    <mergeCell ref="A1:N1"/>
    <mergeCell ref="A2:A3"/>
    <mergeCell ref="B2:C2"/>
    <mergeCell ref="D2:E2"/>
    <mergeCell ref="F2:G2"/>
    <mergeCell ref="H2:I2"/>
    <mergeCell ref="J2:K2"/>
    <mergeCell ref="L2:M2"/>
    <mergeCell ref="N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M9" sqref="M9"/>
    </sheetView>
  </sheetViews>
  <sheetFormatPr defaultRowHeight="15"/>
  <sheetData>
    <row r="1" spans="1:11">
      <c r="A1" s="1184" t="s">
        <v>33</v>
      </c>
      <c r="B1" s="1184"/>
      <c r="C1" s="1184"/>
      <c r="D1" s="1184"/>
      <c r="E1" s="1184"/>
      <c r="F1" s="1184"/>
      <c r="G1" s="1184"/>
      <c r="H1" s="1184"/>
      <c r="I1" s="1184"/>
      <c r="J1" s="142"/>
      <c r="K1" s="142"/>
    </row>
    <row r="2" spans="1:11">
      <c r="A2" s="1138" t="s">
        <v>3</v>
      </c>
      <c r="B2" s="1190" t="s">
        <v>96</v>
      </c>
      <c r="C2" s="1192"/>
      <c r="D2" s="1190" t="s">
        <v>97</v>
      </c>
      <c r="E2" s="1192"/>
      <c r="F2" s="1190" t="s">
        <v>293</v>
      </c>
      <c r="G2" s="1192"/>
      <c r="H2" s="1190" t="s">
        <v>98</v>
      </c>
      <c r="I2" s="1192"/>
      <c r="J2" s="1190" t="s">
        <v>0</v>
      </c>
      <c r="K2" s="1192"/>
    </row>
    <row r="3" spans="1:11" ht="45">
      <c r="A3" s="1139"/>
      <c r="B3" s="131" t="s">
        <v>7</v>
      </c>
      <c r="C3" s="131" t="s">
        <v>8</v>
      </c>
      <c r="D3" s="131" t="s">
        <v>7</v>
      </c>
      <c r="E3" s="131" t="s">
        <v>8</v>
      </c>
      <c r="F3" s="131" t="s">
        <v>7</v>
      </c>
      <c r="G3" s="131" t="s">
        <v>8</v>
      </c>
      <c r="H3" s="131" t="s">
        <v>7</v>
      </c>
      <c r="I3" s="131" t="s">
        <v>8</v>
      </c>
      <c r="J3" s="61" t="s">
        <v>7</v>
      </c>
      <c r="K3" s="131" t="s">
        <v>8</v>
      </c>
    </row>
    <row r="4" spans="1:11">
      <c r="A4" s="242" t="s">
        <v>297</v>
      </c>
      <c r="B4" s="243">
        <v>0</v>
      </c>
      <c r="C4" s="244">
        <v>0</v>
      </c>
      <c r="D4" s="243">
        <v>0</v>
      </c>
      <c r="E4" s="244">
        <v>0</v>
      </c>
      <c r="F4" s="245">
        <v>0</v>
      </c>
      <c r="G4" s="245">
        <v>0</v>
      </c>
      <c r="H4" s="243">
        <v>11</v>
      </c>
      <c r="I4" s="244">
        <v>8212.34</v>
      </c>
      <c r="J4" s="245">
        <v>11</v>
      </c>
      <c r="K4" s="244">
        <v>8212.3399348889998</v>
      </c>
    </row>
    <row r="5" spans="1:11" s="219" customFormat="1">
      <c r="A5" s="212" t="s">
        <v>347</v>
      </c>
      <c r="B5" s="246">
        <f>SUM(B6)</f>
        <v>0</v>
      </c>
      <c r="C5" s="246">
        <f t="shared" ref="C5:K5" si="0">SUM(C6)</f>
        <v>0</v>
      </c>
      <c r="D5" s="246">
        <f t="shared" si="0"/>
        <v>0</v>
      </c>
      <c r="E5" s="246">
        <f t="shared" si="0"/>
        <v>0</v>
      </c>
      <c r="F5" s="246">
        <f t="shared" si="0"/>
        <v>0</v>
      </c>
      <c r="G5" s="246">
        <f t="shared" si="0"/>
        <v>0</v>
      </c>
      <c r="H5" s="246">
        <f t="shared" si="0"/>
        <v>2</v>
      </c>
      <c r="I5" s="246">
        <f t="shared" si="0"/>
        <v>1000.49</v>
      </c>
      <c r="J5" s="246">
        <f t="shared" si="0"/>
        <v>2</v>
      </c>
      <c r="K5" s="246">
        <f t="shared" si="0"/>
        <v>1000.49</v>
      </c>
    </row>
    <row r="6" spans="1:11">
      <c r="A6" s="210">
        <v>45017</v>
      </c>
      <c r="B6" s="247">
        <v>0</v>
      </c>
      <c r="C6" s="247">
        <v>0</v>
      </c>
      <c r="D6" s="247">
        <v>0</v>
      </c>
      <c r="E6" s="247">
        <v>0</v>
      </c>
      <c r="F6" s="247">
        <v>0</v>
      </c>
      <c r="G6" s="247">
        <v>0</v>
      </c>
      <c r="H6" s="248">
        <v>2</v>
      </c>
      <c r="I6" s="249">
        <v>1000.49</v>
      </c>
      <c r="J6" s="250">
        <v>2</v>
      </c>
      <c r="K6" s="249">
        <v>1000.49</v>
      </c>
    </row>
    <row r="7" spans="1:11" ht="15" customHeight="1">
      <c r="A7" s="1200" t="s">
        <v>294</v>
      </c>
      <c r="B7" s="1200"/>
      <c r="C7" s="1200"/>
      <c r="D7" s="1200"/>
      <c r="E7" s="1200"/>
      <c r="F7" s="1200"/>
      <c r="G7" s="1200"/>
      <c r="H7" s="1200"/>
      <c r="I7" s="1200"/>
      <c r="J7" s="1200"/>
      <c r="K7" s="1200"/>
    </row>
    <row r="8" spans="1:11" ht="15" customHeight="1">
      <c r="A8" s="1199" t="s">
        <v>345</v>
      </c>
      <c r="B8" s="1199"/>
      <c r="C8" s="1199"/>
      <c r="D8" s="1199"/>
      <c r="E8" s="1199"/>
      <c r="F8" s="150"/>
      <c r="G8" s="150"/>
      <c r="H8" s="150"/>
      <c r="I8" s="150"/>
      <c r="J8" s="145"/>
      <c r="K8" s="145"/>
    </row>
    <row r="9" spans="1:11" ht="15" customHeight="1">
      <c r="A9" s="1198" t="s">
        <v>99</v>
      </c>
      <c r="B9" s="1198"/>
      <c r="C9" s="1198"/>
      <c r="D9" s="1198"/>
      <c r="E9" s="150"/>
      <c r="F9" s="150"/>
      <c r="G9" s="150"/>
      <c r="H9" s="150"/>
      <c r="I9" s="150"/>
      <c r="J9" s="145"/>
      <c r="K9" s="145"/>
    </row>
    <row r="10" spans="1:11">
      <c r="A10" s="202"/>
      <c r="B10" s="221"/>
      <c r="C10" s="73"/>
      <c r="D10" s="221"/>
      <c r="E10" s="73"/>
      <c r="F10" s="74"/>
      <c r="G10" s="74"/>
      <c r="H10" s="74"/>
      <c r="I10" s="74"/>
      <c r="J10" s="74"/>
      <c r="K10" s="74"/>
    </row>
    <row r="11" spans="1:11">
      <c r="A11" s="202"/>
      <c r="B11" s="221"/>
      <c r="C11" s="73"/>
      <c r="D11" s="221"/>
      <c r="E11" s="73"/>
      <c r="F11" s="74"/>
      <c r="G11" s="74"/>
      <c r="H11" s="221"/>
      <c r="I11" s="73"/>
      <c r="J11" s="74"/>
      <c r="K11" s="73"/>
    </row>
    <row r="12" spans="1:11">
      <c r="A12" s="202"/>
      <c r="B12" s="52"/>
      <c r="C12" s="52"/>
      <c r="D12" s="52"/>
      <c r="E12" s="52"/>
      <c r="F12" s="52"/>
      <c r="G12" s="52"/>
      <c r="H12" s="221"/>
      <c r="I12" s="73"/>
      <c r="J12" s="74"/>
      <c r="K12" s="73"/>
    </row>
    <row r="13" spans="1:11">
      <c r="A13" s="202"/>
      <c r="B13" s="52"/>
      <c r="C13" s="52"/>
      <c r="D13" s="52"/>
      <c r="E13" s="52"/>
      <c r="F13" s="52"/>
      <c r="G13" s="52"/>
      <c r="H13" s="52"/>
      <c r="I13" s="52"/>
      <c r="J13" s="52"/>
      <c r="K13" s="52"/>
    </row>
    <row r="14" spans="1:11">
      <c r="A14" s="202"/>
      <c r="B14" s="52"/>
      <c r="C14" s="52"/>
      <c r="D14" s="52"/>
      <c r="E14" s="52"/>
      <c r="F14" s="52"/>
      <c r="G14" s="52"/>
      <c r="H14" s="52"/>
      <c r="I14" s="52"/>
      <c r="J14" s="52"/>
      <c r="K14" s="52"/>
    </row>
    <row r="15" spans="1:11">
      <c r="A15" s="215"/>
      <c r="B15" s="222"/>
      <c r="C15" s="222"/>
      <c r="D15" s="222"/>
      <c r="E15" s="222"/>
      <c r="F15" s="222"/>
      <c r="G15" s="222"/>
      <c r="H15" s="222"/>
      <c r="I15" s="222"/>
      <c r="J15" s="222"/>
      <c r="K15" s="222"/>
    </row>
    <row r="16" spans="1:11">
      <c r="A16" s="215"/>
      <c r="B16" s="222"/>
      <c r="C16" s="222"/>
      <c r="D16" s="222"/>
      <c r="E16" s="222"/>
      <c r="F16" s="222"/>
      <c r="G16" s="222"/>
      <c r="H16" s="222"/>
      <c r="I16" s="222"/>
      <c r="J16" s="222"/>
      <c r="K16" s="222"/>
    </row>
    <row r="17" spans="1:11">
      <c r="A17" s="207"/>
      <c r="B17" s="222"/>
      <c r="C17" s="222"/>
      <c r="D17" s="222"/>
      <c r="E17" s="222"/>
      <c r="F17" s="222"/>
      <c r="G17" s="222"/>
      <c r="H17" s="222"/>
      <c r="I17" s="222"/>
      <c r="J17" s="222"/>
      <c r="K17" s="222"/>
    </row>
  </sheetData>
  <mergeCells count="10">
    <mergeCell ref="A9:D9"/>
    <mergeCell ref="A8:E8"/>
    <mergeCell ref="A7:K7"/>
    <mergeCell ref="J2:K2"/>
    <mergeCell ref="A1:I1"/>
    <mergeCell ref="A2:A3"/>
    <mergeCell ref="B2:C2"/>
    <mergeCell ref="D2:E2"/>
    <mergeCell ref="F2:G2"/>
    <mergeCell ref="H2:I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J13" sqref="J13"/>
    </sheetView>
  </sheetViews>
  <sheetFormatPr defaultRowHeight="15"/>
  <cols>
    <col min="1" max="1" width="17.140625" customWidth="1"/>
  </cols>
  <sheetData>
    <row r="1" spans="1:11">
      <c r="A1" s="1184" t="s">
        <v>34</v>
      </c>
      <c r="B1" s="1184"/>
      <c r="C1" s="1184"/>
      <c r="D1" s="1184"/>
      <c r="E1" s="1184"/>
      <c r="F1" s="1184"/>
      <c r="G1" s="1184"/>
      <c r="H1" s="1184"/>
      <c r="I1" s="1184"/>
      <c r="J1" s="142"/>
      <c r="K1" s="142"/>
    </row>
    <row r="2" spans="1:11">
      <c r="A2" s="1128" t="s">
        <v>21</v>
      </c>
      <c r="B2" s="1190" t="s">
        <v>96</v>
      </c>
      <c r="C2" s="1192"/>
      <c r="D2" s="1190" t="s">
        <v>97</v>
      </c>
      <c r="E2" s="1192"/>
      <c r="F2" s="1190" t="s">
        <v>293</v>
      </c>
      <c r="G2" s="1192"/>
      <c r="H2" s="1190" t="s">
        <v>295</v>
      </c>
      <c r="I2" s="1192"/>
      <c r="J2" s="1190" t="s">
        <v>0</v>
      </c>
      <c r="K2" s="1192"/>
    </row>
    <row r="3" spans="1:11" ht="45">
      <c r="A3" s="1129"/>
      <c r="B3" s="209" t="s">
        <v>7</v>
      </c>
      <c r="C3" s="209" t="s">
        <v>8</v>
      </c>
      <c r="D3" s="209" t="s">
        <v>7</v>
      </c>
      <c r="E3" s="209" t="s">
        <v>8</v>
      </c>
      <c r="F3" s="209" t="s">
        <v>7</v>
      </c>
      <c r="G3" s="209" t="s">
        <v>8</v>
      </c>
      <c r="H3" s="209" t="s">
        <v>7</v>
      </c>
      <c r="I3" s="209" t="s">
        <v>8</v>
      </c>
      <c r="J3" s="209" t="s">
        <v>7</v>
      </c>
      <c r="K3" s="209" t="s">
        <v>8</v>
      </c>
    </row>
    <row r="4" spans="1:11">
      <c r="A4" s="212" t="s">
        <v>297</v>
      </c>
      <c r="B4" s="212">
        <v>211</v>
      </c>
      <c r="C4" s="212">
        <v>2735.32</v>
      </c>
      <c r="D4" s="212">
        <v>35</v>
      </c>
      <c r="E4" s="212">
        <v>374.58000000000004</v>
      </c>
      <c r="F4" s="212">
        <v>7</v>
      </c>
      <c r="G4" s="212">
        <v>25.490000000000002</v>
      </c>
      <c r="H4" s="212">
        <v>201</v>
      </c>
      <c r="I4" s="212">
        <v>80696.510000000009</v>
      </c>
      <c r="J4" s="212">
        <v>454</v>
      </c>
      <c r="K4" s="212">
        <v>83831.98</v>
      </c>
    </row>
    <row r="5" spans="1:11" s="219" customFormat="1">
      <c r="A5" s="212" t="s">
        <v>347</v>
      </c>
      <c r="B5" s="212">
        <f>SUM(B6)</f>
        <v>26</v>
      </c>
      <c r="C5" s="212">
        <f t="shared" ref="C5:K5" si="0">SUM(C6)</f>
        <v>1528.58</v>
      </c>
      <c r="D5" s="212">
        <f t="shared" si="0"/>
        <v>4</v>
      </c>
      <c r="E5" s="212">
        <f t="shared" si="0"/>
        <v>49.23</v>
      </c>
      <c r="F5" s="212">
        <f t="shared" si="0"/>
        <v>1</v>
      </c>
      <c r="G5" s="212">
        <f t="shared" si="0"/>
        <v>15.15</v>
      </c>
      <c r="H5" s="212">
        <f t="shared" si="0"/>
        <v>13</v>
      </c>
      <c r="I5" s="212">
        <f t="shared" si="0"/>
        <v>3241.82</v>
      </c>
      <c r="J5" s="212">
        <f t="shared" si="0"/>
        <v>44</v>
      </c>
      <c r="K5" s="212">
        <f t="shared" si="0"/>
        <v>4835</v>
      </c>
    </row>
    <row r="6" spans="1:11">
      <c r="A6" s="210">
        <v>45017</v>
      </c>
      <c r="B6" s="211">
        <v>26</v>
      </c>
      <c r="C6" s="211">
        <v>1528.58</v>
      </c>
      <c r="D6" s="211">
        <v>4</v>
      </c>
      <c r="E6" s="211">
        <v>49.23</v>
      </c>
      <c r="F6" s="211">
        <v>1</v>
      </c>
      <c r="G6" s="211">
        <v>15.15</v>
      </c>
      <c r="H6" s="211">
        <v>13</v>
      </c>
      <c r="I6" s="211">
        <v>3241.82</v>
      </c>
      <c r="J6" s="211">
        <v>44</v>
      </c>
      <c r="K6" s="211">
        <v>4835</v>
      </c>
    </row>
    <row r="7" spans="1:11">
      <c r="A7" s="1195" t="s">
        <v>345</v>
      </c>
      <c r="B7" s="1195"/>
      <c r="C7" s="1195"/>
      <c r="D7" s="217"/>
      <c r="E7" s="217"/>
      <c r="F7" s="217"/>
      <c r="G7" s="217"/>
      <c r="H7" s="217"/>
      <c r="I7" s="217"/>
      <c r="J7" s="217"/>
      <c r="K7" s="217"/>
    </row>
    <row r="8" spans="1:11">
      <c r="A8" s="22" t="s">
        <v>296</v>
      </c>
      <c r="B8" s="22"/>
      <c r="C8" s="22"/>
      <c r="D8" s="217"/>
      <c r="E8" s="217"/>
      <c r="F8" s="217"/>
      <c r="G8" s="217"/>
      <c r="H8" s="217"/>
      <c r="I8" s="217"/>
      <c r="J8" s="217"/>
      <c r="K8" s="217"/>
    </row>
    <row r="9" spans="1:11">
      <c r="A9" s="147" t="s">
        <v>99</v>
      </c>
      <c r="B9" s="147"/>
      <c r="C9" s="71"/>
      <c r="D9" s="217"/>
      <c r="E9" s="217"/>
      <c r="F9" s="217"/>
      <c r="G9" s="217"/>
      <c r="H9" s="217"/>
      <c r="I9" s="217"/>
      <c r="J9" s="217"/>
      <c r="K9" s="217"/>
    </row>
    <row r="10" spans="1:11">
      <c r="A10" s="202"/>
      <c r="B10" s="217"/>
      <c r="C10" s="217"/>
      <c r="D10" s="217"/>
      <c r="E10" s="217"/>
      <c r="F10" s="217"/>
      <c r="G10" s="217"/>
      <c r="H10" s="217"/>
      <c r="I10" s="217"/>
      <c r="J10" s="217"/>
      <c r="K10" s="217"/>
    </row>
    <row r="11" spans="1:11">
      <c r="A11" s="202"/>
      <c r="B11" s="213"/>
      <c r="C11" s="213"/>
      <c r="D11" s="213"/>
      <c r="E11" s="213"/>
      <c r="F11" s="213"/>
      <c r="G11" s="213"/>
      <c r="H11" s="213"/>
      <c r="I11" s="213"/>
      <c r="J11" s="213"/>
      <c r="K11" s="213"/>
    </row>
    <row r="12" spans="1:11">
      <c r="A12" s="202"/>
      <c r="B12" s="213"/>
      <c r="C12" s="213"/>
      <c r="D12" s="213"/>
      <c r="E12" s="213"/>
      <c r="F12" s="213"/>
      <c r="G12" s="213"/>
      <c r="H12" s="213"/>
      <c r="I12" s="214"/>
      <c r="J12" s="213"/>
      <c r="K12" s="213"/>
    </row>
    <row r="13" spans="1:11">
      <c r="A13" s="202"/>
      <c r="B13" s="213"/>
      <c r="C13" s="213"/>
      <c r="D13" s="213"/>
      <c r="E13" s="213"/>
      <c r="F13" s="213"/>
      <c r="G13" s="213"/>
      <c r="H13" s="213"/>
      <c r="I13" s="213"/>
      <c r="J13" s="213"/>
      <c r="K13" s="213"/>
    </row>
    <row r="14" spans="1:11">
      <c r="A14" s="202"/>
      <c r="B14" s="213"/>
      <c r="C14" s="213"/>
      <c r="D14" s="213"/>
      <c r="E14" s="213"/>
      <c r="F14" s="213"/>
      <c r="G14" s="213"/>
      <c r="H14" s="213"/>
      <c r="I14" s="213"/>
      <c r="J14" s="213"/>
      <c r="K14" s="213"/>
    </row>
    <row r="15" spans="1:11">
      <c r="A15" s="215"/>
      <c r="B15" s="208"/>
      <c r="C15" s="208"/>
      <c r="D15" s="208"/>
      <c r="E15" s="208"/>
      <c r="F15" s="208"/>
      <c r="G15" s="208"/>
      <c r="H15" s="208"/>
      <c r="I15" s="218"/>
      <c r="J15" s="208"/>
      <c r="K15" s="218"/>
    </row>
    <row r="16" spans="1:11">
      <c r="A16" s="215"/>
      <c r="B16" s="208"/>
      <c r="C16" s="208"/>
      <c r="D16" s="208"/>
      <c r="E16" s="208"/>
      <c r="F16" s="208"/>
      <c r="G16" s="208"/>
      <c r="H16" s="208"/>
      <c r="I16" s="208"/>
      <c r="J16" s="208"/>
      <c r="K16" s="208"/>
    </row>
    <row r="17" spans="1:11">
      <c r="A17" s="207"/>
      <c r="B17" s="208"/>
      <c r="C17" s="208"/>
      <c r="D17" s="208"/>
      <c r="E17" s="208"/>
      <c r="F17" s="208"/>
      <c r="G17" s="208"/>
      <c r="H17" s="208"/>
      <c r="I17" s="208"/>
      <c r="J17" s="208"/>
      <c r="K17" s="208"/>
    </row>
    <row r="18" spans="1:11">
      <c r="A18" s="207"/>
      <c r="B18" s="208"/>
      <c r="C18" s="208"/>
      <c r="D18" s="208"/>
      <c r="E18" s="208"/>
      <c r="F18" s="208"/>
      <c r="G18" s="208"/>
      <c r="H18" s="208"/>
      <c r="I18" s="208"/>
      <c r="J18" s="208"/>
      <c r="K18" s="208"/>
    </row>
    <row r="20" spans="1:11">
      <c r="D20" s="151"/>
      <c r="E20" s="145"/>
      <c r="F20" s="145"/>
      <c r="G20" s="145"/>
      <c r="H20" s="145"/>
      <c r="I20" s="145"/>
      <c r="J20" s="145"/>
      <c r="K20" s="145"/>
    </row>
    <row r="21" spans="1:11">
      <c r="D21" s="71"/>
      <c r="E21" s="145"/>
      <c r="F21" s="145"/>
      <c r="G21" s="145"/>
      <c r="H21" s="145"/>
      <c r="I21" s="145"/>
      <c r="J21" s="145"/>
      <c r="K21" s="145"/>
    </row>
    <row r="22" spans="1:11">
      <c r="D22" s="152"/>
      <c r="E22" s="152"/>
      <c r="F22" s="152"/>
      <c r="G22" s="152"/>
      <c r="H22" s="152"/>
      <c r="I22" s="152"/>
      <c r="J22" s="152"/>
      <c r="K22" s="152"/>
    </row>
  </sheetData>
  <mergeCells count="8">
    <mergeCell ref="J2:K2"/>
    <mergeCell ref="A7:C7"/>
    <mergeCell ref="A1:I1"/>
    <mergeCell ref="A2:A3"/>
    <mergeCell ref="B2:C2"/>
    <mergeCell ref="D2:E2"/>
    <mergeCell ref="F2:G2"/>
    <mergeCell ref="H2:I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workbookViewId="0">
      <selection sqref="A1:N1"/>
    </sheetView>
  </sheetViews>
  <sheetFormatPr defaultColWidth="9.140625" defaultRowHeight="15"/>
  <cols>
    <col min="1" max="2" width="14.5703125" style="703" bestFit="1" customWidth="1"/>
    <col min="3" max="3" width="15.85546875" style="703" bestFit="1" customWidth="1"/>
    <col min="4" max="4" width="14.5703125" style="703" bestFit="1" customWidth="1"/>
    <col min="5" max="5" width="15.85546875" style="703" bestFit="1" customWidth="1"/>
    <col min="6" max="6" width="14.5703125" style="703" bestFit="1" customWidth="1"/>
    <col min="7" max="7" width="15.85546875" style="703" bestFit="1" customWidth="1"/>
    <col min="8" max="8" width="9.5703125" style="703" customWidth="1"/>
    <col min="9" max="9" width="15.85546875" style="703" bestFit="1" customWidth="1"/>
    <col min="10" max="10" width="8.5703125" style="703" customWidth="1"/>
    <col min="11" max="16384" width="9.140625" style="703"/>
  </cols>
  <sheetData>
    <row r="1" spans="1:10" ht="15.75" customHeight="1">
      <c r="A1" s="1203" t="s">
        <v>35</v>
      </c>
      <c r="B1" s="1203"/>
      <c r="C1" s="1203"/>
      <c r="D1" s="1203"/>
      <c r="E1" s="1203"/>
      <c r="F1" s="1203"/>
      <c r="G1" s="1203"/>
      <c r="H1" s="1203"/>
      <c r="I1" s="1203"/>
    </row>
    <row r="2" spans="1:10" s="704" customFormat="1" ht="18" customHeight="1">
      <c r="A2" s="1204" t="s">
        <v>21</v>
      </c>
      <c r="B2" s="1206" t="s">
        <v>97</v>
      </c>
      <c r="C2" s="1207"/>
      <c r="D2" s="1206" t="s">
        <v>96</v>
      </c>
      <c r="E2" s="1207"/>
      <c r="F2" s="1206" t="s">
        <v>98</v>
      </c>
      <c r="G2" s="1207"/>
      <c r="H2" s="1206" t="s">
        <v>0</v>
      </c>
      <c r="I2" s="1207"/>
    </row>
    <row r="3" spans="1:10" s="704" customFormat="1" ht="27" customHeight="1">
      <c r="A3" s="1205"/>
      <c r="B3" s="705" t="s">
        <v>7</v>
      </c>
      <c r="C3" s="705" t="s">
        <v>10</v>
      </c>
      <c r="D3" s="705" t="s">
        <v>7</v>
      </c>
      <c r="E3" s="705" t="s">
        <v>10</v>
      </c>
      <c r="F3" s="705" t="s">
        <v>7</v>
      </c>
      <c r="G3" s="705" t="s">
        <v>10</v>
      </c>
      <c r="H3" s="705" t="s">
        <v>7</v>
      </c>
      <c r="I3" s="705" t="s">
        <v>10</v>
      </c>
    </row>
    <row r="4" spans="1:10" s="710" customFormat="1" ht="18" customHeight="1">
      <c r="A4" s="706" t="s">
        <v>297</v>
      </c>
      <c r="B4" s="707">
        <v>363</v>
      </c>
      <c r="C4" s="708">
        <v>223404.1629</v>
      </c>
      <c r="D4" s="708">
        <v>1018</v>
      </c>
      <c r="E4" s="708">
        <v>245127.7042137</v>
      </c>
      <c r="F4" s="707">
        <v>143</v>
      </c>
      <c r="G4" s="708">
        <v>285931.11589999998</v>
      </c>
      <c r="H4" s="708">
        <v>1524</v>
      </c>
      <c r="I4" s="709">
        <v>754466.80715349992</v>
      </c>
    </row>
    <row r="5" spans="1:10" s="710" customFormat="1" ht="18" customHeight="1">
      <c r="A5" s="711" t="s">
        <v>347</v>
      </c>
      <c r="B5" s="712">
        <v>24</v>
      </c>
      <c r="C5" s="713">
        <v>17528.179199999999</v>
      </c>
      <c r="D5" s="712">
        <f>72-6</f>
        <v>66</v>
      </c>
      <c r="E5" s="713">
        <f>35897.7419-G5</f>
        <v>25202.721600000001</v>
      </c>
      <c r="F5" s="713">
        <v>6</v>
      </c>
      <c r="G5" s="713">
        <v>10695.0203</v>
      </c>
      <c r="H5" s="714">
        <v>96</v>
      </c>
      <c r="I5" s="714">
        <v>53425.9211</v>
      </c>
      <c r="J5" s="715"/>
    </row>
    <row r="6" spans="1:10" s="704" customFormat="1" ht="18" customHeight="1">
      <c r="A6" s="716" t="s">
        <v>348</v>
      </c>
      <c r="B6" s="717">
        <v>24</v>
      </c>
      <c r="C6" s="718">
        <v>17528.179199999999</v>
      </c>
      <c r="D6" s="717">
        <f>72-6</f>
        <v>66</v>
      </c>
      <c r="E6" s="718">
        <f>35897.7419-G6</f>
        <v>25202.721600000001</v>
      </c>
      <c r="F6" s="717">
        <v>6</v>
      </c>
      <c r="G6" s="719">
        <v>10695.0203</v>
      </c>
      <c r="H6" s="720">
        <v>96</v>
      </c>
      <c r="I6" s="720">
        <v>53425.9211</v>
      </c>
    </row>
    <row r="7" spans="1:10" s="704" customFormat="1" ht="15" customHeight="1">
      <c r="A7" s="1201" t="s">
        <v>345</v>
      </c>
      <c r="B7" s="1201"/>
      <c r="C7" s="1201"/>
      <c r="E7" s="721"/>
      <c r="H7" s="722"/>
      <c r="I7" s="721"/>
    </row>
    <row r="8" spans="1:10" s="704" customFormat="1" ht="13.5" customHeight="1">
      <c r="A8" s="1202" t="s">
        <v>883</v>
      </c>
      <c r="B8" s="1202"/>
    </row>
    <row r="9" spans="1:10">
      <c r="C9" s="723"/>
      <c r="H9" s="724"/>
      <c r="I9" s="725"/>
    </row>
    <row r="11" spans="1:10" ht="0.75" customHeight="1"/>
    <row r="12" spans="1:10">
      <c r="B12" s="724"/>
      <c r="C12" s="724"/>
      <c r="D12" s="724"/>
      <c r="E12" s="724"/>
      <c r="F12" s="724"/>
      <c r="G12" s="724"/>
      <c r="H12" s="724"/>
      <c r="I12" s="724"/>
    </row>
  </sheetData>
  <mergeCells count="8">
    <mergeCell ref="A7:C7"/>
    <mergeCell ref="A8:B8"/>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
  <sheetViews>
    <sheetView zoomScaleNormal="100" workbookViewId="0">
      <selection sqref="A1:N1"/>
    </sheetView>
  </sheetViews>
  <sheetFormatPr defaultColWidth="9.140625" defaultRowHeight="15"/>
  <cols>
    <col min="1" max="1" width="14.5703125" style="703" bestFit="1" customWidth="1"/>
    <col min="2" max="2" width="14.85546875" style="703" bestFit="1" customWidth="1"/>
    <col min="3" max="3" width="12.42578125" style="703" customWidth="1"/>
    <col min="4" max="4" width="9.42578125" style="703" customWidth="1"/>
    <col min="5" max="5" width="10.42578125" style="703" customWidth="1"/>
    <col min="6" max="6" width="8.85546875" style="703" bestFit="1" customWidth="1"/>
    <col min="7" max="7" width="8.5703125" style="703" customWidth="1"/>
    <col min="8" max="8" width="9.85546875" style="703" bestFit="1" customWidth="1"/>
    <col min="9" max="9" width="10.140625" style="703" customWidth="1"/>
    <col min="10" max="10" width="9.140625" style="703" customWidth="1"/>
    <col min="11" max="11" width="12.5703125" style="703" customWidth="1"/>
    <col min="12" max="17" width="9.140625" style="703"/>
    <col min="18" max="18" width="6" style="703" bestFit="1" customWidth="1"/>
    <col min="19" max="19" width="9.5703125" style="703" bestFit="1" customWidth="1"/>
    <col min="20" max="16384" width="9.140625" style="703"/>
  </cols>
  <sheetData>
    <row r="1" spans="1:22" ht="15" customHeight="1">
      <c r="A1" s="1209" t="s">
        <v>36</v>
      </c>
      <c r="B1" s="1209"/>
      <c r="C1" s="1209"/>
      <c r="D1" s="1209"/>
      <c r="E1" s="1209"/>
      <c r="F1" s="1209"/>
      <c r="G1" s="1209"/>
      <c r="H1" s="1209"/>
      <c r="I1" s="1209"/>
    </row>
    <row r="2" spans="1:22" s="704" customFormat="1" ht="18" customHeight="1">
      <c r="A2" s="1210" t="s">
        <v>3</v>
      </c>
      <c r="B2" s="1206" t="s">
        <v>12</v>
      </c>
      <c r="C2" s="1207"/>
      <c r="D2" s="1206" t="s">
        <v>13</v>
      </c>
      <c r="E2" s="1207"/>
      <c r="F2" s="1206" t="s">
        <v>14</v>
      </c>
      <c r="G2" s="1212"/>
      <c r="H2" s="1213" t="s">
        <v>0</v>
      </c>
      <c r="I2" s="1214"/>
    </row>
    <row r="3" spans="1:22" s="704" customFormat="1" ht="54.75" customHeight="1">
      <c r="A3" s="1211"/>
      <c r="B3" s="726" t="s">
        <v>884</v>
      </c>
      <c r="C3" s="726" t="s">
        <v>885</v>
      </c>
      <c r="D3" s="726" t="s">
        <v>884</v>
      </c>
      <c r="E3" s="726" t="s">
        <v>885</v>
      </c>
      <c r="F3" s="726" t="s">
        <v>884</v>
      </c>
      <c r="G3" s="726" t="s">
        <v>885</v>
      </c>
      <c r="H3" s="727" t="s">
        <v>884</v>
      </c>
      <c r="I3" s="726" t="s">
        <v>885</v>
      </c>
    </row>
    <row r="4" spans="1:22" s="710" customFormat="1" ht="18" customHeight="1">
      <c r="A4" s="728" t="s">
        <v>297</v>
      </c>
      <c r="B4" s="729">
        <v>133306</v>
      </c>
      <c r="C4" s="729">
        <v>237448.77813668997</v>
      </c>
      <c r="D4" s="729">
        <v>69923</v>
      </c>
      <c r="E4" s="729">
        <v>1000933.0455886349</v>
      </c>
      <c r="F4" s="730">
        <v>0</v>
      </c>
      <c r="G4" s="730">
        <v>0</v>
      </c>
      <c r="H4" s="729">
        <v>203229</v>
      </c>
      <c r="I4" s="729">
        <v>1238381.8237253251</v>
      </c>
      <c r="K4" s="704"/>
      <c r="L4" s="704"/>
      <c r="M4" s="704"/>
      <c r="N4" s="704"/>
      <c r="O4" s="704"/>
      <c r="P4" s="704"/>
      <c r="Q4" s="704"/>
      <c r="R4" s="704"/>
      <c r="S4" s="704"/>
      <c r="T4" s="704"/>
      <c r="U4" s="704"/>
      <c r="V4" s="704"/>
    </row>
    <row r="5" spans="1:22" s="710" customFormat="1" ht="18" customHeight="1">
      <c r="A5" s="728" t="s">
        <v>347</v>
      </c>
      <c r="B5" s="729">
        <v>8799</v>
      </c>
      <c r="C5" s="729">
        <v>13742</v>
      </c>
      <c r="D5" s="729">
        <v>5708</v>
      </c>
      <c r="E5" s="729">
        <v>92636.52</v>
      </c>
      <c r="F5" s="730" t="s">
        <v>104</v>
      </c>
      <c r="G5" s="730" t="s">
        <v>104</v>
      </c>
      <c r="H5" s="731">
        <f>D5+B5</f>
        <v>14507</v>
      </c>
      <c r="I5" s="731">
        <f>E5+C5</f>
        <v>106378.52</v>
      </c>
      <c r="K5" s="704"/>
      <c r="L5" s="704"/>
      <c r="M5" s="704"/>
      <c r="N5" s="704"/>
      <c r="O5" s="704"/>
      <c r="P5" s="704"/>
      <c r="Q5" s="704"/>
      <c r="R5" s="704"/>
      <c r="S5" s="704"/>
      <c r="T5" s="704"/>
      <c r="U5" s="704"/>
      <c r="V5" s="704"/>
    </row>
    <row r="6" spans="1:22" s="704" customFormat="1" ht="18" customHeight="1">
      <c r="A6" s="732">
        <v>45017</v>
      </c>
      <c r="B6" s="733">
        <v>8799</v>
      </c>
      <c r="C6" s="733">
        <v>13742</v>
      </c>
      <c r="D6" s="733">
        <v>5708</v>
      </c>
      <c r="E6" s="733">
        <v>92636.52</v>
      </c>
      <c r="F6" s="734" t="s">
        <v>104</v>
      </c>
      <c r="G6" s="734" t="s">
        <v>104</v>
      </c>
      <c r="H6" s="735">
        <f>D6+B6</f>
        <v>14507</v>
      </c>
      <c r="I6" s="735">
        <f>E6+C6</f>
        <v>106378.52</v>
      </c>
    </row>
    <row r="7" spans="1:22" s="704" customFormat="1" ht="18" customHeight="1">
      <c r="A7" s="736" t="s">
        <v>886</v>
      </c>
      <c r="B7" s="737"/>
      <c r="C7" s="737"/>
      <c r="D7" s="737"/>
      <c r="E7" s="737"/>
      <c r="F7" s="738"/>
      <c r="G7" s="738"/>
      <c r="H7" s="737"/>
      <c r="I7" s="739"/>
    </row>
    <row r="8" spans="1:22" s="704" customFormat="1" ht="18.75" customHeight="1">
      <c r="A8" s="1201" t="s">
        <v>345</v>
      </c>
      <c r="B8" s="1201"/>
      <c r="C8" s="1208"/>
    </row>
    <row r="9" spans="1:22" s="704" customFormat="1" ht="18" customHeight="1">
      <c r="A9" s="1202" t="s">
        <v>99</v>
      </c>
      <c r="B9" s="1202"/>
    </row>
    <row r="10" spans="1:22">
      <c r="B10" s="724"/>
      <c r="C10" s="724"/>
      <c r="D10" s="724"/>
      <c r="E10" s="724"/>
      <c r="F10" s="724"/>
      <c r="G10" s="724"/>
      <c r="H10" s="724"/>
      <c r="I10" s="724"/>
    </row>
    <row r="11" spans="1:22">
      <c r="B11" s="723"/>
      <c r="C11" s="723"/>
      <c r="D11" s="723"/>
      <c r="E11" s="740"/>
      <c r="F11" s="723"/>
      <c r="G11" s="723"/>
      <c r="H11" s="723"/>
      <c r="I11" s="723"/>
    </row>
    <row r="12" spans="1:22">
      <c r="B12" s="741"/>
      <c r="C12" s="741"/>
      <c r="D12" s="741"/>
      <c r="E12" s="741"/>
      <c r="F12" s="741"/>
      <c r="G12" s="741"/>
      <c r="H12" s="741"/>
      <c r="I12" s="741"/>
    </row>
  </sheetData>
  <mergeCells count="8">
    <mergeCell ref="A8:C8"/>
    <mergeCell ref="A9:B9"/>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Normal="100" workbookViewId="0">
      <selection sqref="A1:N1"/>
    </sheetView>
  </sheetViews>
  <sheetFormatPr defaultColWidth="9.140625" defaultRowHeight="15"/>
  <cols>
    <col min="1" max="1" width="10.5703125" style="703" bestFit="1" customWidth="1"/>
    <col min="2" max="13" width="14.5703125" style="703" bestFit="1" customWidth="1"/>
    <col min="14" max="14" width="5.42578125" style="703" bestFit="1" customWidth="1"/>
    <col min="15" max="16384" width="9.140625" style="703"/>
  </cols>
  <sheetData>
    <row r="1" spans="1:15" ht="16.5" customHeight="1">
      <c r="A1" s="1209" t="s">
        <v>887</v>
      </c>
      <c r="B1" s="1209"/>
      <c r="C1" s="1209"/>
      <c r="D1" s="1209"/>
      <c r="E1" s="1209"/>
      <c r="F1" s="1209"/>
      <c r="G1" s="1209"/>
      <c r="H1" s="1209"/>
      <c r="I1" s="1209"/>
      <c r="J1" s="1209"/>
      <c r="K1" s="1209"/>
      <c r="L1" s="1209"/>
      <c r="M1" s="1209"/>
    </row>
    <row r="2" spans="1:15" s="704" customFormat="1" ht="18" customHeight="1">
      <c r="A2" s="1215" t="s">
        <v>888</v>
      </c>
      <c r="B2" s="1206" t="s">
        <v>889</v>
      </c>
      <c r="C2" s="1212"/>
      <c r="D2" s="1212"/>
      <c r="E2" s="1212"/>
      <c r="F2" s="1212"/>
      <c r="G2" s="1212"/>
      <c r="H2" s="1212"/>
      <c r="I2" s="1207"/>
      <c r="J2" s="1217" t="s">
        <v>890</v>
      </c>
      <c r="K2" s="1218"/>
      <c r="L2" s="1217" t="s">
        <v>0</v>
      </c>
      <c r="M2" s="1218"/>
    </row>
    <row r="3" spans="1:15" s="704" customFormat="1" ht="18" customHeight="1">
      <c r="A3" s="1216"/>
      <c r="B3" s="1206" t="s">
        <v>891</v>
      </c>
      <c r="C3" s="1207"/>
      <c r="D3" s="1206" t="s">
        <v>892</v>
      </c>
      <c r="E3" s="1207"/>
      <c r="F3" s="1206" t="s">
        <v>893</v>
      </c>
      <c r="G3" s="1207"/>
      <c r="H3" s="1206" t="s">
        <v>894</v>
      </c>
      <c r="I3" s="1207"/>
      <c r="J3" s="1219"/>
      <c r="K3" s="1220"/>
      <c r="L3" s="1219"/>
      <c r="M3" s="1220"/>
    </row>
    <row r="4" spans="1:15" s="704" customFormat="1" ht="27" customHeight="1">
      <c r="A4" s="742" t="s">
        <v>895</v>
      </c>
      <c r="B4" s="743" t="s">
        <v>7</v>
      </c>
      <c r="C4" s="743" t="s">
        <v>8</v>
      </c>
      <c r="D4" s="743" t="s">
        <v>7</v>
      </c>
      <c r="E4" s="743" t="s">
        <v>8</v>
      </c>
      <c r="F4" s="743" t="s">
        <v>7</v>
      </c>
      <c r="G4" s="743" t="s">
        <v>8</v>
      </c>
      <c r="H4" s="743" t="s">
        <v>7</v>
      </c>
      <c r="I4" s="743" t="s">
        <v>8</v>
      </c>
      <c r="J4" s="743" t="s">
        <v>7</v>
      </c>
      <c r="K4" s="743" t="s">
        <v>8</v>
      </c>
      <c r="L4" s="743" t="s">
        <v>7</v>
      </c>
      <c r="M4" s="743" t="s">
        <v>8</v>
      </c>
    </row>
    <row r="5" spans="1:15" s="710" customFormat="1" ht="18" customHeight="1">
      <c r="A5" s="742" t="s">
        <v>297</v>
      </c>
      <c r="B5" s="744">
        <v>266</v>
      </c>
      <c r="C5" s="745">
        <v>2019875.8160000001</v>
      </c>
      <c r="D5" s="744">
        <v>409</v>
      </c>
      <c r="E5" s="745">
        <v>372534.52</v>
      </c>
      <c r="F5" s="744">
        <v>372</v>
      </c>
      <c r="G5" s="744">
        <v>61654.900000000009</v>
      </c>
      <c r="H5" s="744">
        <v>200</v>
      </c>
      <c r="I5" s="744">
        <v>18194.870000000003</v>
      </c>
      <c r="J5" s="744">
        <v>72</v>
      </c>
      <c r="K5" s="744">
        <v>17535.12</v>
      </c>
      <c r="L5" s="746">
        <v>1319</v>
      </c>
      <c r="M5" s="745">
        <v>2489794.716</v>
      </c>
    </row>
    <row r="6" spans="1:15" s="750" customFormat="1" ht="18" customHeight="1">
      <c r="A6" s="747" t="s">
        <v>347</v>
      </c>
      <c r="B6" s="748">
        <v>16</v>
      </c>
      <c r="C6" s="748">
        <v>96343.84</v>
      </c>
      <c r="D6" s="748">
        <v>21</v>
      </c>
      <c r="E6" s="748">
        <v>8364.25</v>
      </c>
      <c r="F6" s="748">
        <v>25</v>
      </c>
      <c r="G6" s="748">
        <v>920.49</v>
      </c>
      <c r="H6" s="748">
        <v>10</v>
      </c>
      <c r="I6" s="748">
        <v>1702.58</v>
      </c>
      <c r="J6" s="748">
        <v>3</v>
      </c>
      <c r="K6" s="748">
        <v>554</v>
      </c>
      <c r="L6" s="748">
        <v>75</v>
      </c>
      <c r="M6" s="748">
        <v>107885.16</v>
      </c>
      <c r="N6" s="749"/>
      <c r="O6" s="749"/>
    </row>
    <row r="7" spans="1:15" s="704" customFormat="1" ht="18" customHeight="1">
      <c r="A7" s="716" t="s">
        <v>348</v>
      </c>
      <c r="B7" s="718">
        <v>16</v>
      </c>
      <c r="C7" s="719">
        <v>96343.84</v>
      </c>
      <c r="D7" s="718">
        <v>21</v>
      </c>
      <c r="E7" s="718">
        <v>8364.25</v>
      </c>
      <c r="F7" s="718">
        <v>25</v>
      </c>
      <c r="G7" s="718">
        <v>920.49</v>
      </c>
      <c r="H7" s="718">
        <v>10</v>
      </c>
      <c r="I7" s="718">
        <v>1702.58</v>
      </c>
      <c r="J7" s="718">
        <v>3</v>
      </c>
      <c r="K7" s="718">
        <v>554</v>
      </c>
      <c r="L7" s="718">
        <v>75</v>
      </c>
      <c r="M7" s="719">
        <v>107885.16</v>
      </c>
      <c r="N7" s="721"/>
      <c r="O7" s="721"/>
    </row>
    <row r="8" spans="1:15" s="704" customFormat="1" ht="15" customHeight="1">
      <c r="A8" s="1202" t="s">
        <v>345</v>
      </c>
      <c r="B8" s="1202"/>
      <c r="C8" s="1202"/>
      <c r="D8" s="1202"/>
      <c r="E8" s="1202"/>
      <c r="F8" s="1202"/>
      <c r="G8" s="1202"/>
      <c r="H8" s="1202"/>
      <c r="I8" s="1202"/>
      <c r="J8" s="1202"/>
      <c r="K8" s="1202"/>
    </row>
    <row r="9" spans="1:15" s="704" customFormat="1" ht="15" customHeight="1">
      <c r="A9" s="751" t="s">
        <v>896</v>
      </c>
      <c r="B9" s="751"/>
      <c r="C9" s="751"/>
      <c r="D9" s="751"/>
      <c r="E9" s="751"/>
      <c r="F9" s="751"/>
      <c r="G9" s="751"/>
      <c r="H9" s="751"/>
      <c r="I9" s="751"/>
      <c r="J9" s="751"/>
      <c r="K9" s="751"/>
    </row>
    <row r="10" spans="1:15" s="704" customFormat="1" ht="13.5" customHeight="1">
      <c r="A10" s="1202" t="s">
        <v>897</v>
      </c>
      <c r="B10" s="1202"/>
      <c r="C10" s="1202"/>
      <c r="D10" s="1202"/>
      <c r="E10" s="1202"/>
      <c r="F10" s="1202"/>
    </row>
    <row r="11" spans="1:15">
      <c r="B11" s="723"/>
      <c r="C11" s="723"/>
      <c r="D11" s="723"/>
      <c r="E11" s="723"/>
      <c r="F11" s="723"/>
      <c r="G11" s="723"/>
      <c r="H11" s="723"/>
      <c r="I11" s="723"/>
      <c r="J11" s="723"/>
      <c r="K11" s="723"/>
      <c r="L11" s="723"/>
      <c r="M11" s="723"/>
    </row>
    <row r="12" spans="1:15">
      <c r="L12" s="723"/>
      <c r="M12" s="723"/>
    </row>
    <row r="20" spans="3:13">
      <c r="C20" s="752"/>
      <c r="D20" s="752"/>
      <c r="E20" s="752"/>
      <c r="F20" s="752"/>
      <c r="G20" s="752"/>
      <c r="H20" s="752"/>
      <c r="I20" s="752"/>
      <c r="J20" s="752"/>
      <c r="K20" s="752"/>
      <c r="L20" s="752"/>
      <c r="M20" s="752"/>
    </row>
  </sheetData>
  <mergeCells count="11">
    <mergeCell ref="A8:K8"/>
    <mergeCell ref="A10:F10"/>
    <mergeCell ref="A1:M1"/>
    <mergeCell ref="A2:A3"/>
    <mergeCell ref="B2:I2"/>
    <mergeCell ref="J2:K3"/>
    <mergeCell ref="L2:M3"/>
    <mergeCell ref="B3:C3"/>
    <mergeCell ref="D3:E3"/>
    <mergeCell ref="F3:G3"/>
    <mergeCell ref="H3:I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zoomScaleNormal="100" workbookViewId="0">
      <selection activeCell="M14" sqref="M14"/>
    </sheetView>
  </sheetViews>
  <sheetFormatPr defaultColWidth="9.140625" defaultRowHeight="15"/>
  <cols>
    <col min="1" max="11" width="14.5703125" style="703" bestFit="1" customWidth="1"/>
    <col min="12" max="12" width="5.42578125" style="703" bestFit="1" customWidth="1"/>
    <col min="13" max="16384" width="9.140625" style="703"/>
  </cols>
  <sheetData>
    <row r="1" spans="1:11" ht="19.5" customHeight="1">
      <c r="A1" s="1209" t="s">
        <v>898</v>
      </c>
      <c r="B1" s="1209"/>
      <c r="C1" s="1209"/>
      <c r="D1" s="1209"/>
      <c r="E1" s="1209"/>
      <c r="F1" s="1209"/>
      <c r="G1" s="1209"/>
      <c r="H1" s="1209"/>
      <c r="I1" s="1209"/>
      <c r="J1" s="1209"/>
      <c r="K1" s="1209"/>
    </row>
    <row r="2" spans="1:11" s="704" customFormat="1" ht="18" customHeight="1">
      <c r="A2" s="753" t="s">
        <v>888</v>
      </c>
      <c r="B2" s="1221" t="s">
        <v>899</v>
      </c>
      <c r="C2" s="1222"/>
      <c r="D2" s="1221" t="s">
        <v>900</v>
      </c>
      <c r="E2" s="1222"/>
      <c r="F2" s="1221" t="s">
        <v>901</v>
      </c>
      <c r="G2" s="1222"/>
      <c r="H2" s="1206" t="s">
        <v>902</v>
      </c>
      <c r="I2" s="1207"/>
      <c r="J2" s="1221" t="s">
        <v>903</v>
      </c>
      <c r="K2" s="1222"/>
    </row>
    <row r="3" spans="1:11" s="704" customFormat="1" ht="27" customHeight="1">
      <c r="A3" s="742" t="s">
        <v>895</v>
      </c>
      <c r="B3" s="743" t="s">
        <v>7</v>
      </c>
      <c r="C3" s="743" t="s">
        <v>8</v>
      </c>
      <c r="D3" s="743" t="s">
        <v>7</v>
      </c>
      <c r="E3" s="743" t="s">
        <v>8</v>
      </c>
      <c r="F3" s="743" t="s">
        <v>7</v>
      </c>
      <c r="G3" s="743" t="s">
        <v>8</v>
      </c>
      <c r="H3" s="743" t="s">
        <v>7</v>
      </c>
      <c r="I3" s="743" t="s">
        <v>8</v>
      </c>
      <c r="J3" s="743" t="s">
        <v>7</v>
      </c>
      <c r="K3" s="743" t="s">
        <v>8</v>
      </c>
    </row>
    <row r="4" spans="1:11" s="710" customFormat="1" ht="18" customHeight="1">
      <c r="A4" s="742" t="s">
        <v>297</v>
      </c>
      <c r="B4" s="744">
        <v>460</v>
      </c>
      <c r="C4" s="745">
        <v>269687.23</v>
      </c>
      <c r="D4" s="754">
        <v>251</v>
      </c>
      <c r="E4" s="746">
        <v>107880.65</v>
      </c>
      <c r="F4" s="744">
        <v>7153</v>
      </c>
      <c r="G4" s="755">
        <v>18110492.603</v>
      </c>
      <c r="H4" s="744">
        <v>135</v>
      </c>
      <c r="I4" s="746">
        <v>34838.31</v>
      </c>
      <c r="J4" s="744">
        <v>1041</v>
      </c>
      <c r="K4" s="745">
        <v>454662.93260000006</v>
      </c>
    </row>
    <row r="5" spans="1:11" s="710" customFormat="1" ht="18" customHeight="1">
      <c r="A5" s="747" t="s">
        <v>347</v>
      </c>
      <c r="B5" s="748">
        <v>17</v>
      </c>
      <c r="C5" s="748">
        <v>6525.88</v>
      </c>
      <c r="D5" s="748">
        <v>16</v>
      </c>
      <c r="E5" s="748">
        <v>4839.68</v>
      </c>
      <c r="F5" s="748">
        <v>563</v>
      </c>
      <c r="G5" s="748">
        <v>1938191.2200000002</v>
      </c>
      <c r="H5" s="748">
        <v>36</v>
      </c>
      <c r="I5" s="748">
        <v>13100</v>
      </c>
      <c r="J5" s="748">
        <v>77</v>
      </c>
      <c r="K5" s="748">
        <v>48942.77</v>
      </c>
    </row>
    <row r="6" spans="1:11" s="704" customFormat="1" ht="18" customHeight="1">
      <c r="A6" s="716" t="s">
        <v>348</v>
      </c>
      <c r="B6" s="756">
        <v>17</v>
      </c>
      <c r="C6" s="756">
        <v>6525.88</v>
      </c>
      <c r="D6" s="757">
        <v>16</v>
      </c>
      <c r="E6" s="756">
        <v>4839.68</v>
      </c>
      <c r="F6" s="756">
        <v>563</v>
      </c>
      <c r="G6" s="758">
        <v>1938191.2200000002</v>
      </c>
      <c r="H6" s="756">
        <v>36</v>
      </c>
      <c r="I6" s="756">
        <v>13100</v>
      </c>
      <c r="J6" s="756">
        <v>77</v>
      </c>
      <c r="K6" s="719">
        <v>48942.77</v>
      </c>
    </row>
    <row r="7" spans="1:11" s="704" customFormat="1" ht="18" customHeight="1">
      <c r="A7" s="1202" t="s">
        <v>904</v>
      </c>
      <c r="B7" s="1202"/>
      <c r="C7" s="1202"/>
      <c r="D7" s="1202"/>
      <c r="E7" s="1202"/>
      <c r="F7" s="1202"/>
      <c r="G7" s="1202"/>
      <c r="H7" s="1202"/>
      <c r="I7" s="1202"/>
      <c r="J7" s="1202"/>
      <c r="K7" s="1202"/>
    </row>
    <row r="8" spans="1:11" s="704" customFormat="1" ht="18" customHeight="1">
      <c r="A8" s="751" t="s">
        <v>896</v>
      </c>
      <c r="B8" s="751"/>
      <c r="C8" s="751"/>
      <c r="D8" s="751"/>
      <c r="E8" s="751"/>
      <c r="F8" s="751"/>
      <c r="G8" s="751"/>
      <c r="H8" s="751"/>
      <c r="I8" s="751"/>
      <c r="J8" s="751"/>
      <c r="K8" s="751"/>
    </row>
    <row r="9" spans="1:11" s="704" customFormat="1" ht="19.5" customHeight="1">
      <c r="A9" s="1202" t="s">
        <v>897</v>
      </c>
      <c r="B9" s="1202"/>
      <c r="C9" s="1202"/>
      <c r="D9" s="1202"/>
      <c r="E9" s="1202"/>
      <c r="F9" s="1202"/>
      <c r="G9" s="1202"/>
      <c r="H9" s="1202"/>
      <c r="I9" s="1202"/>
      <c r="J9" s="1202"/>
      <c r="K9" s="1202"/>
    </row>
    <row r="10" spans="1:11">
      <c r="B10" s="723"/>
      <c r="C10" s="723"/>
      <c r="D10" s="723"/>
      <c r="E10" s="723"/>
      <c r="F10" s="723"/>
      <c r="G10" s="723"/>
      <c r="H10" s="723"/>
      <c r="I10" s="723"/>
      <c r="J10" s="723"/>
      <c r="K10" s="723"/>
    </row>
  </sheetData>
  <mergeCells count="8">
    <mergeCell ref="A7:K7"/>
    <mergeCell ref="A9:K9"/>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election activeCell="E13" sqref="E13"/>
    </sheetView>
  </sheetViews>
  <sheetFormatPr defaultColWidth="9.140625" defaultRowHeight="15"/>
  <cols>
    <col min="1" max="1" width="17.5703125" style="703" customWidth="1"/>
    <col min="2" max="4" width="14.5703125" style="703" bestFit="1" customWidth="1"/>
    <col min="5" max="5" width="24.140625" style="703" bestFit="1" customWidth="1"/>
    <col min="6" max="6" width="4.5703125" style="703" bestFit="1" customWidth="1"/>
    <col min="7" max="16384" width="9.140625" style="703"/>
  </cols>
  <sheetData>
    <row r="1" spans="1:5" ht="16.5" customHeight="1">
      <c r="A1" s="1203" t="s">
        <v>905</v>
      </c>
      <c r="B1" s="1203"/>
      <c r="C1" s="1203"/>
      <c r="D1" s="1203"/>
      <c r="E1" s="1203"/>
    </row>
    <row r="2" spans="1:5" s="704" customFormat="1" ht="18" customHeight="1">
      <c r="A2" s="742" t="s">
        <v>906</v>
      </c>
      <c r="B2" s="759" t="s">
        <v>4</v>
      </c>
      <c r="C2" s="759" t="s">
        <v>347</v>
      </c>
      <c r="D2" s="759" t="s">
        <v>348</v>
      </c>
    </row>
    <row r="3" spans="1:5" s="704" customFormat="1" ht="18" customHeight="1">
      <c r="A3" s="742" t="s">
        <v>12</v>
      </c>
      <c r="B3" s="760">
        <v>1028864.8099999998</v>
      </c>
      <c r="C3" s="760">
        <v>51595.100000000013</v>
      </c>
      <c r="D3" s="760">
        <v>51595.100000000013</v>
      </c>
      <c r="E3" s="761"/>
    </row>
    <row r="4" spans="1:5" s="704" customFormat="1" ht="18" customHeight="1">
      <c r="A4" s="742" t="s">
        <v>14</v>
      </c>
      <c r="B4" s="760">
        <v>44.482059975000006</v>
      </c>
      <c r="C4" s="762">
        <v>0.24022248999999996</v>
      </c>
      <c r="D4" s="762">
        <v>0.24022248999999996</v>
      </c>
    </row>
    <row r="5" spans="1:5" s="704" customFormat="1" ht="18" customHeight="1">
      <c r="A5" s="742" t="s">
        <v>13</v>
      </c>
      <c r="B5" s="760">
        <v>13305073.380000001</v>
      </c>
      <c r="C5" s="760">
        <v>879338.62</v>
      </c>
      <c r="D5" s="760">
        <v>879338.62</v>
      </c>
    </row>
    <row r="6" spans="1:5" s="704" customFormat="1" ht="18" customHeight="1">
      <c r="A6" s="763"/>
      <c r="B6" s="764"/>
      <c r="C6" s="739"/>
      <c r="D6" s="219"/>
    </row>
    <row r="7" spans="1:5" s="704" customFormat="1" ht="18.75" customHeight="1">
      <c r="A7" s="1202" t="s">
        <v>904</v>
      </c>
      <c r="B7" s="1202"/>
      <c r="C7" s="1202"/>
      <c r="D7" s="1202"/>
    </row>
    <row r="8" spans="1:5" s="704" customFormat="1" ht="18.75" customHeight="1">
      <c r="A8" s="765" t="s">
        <v>907</v>
      </c>
      <c r="B8" s="751"/>
      <c r="C8" s="751"/>
      <c r="D8" s="751"/>
    </row>
    <row r="9" spans="1:5" s="704" customFormat="1" ht="18" customHeight="1">
      <c r="A9" s="751" t="s">
        <v>99</v>
      </c>
      <c r="B9" s="751"/>
      <c r="C9" s="751"/>
      <c r="D9" s="751"/>
    </row>
    <row r="10" spans="1:5" s="704" customFormat="1" ht="28.35" customHeight="1"/>
  </sheetData>
  <mergeCells count="2">
    <mergeCell ref="A1:E1"/>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topLeftCell="C1" zoomScaleNormal="100" workbookViewId="0">
      <selection activeCell="H6" sqref="H6"/>
    </sheetView>
  </sheetViews>
  <sheetFormatPr defaultColWidth="9.140625" defaultRowHeight="15"/>
  <cols>
    <col min="1" max="12" width="14.5703125" style="703" bestFit="1" customWidth="1"/>
    <col min="13" max="13" width="14" style="703" bestFit="1" customWidth="1"/>
    <col min="14" max="16" width="14.5703125" style="703" bestFit="1" customWidth="1"/>
    <col min="17" max="17" width="0.42578125" style="703" bestFit="1" customWidth="1"/>
    <col min="18" max="18" width="4.5703125" style="703" bestFit="1" customWidth="1"/>
    <col min="19" max="16384" width="9.140625" style="703"/>
  </cols>
  <sheetData>
    <row r="1" spans="1:17" ht="18.75" customHeight="1">
      <c r="A1" s="1209" t="s">
        <v>908</v>
      </c>
      <c r="B1" s="1209"/>
      <c r="C1" s="1209"/>
      <c r="D1" s="1209"/>
      <c r="E1" s="1209"/>
      <c r="F1" s="1209"/>
      <c r="G1" s="1209"/>
      <c r="H1" s="1209"/>
      <c r="I1" s="1209"/>
      <c r="J1" s="1209"/>
      <c r="K1" s="1209"/>
      <c r="L1" s="1209"/>
      <c r="M1" s="1209"/>
      <c r="N1" s="1209"/>
      <c r="O1" s="1209"/>
      <c r="P1" s="1209"/>
      <c r="Q1" s="1209"/>
    </row>
    <row r="2" spans="1:17" s="704" customFormat="1" ht="18" customHeight="1">
      <c r="A2" s="1223" t="s">
        <v>3</v>
      </c>
      <c r="B2" s="1223" t="s">
        <v>909</v>
      </c>
      <c r="C2" s="1228" t="s">
        <v>910</v>
      </c>
      <c r="D2" s="1223" t="s">
        <v>911</v>
      </c>
      <c r="E2" s="1223" t="s">
        <v>912</v>
      </c>
      <c r="F2" s="1223" t="s">
        <v>913</v>
      </c>
      <c r="G2" s="1223" t="s">
        <v>914</v>
      </c>
      <c r="H2" s="1223" t="s">
        <v>915</v>
      </c>
      <c r="I2" s="1223" t="s">
        <v>916</v>
      </c>
      <c r="J2" s="1223" t="s">
        <v>917</v>
      </c>
      <c r="K2" s="1223" t="s">
        <v>918</v>
      </c>
      <c r="L2" s="1223" t="s">
        <v>919</v>
      </c>
      <c r="M2" s="1223" t="s">
        <v>920</v>
      </c>
      <c r="N2" s="1225" t="s">
        <v>921</v>
      </c>
      <c r="O2" s="1226"/>
      <c r="P2" s="1227"/>
    </row>
    <row r="3" spans="1:17" s="704" customFormat="1" ht="21.75" customHeight="1">
      <c r="A3" s="1224"/>
      <c r="B3" s="1224"/>
      <c r="C3" s="1229"/>
      <c r="D3" s="1224"/>
      <c r="E3" s="1224"/>
      <c r="F3" s="1224"/>
      <c r="G3" s="1224"/>
      <c r="H3" s="1224"/>
      <c r="I3" s="1224"/>
      <c r="J3" s="1224"/>
      <c r="K3" s="1224"/>
      <c r="L3" s="1224"/>
      <c r="M3" s="1224"/>
      <c r="N3" s="766" t="s">
        <v>922</v>
      </c>
      <c r="O3" s="766" t="s">
        <v>923</v>
      </c>
      <c r="P3" s="766" t="s">
        <v>924</v>
      </c>
    </row>
    <row r="4" spans="1:17" s="710" customFormat="1" ht="18" customHeight="1">
      <c r="A4" s="742" t="s">
        <v>297</v>
      </c>
      <c r="B4" s="744">
        <v>5433</v>
      </c>
      <c r="C4" s="744">
        <v>28</v>
      </c>
      <c r="D4" s="744">
        <v>4159</v>
      </c>
      <c r="E4" s="754">
        <v>249</v>
      </c>
      <c r="F4" s="744">
        <v>6722.5</v>
      </c>
      <c r="G4" s="745">
        <v>1355202.28</v>
      </c>
      <c r="H4" s="745">
        <v>1028864.81</v>
      </c>
      <c r="I4" s="744">
        <v>4131.9871887549998</v>
      </c>
      <c r="J4" s="744">
        <v>15304.794496095001</v>
      </c>
      <c r="K4" s="745">
        <v>1355202.28</v>
      </c>
      <c r="L4" s="745">
        <v>1028864.71</v>
      </c>
      <c r="M4" s="755">
        <v>25819896</v>
      </c>
      <c r="N4" s="744">
        <v>63583.07</v>
      </c>
      <c r="O4" s="744">
        <v>50921.22</v>
      </c>
      <c r="P4" s="744">
        <v>58991.519999999997</v>
      </c>
    </row>
    <row r="5" spans="1:17" s="710" customFormat="1" ht="18" customHeight="1">
      <c r="A5" s="711" t="s">
        <v>347</v>
      </c>
      <c r="B5" s="748">
        <v>5446</v>
      </c>
      <c r="C5" s="748">
        <v>28</v>
      </c>
      <c r="D5" s="767">
        <v>3943</v>
      </c>
      <c r="E5" s="748">
        <v>17</v>
      </c>
      <c r="F5" s="748">
        <v>347.17000000000007</v>
      </c>
      <c r="G5" s="748">
        <v>78992.62</v>
      </c>
      <c r="H5" s="748">
        <v>51595.100000000013</v>
      </c>
      <c r="I5" s="767">
        <v>3035.0058823529421</v>
      </c>
      <c r="J5" s="748">
        <v>14861.623988247831</v>
      </c>
      <c r="K5" s="748">
        <v>78992.62</v>
      </c>
      <c r="L5" s="748">
        <v>51595.100000000013</v>
      </c>
      <c r="M5" s="748">
        <v>27182858.920000002</v>
      </c>
      <c r="N5" s="748">
        <v>61209.46</v>
      </c>
      <c r="O5" s="748">
        <v>58793.08</v>
      </c>
      <c r="P5" s="748">
        <v>61112.44</v>
      </c>
    </row>
    <row r="6" spans="1:17" s="704" customFormat="1" ht="18" customHeight="1">
      <c r="A6" s="716" t="s">
        <v>348</v>
      </c>
      <c r="B6" s="718">
        <v>5446</v>
      </c>
      <c r="C6" s="718">
        <v>28</v>
      </c>
      <c r="D6" s="718">
        <v>3943</v>
      </c>
      <c r="E6" s="768">
        <v>17</v>
      </c>
      <c r="F6" s="718">
        <v>347.17000000000007</v>
      </c>
      <c r="G6" s="718">
        <v>78992.62</v>
      </c>
      <c r="H6" s="718">
        <v>51595.100000000013</v>
      </c>
      <c r="I6" s="718">
        <v>3035.0058823529421</v>
      </c>
      <c r="J6" s="718">
        <v>14861.623988247831</v>
      </c>
      <c r="K6" s="718">
        <v>78992.62</v>
      </c>
      <c r="L6" s="718">
        <v>51595.100000000013</v>
      </c>
      <c r="M6" s="769">
        <v>27182858.920000002</v>
      </c>
      <c r="N6" s="718">
        <v>61209.46</v>
      </c>
      <c r="O6" s="718">
        <v>58793.08</v>
      </c>
      <c r="P6" s="718">
        <v>61112.44</v>
      </c>
    </row>
    <row r="7" spans="1:17" s="704" customFormat="1" ht="19.5" customHeight="1">
      <c r="A7" s="1202" t="s">
        <v>904</v>
      </c>
      <c r="B7" s="1202"/>
      <c r="C7" s="1202"/>
      <c r="D7" s="1202"/>
      <c r="E7" s="1202"/>
      <c r="F7" s="1202"/>
      <c r="G7" s="1202"/>
      <c r="H7" s="1202"/>
      <c r="O7" s="721"/>
    </row>
    <row r="8" spans="1:17" s="704" customFormat="1" ht="19.5" customHeight="1">
      <c r="A8" s="770" t="s">
        <v>925</v>
      </c>
      <c r="B8" s="751"/>
      <c r="C8" s="751"/>
      <c r="D8" s="751"/>
      <c r="E8" s="751"/>
      <c r="F8" s="751"/>
      <c r="G8" s="751"/>
      <c r="H8" s="751"/>
      <c r="O8" s="721"/>
    </row>
    <row r="9" spans="1:17" s="704" customFormat="1" ht="19.5" customHeight="1">
      <c r="A9" s="765" t="s">
        <v>926</v>
      </c>
      <c r="B9" s="751"/>
      <c r="C9" s="751"/>
      <c r="D9" s="751"/>
      <c r="E9" s="751"/>
      <c r="F9" s="751"/>
      <c r="G9" s="751"/>
      <c r="H9" s="751"/>
    </row>
    <row r="10" spans="1:17" s="704" customFormat="1" ht="18" customHeight="1">
      <c r="A10" s="1202" t="s">
        <v>927</v>
      </c>
      <c r="B10" s="1202"/>
      <c r="C10" s="1202"/>
      <c r="D10" s="1202"/>
      <c r="E10" s="1202"/>
      <c r="F10" s="1202"/>
      <c r="G10" s="1202"/>
      <c r="H10" s="1202"/>
    </row>
    <row r="11" spans="1:17">
      <c r="A11" s="765"/>
      <c r="Q11" s="703">
        <f>SUM(Q6:Q6)</f>
        <v>0</v>
      </c>
    </row>
    <row r="12" spans="1:17">
      <c r="H12" s="741"/>
    </row>
  </sheetData>
  <mergeCells count="17">
    <mergeCell ref="N2:P2"/>
    <mergeCell ref="A7:H7"/>
    <mergeCell ref="A1:Q1"/>
    <mergeCell ref="A2:A3"/>
    <mergeCell ref="B2:B3"/>
    <mergeCell ref="C2:C3"/>
    <mergeCell ref="D2:D3"/>
    <mergeCell ref="E2:E3"/>
    <mergeCell ref="F2:F3"/>
    <mergeCell ref="G2:G3"/>
    <mergeCell ref="H2:H3"/>
    <mergeCell ref="I2:I3"/>
    <mergeCell ref="A10:H10"/>
    <mergeCell ref="J2:J3"/>
    <mergeCell ref="K2:K3"/>
    <mergeCell ref="L2:L3"/>
    <mergeCell ref="M2:M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Normal="100" workbookViewId="0">
      <selection activeCell="H6" sqref="H6"/>
    </sheetView>
  </sheetViews>
  <sheetFormatPr defaultColWidth="9.140625" defaultRowHeight="15"/>
  <cols>
    <col min="1" max="16" width="14.5703125" style="703" bestFit="1" customWidth="1"/>
    <col min="17" max="17" width="4.5703125" style="703" bestFit="1" customWidth="1"/>
    <col min="18" max="16384" width="9.140625" style="703"/>
  </cols>
  <sheetData>
    <row r="1" spans="1:16" ht="14.25" customHeight="1">
      <c r="A1" s="1209" t="s">
        <v>928</v>
      </c>
      <c r="B1" s="1209"/>
      <c r="C1" s="1209"/>
      <c r="D1" s="1209"/>
      <c r="E1" s="1209"/>
      <c r="F1" s="1209"/>
      <c r="G1" s="1209"/>
      <c r="H1" s="1209"/>
      <c r="I1" s="1209"/>
      <c r="J1" s="1209"/>
      <c r="K1" s="1209"/>
      <c r="L1" s="1209"/>
      <c r="M1" s="1209"/>
      <c r="N1" s="1209"/>
      <c r="O1" s="1209"/>
      <c r="P1" s="1209"/>
    </row>
    <row r="2" spans="1:16" s="704" customFormat="1" ht="18.75" customHeight="1">
      <c r="A2" s="1223" t="s">
        <v>3</v>
      </c>
      <c r="B2" s="1223" t="s">
        <v>909</v>
      </c>
      <c r="C2" s="1228" t="s">
        <v>910</v>
      </c>
      <c r="D2" s="1223" t="s">
        <v>929</v>
      </c>
      <c r="E2" s="1223" t="s">
        <v>912</v>
      </c>
      <c r="F2" s="1223" t="s">
        <v>913</v>
      </c>
      <c r="G2" s="1223" t="s">
        <v>914</v>
      </c>
      <c r="H2" s="1223" t="s">
        <v>930</v>
      </c>
      <c r="I2" s="1223" t="s">
        <v>916</v>
      </c>
      <c r="J2" s="1223" t="s">
        <v>917</v>
      </c>
      <c r="K2" s="1223" t="s">
        <v>918</v>
      </c>
      <c r="L2" s="1223" t="s">
        <v>931</v>
      </c>
      <c r="M2" s="1223" t="s">
        <v>920</v>
      </c>
      <c r="N2" s="1225" t="s">
        <v>932</v>
      </c>
      <c r="O2" s="1226"/>
      <c r="P2" s="1227"/>
    </row>
    <row r="3" spans="1:16" s="704" customFormat="1" ht="21" customHeight="1">
      <c r="A3" s="1224"/>
      <c r="B3" s="1224"/>
      <c r="C3" s="1229"/>
      <c r="D3" s="1224"/>
      <c r="E3" s="1224"/>
      <c r="F3" s="1224"/>
      <c r="G3" s="1224"/>
      <c r="H3" s="1224"/>
      <c r="I3" s="1224"/>
      <c r="J3" s="1224"/>
      <c r="K3" s="1224"/>
      <c r="L3" s="1224"/>
      <c r="M3" s="1224"/>
      <c r="N3" s="766" t="s">
        <v>922</v>
      </c>
      <c r="O3" s="766" t="s">
        <v>923</v>
      </c>
      <c r="P3" s="766" t="s">
        <v>924</v>
      </c>
    </row>
    <row r="4" spans="1:16" s="710" customFormat="1" ht="18" customHeight="1">
      <c r="A4" s="742" t="s">
        <v>297</v>
      </c>
      <c r="B4" s="744">
        <v>2191</v>
      </c>
      <c r="C4" s="754">
        <v>28</v>
      </c>
      <c r="D4" s="744">
        <v>2661</v>
      </c>
      <c r="E4" s="754">
        <v>249</v>
      </c>
      <c r="F4" s="744">
        <v>47331.16</v>
      </c>
      <c r="G4" s="745">
        <v>6276847.8899999997</v>
      </c>
      <c r="H4" s="755">
        <v>13305073.380000001</v>
      </c>
      <c r="I4" s="744">
        <v>53434.03</v>
      </c>
      <c r="J4" s="744">
        <v>28110.6</v>
      </c>
      <c r="K4" s="745">
        <v>6276847.8899999997</v>
      </c>
      <c r="L4" s="755">
        <v>13305073.380000001</v>
      </c>
      <c r="M4" s="755">
        <v>25632704.3672942</v>
      </c>
      <c r="N4" s="744">
        <v>18887.599999999999</v>
      </c>
      <c r="O4" s="744">
        <v>15183.4</v>
      </c>
      <c r="P4" s="744">
        <v>17359.75</v>
      </c>
    </row>
    <row r="5" spans="1:16" s="710" customFormat="1" ht="18" customHeight="1">
      <c r="A5" s="711" t="s">
        <v>347</v>
      </c>
      <c r="B5" s="748">
        <v>2202</v>
      </c>
      <c r="C5" s="748">
        <v>28</v>
      </c>
      <c r="D5" s="767">
        <v>2314</v>
      </c>
      <c r="E5" s="748">
        <v>17</v>
      </c>
      <c r="F5" s="748">
        <v>2899.83</v>
      </c>
      <c r="G5" s="748">
        <v>379589.84</v>
      </c>
      <c r="H5" s="748">
        <v>879338.62</v>
      </c>
      <c r="I5" s="767">
        <v>51725.8</v>
      </c>
      <c r="J5" s="748">
        <v>30323.8</v>
      </c>
      <c r="K5" s="748">
        <v>379589.84</v>
      </c>
      <c r="L5" s="748">
        <v>879338.62</v>
      </c>
      <c r="M5" s="748">
        <v>27018489.850000001</v>
      </c>
      <c r="N5" s="748">
        <v>18089.150000000001</v>
      </c>
      <c r="O5" s="748">
        <v>17312.75</v>
      </c>
      <c r="P5" s="748">
        <v>18065</v>
      </c>
    </row>
    <row r="6" spans="1:16" s="704" customFormat="1" ht="18" customHeight="1">
      <c r="A6" s="716" t="s">
        <v>348</v>
      </c>
      <c r="B6" s="718">
        <v>2202</v>
      </c>
      <c r="C6" s="768">
        <v>28</v>
      </c>
      <c r="D6" s="719">
        <v>2314</v>
      </c>
      <c r="E6" s="768">
        <v>17</v>
      </c>
      <c r="F6" s="718">
        <v>2899.83</v>
      </c>
      <c r="G6" s="771">
        <v>379589.84</v>
      </c>
      <c r="H6" s="771">
        <v>879338.62</v>
      </c>
      <c r="I6" s="718">
        <v>51725.8</v>
      </c>
      <c r="J6" s="719">
        <v>30323.8</v>
      </c>
      <c r="K6" s="771">
        <v>379589.84</v>
      </c>
      <c r="L6" s="771">
        <v>879338.62</v>
      </c>
      <c r="M6" s="769">
        <v>27018489.850000001</v>
      </c>
      <c r="N6" s="718">
        <v>18089.150000000001</v>
      </c>
      <c r="O6" s="718">
        <v>17312.75</v>
      </c>
      <c r="P6" s="718">
        <v>18065</v>
      </c>
    </row>
    <row r="7" spans="1:16" s="704" customFormat="1" ht="15" customHeight="1">
      <c r="A7" s="1231" t="s">
        <v>933</v>
      </c>
      <c r="B7" s="1231"/>
      <c r="C7" s="1231"/>
      <c r="D7" s="1231"/>
      <c r="E7" s="1231"/>
      <c r="F7" s="1231"/>
      <c r="G7" s="1231"/>
      <c r="H7" s="1231"/>
      <c r="M7" s="772"/>
    </row>
    <row r="8" spans="1:16" s="704" customFormat="1" ht="15" customHeight="1">
      <c r="A8" s="765" t="s">
        <v>926</v>
      </c>
      <c r="B8" s="773"/>
      <c r="C8" s="773"/>
      <c r="D8" s="773"/>
      <c r="E8" s="773"/>
      <c r="F8" s="773"/>
      <c r="G8" s="773"/>
      <c r="H8" s="773"/>
    </row>
    <row r="9" spans="1:16" s="704" customFormat="1" ht="15" customHeight="1">
      <c r="A9" s="1230" t="s">
        <v>934</v>
      </c>
      <c r="B9" s="1208"/>
      <c r="C9" s="1208"/>
      <c r="D9" s="1208"/>
      <c r="E9" s="1208"/>
      <c r="F9" s="1208"/>
      <c r="G9" s="1208"/>
      <c r="H9" s="1208"/>
      <c r="I9" s="1208"/>
      <c r="J9" s="1208"/>
    </row>
    <row r="10" spans="1:16" s="704" customFormat="1" ht="13.5" customHeight="1">
      <c r="A10" s="1231" t="s">
        <v>345</v>
      </c>
      <c r="B10" s="1231"/>
      <c r="C10" s="1231"/>
      <c r="D10" s="1231"/>
      <c r="E10" s="1231"/>
      <c r="F10" s="1231"/>
      <c r="G10" s="1231"/>
      <c r="H10" s="1231"/>
    </row>
    <row r="11" spans="1:16" s="704" customFormat="1" ht="13.5" customHeight="1">
      <c r="A11" s="1231" t="s">
        <v>473</v>
      </c>
      <c r="B11" s="1231"/>
      <c r="C11" s="1231"/>
      <c r="D11" s="1231"/>
      <c r="E11" s="1231"/>
      <c r="F11" s="1231"/>
      <c r="G11" s="1231"/>
      <c r="H11" s="1231"/>
    </row>
    <row r="12" spans="1:16">
      <c r="B12" s="741"/>
      <c r="C12" s="741"/>
      <c r="D12" s="741"/>
      <c r="E12" s="741"/>
      <c r="F12" s="741"/>
      <c r="G12" s="741"/>
      <c r="H12" s="741"/>
      <c r="I12" s="741"/>
      <c r="J12" s="741"/>
      <c r="K12" s="741"/>
      <c r="L12" s="741"/>
      <c r="M12" s="741"/>
      <c r="N12" s="741"/>
      <c r="O12" s="741"/>
      <c r="P12" s="741"/>
    </row>
    <row r="16" spans="1:16">
      <c r="H16" s="774"/>
    </row>
    <row r="17" spans="8:8">
      <c r="H17" s="774"/>
    </row>
    <row r="18" spans="8:8">
      <c r="H18" s="774"/>
    </row>
    <row r="19" spans="8:8">
      <c r="H19" s="774"/>
    </row>
    <row r="20" spans="8:8">
      <c r="H20" s="774"/>
    </row>
  </sheetData>
  <mergeCells count="19">
    <mergeCell ref="L2:L3"/>
    <mergeCell ref="M2:M3"/>
    <mergeCell ref="N2:P2"/>
    <mergeCell ref="A7:H7"/>
    <mergeCell ref="A1:P1"/>
    <mergeCell ref="A2:A3"/>
    <mergeCell ref="B2:B3"/>
    <mergeCell ref="C2:C3"/>
    <mergeCell ref="D2:D3"/>
    <mergeCell ref="E2:E3"/>
    <mergeCell ref="F2:F3"/>
    <mergeCell ref="G2:G3"/>
    <mergeCell ref="H2:H3"/>
    <mergeCell ref="I2:I3"/>
    <mergeCell ref="A9:J9"/>
    <mergeCell ref="A10:H10"/>
    <mergeCell ref="A11:H11"/>
    <mergeCell ref="J2:J3"/>
    <mergeCell ref="K2:K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F48" sqref="F48"/>
    </sheetView>
  </sheetViews>
  <sheetFormatPr defaultRowHeight="15"/>
  <cols>
    <col min="1" max="1" width="48" style="219" customWidth="1"/>
    <col min="2" max="2" width="12.28515625" style="219" customWidth="1"/>
    <col min="10" max="10" width="20.42578125" customWidth="1"/>
  </cols>
  <sheetData>
    <row r="1" spans="1:10">
      <c r="A1" s="1093" t="s">
        <v>11</v>
      </c>
      <c r="B1" s="1094"/>
      <c r="C1" s="220"/>
    </row>
    <row r="2" spans="1:10">
      <c r="A2" s="8" t="s">
        <v>106</v>
      </c>
      <c r="B2" s="9" t="s">
        <v>297</v>
      </c>
      <c r="C2" s="9" t="s">
        <v>347</v>
      </c>
    </row>
    <row r="3" spans="1:10">
      <c r="A3" s="10" t="s">
        <v>107</v>
      </c>
      <c r="B3" s="11">
        <v>3</v>
      </c>
      <c r="C3" s="11">
        <v>3</v>
      </c>
      <c r="F3" s="7"/>
      <c r="G3" s="7"/>
      <c r="H3" s="7"/>
      <c r="I3" s="7"/>
      <c r="J3" s="7"/>
    </row>
    <row r="4" spans="1:10">
      <c r="A4" s="10" t="s">
        <v>108</v>
      </c>
      <c r="B4" s="11">
        <v>3</v>
      </c>
      <c r="C4" s="11">
        <v>3</v>
      </c>
      <c r="F4" s="7"/>
      <c r="G4" s="7"/>
      <c r="H4" s="7"/>
      <c r="I4" s="7"/>
      <c r="J4" s="7"/>
    </row>
    <row r="5" spans="1:10">
      <c r="A5" s="10" t="s">
        <v>109</v>
      </c>
      <c r="B5" s="11">
        <v>3</v>
      </c>
      <c r="C5" s="11">
        <v>3</v>
      </c>
      <c r="F5" s="7"/>
      <c r="G5" s="7"/>
      <c r="H5" s="7"/>
      <c r="I5" s="7"/>
      <c r="J5" s="7"/>
    </row>
    <row r="6" spans="1:10">
      <c r="A6" s="10" t="s">
        <v>110</v>
      </c>
      <c r="B6" s="11">
        <v>4</v>
      </c>
      <c r="C6" s="11">
        <v>4</v>
      </c>
      <c r="F6" s="7"/>
      <c r="G6" s="7"/>
      <c r="H6" s="7"/>
      <c r="I6" s="7"/>
      <c r="J6" s="7"/>
    </row>
    <row r="7" spans="1:10">
      <c r="A7" s="1091" t="s">
        <v>111</v>
      </c>
      <c r="B7" s="1092"/>
      <c r="C7" s="220"/>
      <c r="F7" s="7"/>
      <c r="G7" s="7"/>
      <c r="H7" s="7"/>
      <c r="I7" s="7"/>
      <c r="J7" s="7"/>
    </row>
    <row r="8" spans="1:10">
      <c r="A8" s="12" t="s">
        <v>12</v>
      </c>
      <c r="B8" s="14">
        <v>1270</v>
      </c>
      <c r="C8" s="11">
        <v>1269</v>
      </c>
      <c r="F8" s="7"/>
      <c r="G8" s="7"/>
      <c r="H8" s="7"/>
      <c r="I8" s="7"/>
      <c r="J8" s="7"/>
    </row>
    <row r="9" spans="1:10">
      <c r="A9" s="12" t="s">
        <v>13</v>
      </c>
      <c r="B9" s="14">
        <v>1226</v>
      </c>
      <c r="C9" s="11">
        <v>1226</v>
      </c>
      <c r="F9" s="7"/>
      <c r="G9" s="7"/>
      <c r="H9" s="7"/>
      <c r="I9" s="7"/>
      <c r="J9" s="7"/>
    </row>
    <row r="10" spans="1:10">
      <c r="A10" s="12" t="s">
        <v>14</v>
      </c>
      <c r="B10" s="14">
        <v>303</v>
      </c>
      <c r="C10" s="11">
        <v>303</v>
      </c>
      <c r="F10" s="7"/>
      <c r="G10" s="7"/>
      <c r="H10" s="7"/>
      <c r="I10" s="7"/>
      <c r="J10" s="7"/>
    </row>
    <row r="11" spans="1:10">
      <c r="A11" s="1091" t="s">
        <v>112</v>
      </c>
      <c r="B11" s="1092"/>
      <c r="C11" s="14"/>
      <c r="F11" s="7"/>
      <c r="G11" s="7"/>
      <c r="H11" s="7"/>
      <c r="I11" s="7"/>
      <c r="J11" s="7"/>
    </row>
    <row r="12" spans="1:10">
      <c r="A12" s="12" t="s">
        <v>12</v>
      </c>
      <c r="B12" s="14">
        <v>886</v>
      </c>
      <c r="C12" s="14">
        <v>885</v>
      </c>
      <c r="F12" s="7"/>
      <c r="G12" s="7"/>
      <c r="H12" s="7"/>
      <c r="I12" s="7"/>
      <c r="J12" s="15"/>
    </row>
    <row r="13" spans="1:10">
      <c r="A13" s="12" t="s">
        <v>13</v>
      </c>
      <c r="B13" s="14">
        <v>1149</v>
      </c>
      <c r="C13" s="14">
        <v>1148</v>
      </c>
      <c r="J13" s="16"/>
    </row>
    <row r="14" spans="1:10">
      <c r="A14" s="12" t="s">
        <v>14</v>
      </c>
      <c r="B14" s="13">
        <v>284</v>
      </c>
      <c r="C14" s="14">
        <v>284</v>
      </c>
      <c r="J14" s="16"/>
    </row>
    <row r="15" spans="1:10">
      <c r="A15" s="1091" t="s">
        <v>113</v>
      </c>
      <c r="B15" s="1092"/>
      <c r="C15" s="220"/>
      <c r="J15" s="16"/>
    </row>
    <row r="16" spans="1:10">
      <c r="A16" s="12" t="s">
        <v>12</v>
      </c>
      <c r="B16" s="14">
        <v>555</v>
      </c>
      <c r="C16" s="14">
        <v>555</v>
      </c>
      <c r="J16" s="16"/>
    </row>
    <row r="17" spans="1:10">
      <c r="A17" s="12" t="s">
        <v>13</v>
      </c>
      <c r="B17" s="13">
        <v>758</v>
      </c>
      <c r="C17" s="14">
        <v>758</v>
      </c>
      <c r="J17" s="16"/>
    </row>
    <row r="18" spans="1:10">
      <c r="A18" s="12" t="s">
        <v>14</v>
      </c>
      <c r="B18" s="13">
        <v>488</v>
      </c>
      <c r="C18" s="14">
        <v>487</v>
      </c>
      <c r="J18" s="16"/>
    </row>
    <row r="19" spans="1:10">
      <c r="A19" s="1091" t="s">
        <v>114</v>
      </c>
      <c r="B19" s="1092"/>
      <c r="C19" s="14"/>
    </row>
    <row r="20" spans="1:10">
      <c r="A20" s="12" t="s">
        <v>12</v>
      </c>
      <c r="B20" s="14">
        <v>274</v>
      </c>
      <c r="C20" s="14">
        <v>277</v>
      </c>
    </row>
    <row r="21" spans="1:10">
      <c r="A21" s="12" t="s">
        <v>13</v>
      </c>
      <c r="B21" s="13">
        <v>252</v>
      </c>
      <c r="C21" s="14">
        <v>254</v>
      </c>
    </row>
    <row r="22" spans="1:10">
      <c r="A22" s="12" t="s">
        <v>14</v>
      </c>
      <c r="B22" s="13">
        <v>14</v>
      </c>
      <c r="C22" s="14">
        <v>14</v>
      </c>
    </row>
    <row r="23" spans="1:10">
      <c r="A23" s="1091" t="s">
        <v>115</v>
      </c>
      <c r="B23" s="1092"/>
      <c r="C23" s="14"/>
    </row>
    <row r="24" spans="1:10">
      <c r="A24" s="12" t="s">
        <v>103</v>
      </c>
      <c r="B24" s="14">
        <v>546</v>
      </c>
      <c r="C24" s="14">
        <v>537</v>
      </c>
    </row>
    <row r="25" spans="1:10">
      <c r="A25" s="12" t="s">
        <v>102</v>
      </c>
      <c r="B25" s="14">
        <v>306</v>
      </c>
      <c r="C25" s="14">
        <v>299</v>
      </c>
    </row>
    <row r="26" spans="1:10">
      <c r="A26" s="12" t="s">
        <v>116</v>
      </c>
      <c r="B26" s="14">
        <v>103</v>
      </c>
      <c r="C26" s="14">
        <v>103</v>
      </c>
    </row>
    <row r="27" spans="1:10">
      <c r="A27" s="12" t="s">
        <v>12</v>
      </c>
      <c r="B27" s="14">
        <v>287</v>
      </c>
      <c r="C27" s="14">
        <v>287</v>
      </c>
    </row>
    <row r="28" spans="1:10">
      <c r="A28" s="12" t="s">
        <v>13</v>
      </c>
      <c r="B28" s="13">
        <v>292</v>
      </c>
      <c r="C28" s="14">
        <v>295</v>
      </c>
    </row>
    <row r="29" spans="1:10">
      <c r="A29" s="1091" t="s">
        <v>117</v>
      </c>
      <c r="B29" s="1092"/>
      <c r="C29" s="14"/>
    </row>
    <row r="30" spans="1:10">
      <c r="A30" s="12" t="s">
        <v>12</v>
      </c>
      <c r="B30" s="14">
        <v>1096</v>
      </c>
      <c r="C30" s="14">
        <v>1097</v>
      </c>
    </row>
    <row r="31" spans="1:10">
      <c r="A31" s="12" t="s">
        <v>13</v>
      </c>
      <c r="B31" s="13">
        <v>1105</v>
      </c>
      <c r="C31" s="14">
        <v>1105</v>
      </c>
    </row>
    <row r="32" spans="1:10">
      <c r="A32" s="12" t="s">
        <v>14</v>
      </c>
      <c r="B32" s="13">
        <v>278</v>
      </c>
      <c r="C32" s="14">
        <v>278</v>
      </c>
    </row>
    <row r="33" spans="1:3">
      <c r="A33" s="10" t="s">
        <v>118</v>
      </c>
      <c r="B33" s="17">
        <v>11081</v>
      </c>
      <c r="C33" s="17">
        <v>11163</v>
      </c>
    </row>
    <row r="34" spans="1:3">
      <c r="A34" s="10" t="s">
        <v>119</v>
      </c>
      <c r="B34" s="18">
        <v>17</v>
      </c>
      <c r="C34" s="17">
        <v>17</v>
      </c>
    </row>
    <row r="35" spans="1:3">
      <c r="A35" s="10" t="s">
        <v>120</v>
      </c>
      <c r="B35" s="18">
        <v>17</v>
      </c>
      <c r="C35" s="17">
        <v>17</v>
      </c>
    </row>
    <row r="36" spans="1:3">
      <c r="A36" s="10" t="s">
        <v>121</v>
      </c>
      <c r="B36" s="14">
        <v>2</v>
      </c>
      <c r="C36" s="17">
        <v>2</v>
      </c>
    </row>
    <row r="37" spans="1:3">
      <c r="A37" s="1091" t="s">
        <v>122</v>
      </c>
      <c r="B37" s="1092"/>
      <c r="C37" s="17"/>
    </row>
    <row r="38" spans="1:3">
      <c r="A38" s="10" t="s">
        <v>15</v>
      </c>
      <c r="B38" s="19">
        <v>283</v>
      </c>
      <c r="C38" s="17">
        <v>283</v>
      </c>
    </row>
    <row r="39" spans="1:3">
      <c r="A39" s="10" t="s">
        <v>16</v>
      </c>
      <c r="B39" s="19">
        <v>588</v>
      </c>
      <c r="C39" s="17">
        <v>588</v>
      </c>
    </row>
    <row r="40" spans="1:3">
      <c r="A40" s="10" t="s">
        <v>123</v>
      </c>
      <c r="B40" s="20">
        <v>218</v>
      </c>
      <c r="C40" s="17">
        <v>219</v>
      </c>
    </row>
    <row r="41" spans="1:3">
      <c r="A41" s="10" t="s">
        <v>124</v>
      </c>
      <c r="B41" s="20">
        <v>55</v>
      </c>
      <c r="C41" s="17">
        <v>56</v>
      </c>
    </row>
    <row r="42" spans="1:3">
      <c r="A42" s="10" t="s">
        <v>125</v>
      </c>
      <c r="B42" s="14">
        <v>26</v>
      </c>
      <c r="C42" s="17">
        <v>26</v>
      </c>
    </row>
    <row r="43" spans="1:3">
      <c r="A43" s="10" t="s">
        <v>126</v>
      </c>
      <c r="B43" s="14">
        <v>7</v>
      </c>
      <c r="C43" s="17">
        <v>7</v>
      </c>
    </row>
    <row r="44" spans="1:3">
      <c r="A44" s="10" t="s">
        <v>127</v>
      </c>
      <c r="B44" s="14">
        <v>6</v>
      </c>
      <c r="C44" s="17">
        <v>6</v>
      </c>
    </row>
    <row r="45" spans="1:3">
      <c r="A45" s="10" t="s">
        <v>128</v>
      </c>
      <c r="B45" s="14">
        <v>75</v>
      </c>
      <c r="C45" s="17">
        <v>75</v>
      </c>
    </row>
    <row r="46" spans="1:3">
      <c r="A46" s="10" t="s">
        <v>129</v>
      </c>
      <c r="B46" s="14">
        <v>183</v>
      </c>
      <c r="C46" s="17">
        <v>180</v>
      </c>
    </row>
    <row r="47" spans="1:3">
      <c r="A47" s="10" t="s">
        <v>130</v>
      </c>
      <c r="B47" s="14">
        <v>269</v>
      </c>
      <c r="C47" s="17">
        <v>269</v>
      </c>
    </row>
    <row r="48" spans="1:3">
      <c r="A48" s="10" t="s">
        <v>131</v>
      </c>
      <c r="B48" s="14">
        <v>1088</v>
      </c>
      <c r="C48" s="17">
        <v>1093</v>
      </c>
    </row>
    <row r="49" spans="1:3">
      <c r="A49" s="10" t="s">
        <v>132</v>
      </c>
      <c r="B49" s="21">
        <v>402</v>
      </c>
      <c r="C49" s="20">
        <v>409</v>
      </c>
    </row>
    <row r="50" spans="1:3">
      <c r="A50" s="10" t="s">
        <v>17</v>
      </c>
      <c r="B50" s="14">
        <v>43</v>
      </c>
      <c r="C50" s="20">
        <v>44</v>
      </c>
    </row>
    <row r="51" spans="1:3">
      <c r="A51" s="10" t="s">
        <v>133</v>
      </c>
      <c r="B51" s="14">
        <v>1312</v>
      </c>
      <c r="C51" s="20">
        <v>1321</v>
      </c>
    </row>
    <row r="52" spans="1:3">
      <c r="A52" s="10" t="s">
        <v>134</v>
      </c>
      <c r="B52" s="14">
        <v>855</v>
      </c>
      <c r="C52" s="20">
        <v>869</v>
      </c>
    </row>
    <row r="53" spans="1:3">
      <c r="A53" s="10" t="s">
        <v>135</v>
      </c>
      <c r="B53" s="14">
        <v>20</v>
      </c>
      <c r="C53" s="20">
        <v>20</v>
      </c>
    </row>
    <row r="54" spans="1:3">
      <c r="A54" s="10" t="s">
        <v>136</v>
      </c>
      <c r="B54" s="14">
        <v>5</v>
      </c>
      <c r="C54" s="20">
        <v>5</v>
      </c>
    </row>
    <row r="55" spans="1:3">
      <c r="A55" s="10" t="s">
        <v>137</v>
      </c>
      <c r="B55" s="21">
        <v>0</v>
      </c>
      <c r="C55" s="20">
        <v>0</v>
      </c>
    </row>
    <row r="56" spans="1:3">
      <c r="A56" s="10" t="s">
        <v>138</v>
      </c>
      <c r="B56" s="14">
        <v>2</v>
      </c>
      <c r="C56" s="20">
        <v>2</v>
      </c>
    </row>
    <row r="57" spans="1:3">
      <c r="A57" s="10" t="s">
        <v>139</v>
      </c>
      <c r="B57" s="14">
        <v>1</v>
      </c>
      <c r="C57" s="20">
        <v>1</v>
      </c>
    </row>
    <row r="58" spans="1:3">
      <c r="A58" s="10" t="s">
        <v>140</v>
      </c>
      <c r="B58" s="14">
        <v>3</v>
      </c>
      <c r="C58" s="20">
        <v>3</v>
      </c>
    </row>
    <row r="59" spans="1:3">
      <c r="A59" s="203" t="s">
        <v>18</v>
      </c>
      <c r="B59" s="23"/>
    </row>
    <row r="60" spans="1:3">
      <c r="A60" s="203" t="s">
        <v>350</v>
      </c>
      <c r="B60" s="23"/>
    </row>
    <row r="61" spans="1:3">
      <c r="A61" s="203" t="s">
        <v>141</v>
      </c>
      <c r="B61" s="23"/>
    </row>
  </sheetData>
  <mergeCells count="8">
    <mergeCell ref="A29:B29"/>
    <mergeCell ref="A37:B37"/>
    <mergeCell ref="A1:B1"/>
    <mergeCell ref="A7:B7"/>
    <mergeCell ref="A11:B11"/>
    <mergeCell ref="A15:B15"/>
    <mergeCell ref="A19:B19"/>
    <mergeCell ref="A23:B2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zoomScaleNormal="100" workbookViewId="0">
      <selection sqref="A1:N1"/>
    </sheetView>
  </sheetViews>
  <sheetFormatPr defaultColWidth="9.140625" defaultRowHeight="15"/>
  <cols>
    <col min="1" max="1" width="13" style="703" customWidth="1"/>
    <col min="2" max="4" width="14.5703125" style="703" bestFit="1" customWidth="1"/>
    <col min="5" max="5" width="10.140625" style="703" customWidth="1"/>
    <col min="6" max="6" width="9.42578125" style="703" customWidth="1"/>
    <col min="7" max="7" width="10.42578125" style="703" customWidth="1"/>
    <col min="8" max="8" width="9" style="703" customWidth="1"/>
    <col min="9" max="10" width="15.7109375" style="703" customWidth="1"/>
    <col min="11" max="11" width="14.5703125" style="703" bestFit="1" customWidth="1"/>
    <col min="12" max="12" width="9.85546875" style="703" customWidth="1"/>
    <col min="13" max="13" width="13.7109375" style="703" customWidth="1"/>
    <col min="14" max="14" width="12.140625" style="703" customWidth="1"/>
    <col min="15" max="15" width="6.5703125" style="703" bestFit="1" customWidth="1"/>
    <col min="16" max="16" width="7.42578125" style="703" customWidth="1"/>
    <col min="17" max="17" width="14.5703125" style="703" bestFit="1" customWidth="1"/>
    <col min="18" max="16384" width="9.140625" style="703"/>
  </cols>
  <sheetData>
    <row r="1" spans="1:17" ht="31.5" customHeight="1">
      <c r="A1" s="1202" t="s">
        <v>42</v>
      </c>
      <c r="B1" s="1202"/>
      <c r="C1" s="1202"/>
    </row>
    <row r="2" spans="1:17" s="704" customFormat="1" ht="32.25" customHeight="1">
      <c r="A2" s="1223" t="s">
        <v>21</v>
      </c>
      <c r="B2" s="1223" t="s">
        <v>909</v>
      </c>
      <c r="C2" s="1223" t="s">
        <v>935</v>
      </c>
      <c r="D2" s="1223" t="s">
        <v>936</v>
      </c>
      <c r="E2" s="1223" t="s">
        <v>912</v>
      </c>
      <c r="F2" s="1223" t="s">
        <v>913</v>
      </c>
      <c r="G2" s="1223" t="s">
        <v>914</v>
      </c>
      <c r="H2" s="1223" t="s">
        <v>937</v>
      </c>
      <c r="I2" s="1223" t="s">
        <v>938</v>
      </c>
      <c r="J2" s="726" t="s">
        <v>939</v>
      </c>
      <c r="K2" s="1223" t="s">
        <v>918</v>
      </c>
      <c r="L2" s="1223" t="s">
        <v>940</v>
      </c>
      <c r="M2" s="1223" t="s">
        <v>941</v>
      </c>
      <c r="N2" s="1225" t="s">
        <v>942</v>
      </c>
      <c r="O2" s="1226"/>
      <c r="P2" s="1227"/>
    </row>
    <row r="3" spans="1:17" s="704" customFormat="1" ht="21" customHeight="1">
      <c r="A3" s="1224"/>
      <c r="B3" s="1224"/>
      <c r="C3" s="1224"/>
      <c r="D3" s="1224"/>
      <c r="E3" s="1224"/>
      <c r="F3" s="1224"/>
      <c r="G3" s="1224"/>
      <c r="H3" s="1224"/>
      <c r="I3" s="1224"/>
      <c r="J3" s="775"/>
      <c r="K3" s="1224"/>
      <c r="L3" s="1224"/>
      <c r="M3" s="1224"/>
      <c r="N3" s="766" t="s">
        <v>922</v>
      </c>
      <c r="O3" s="766" t="s">
        <v>923</v>
      </c>
      <c r="P3" s="766" t="s">
        <v>924</v>
      </c>
    </row>
    <row r="4" spans="1:17" s="710" customFormat="1" ht="18" customHeight="1">
      <c r="A4" s="742" t="s">
        <v>297</v>
      </c>
      <c r="B4" s="748">
        <v>287</v>
      </c>
      <c r="C4" s="748">
        <v>1214</v>
      </c>
      <c r="D4" s="748">
        <v>12</v>
      </c>
      <c r="E4" s="748">
        <v>249</v>
      </c>
      <c r="F4" s="748">
        <v>6.510000000000001E-3</v>
      </c>
      <c r="G4" s="748">
        <v>24.299329999999998</v>
      </c>
      <c r="H4" s="748">
        <v>44.482059975000006</v>
      </c>
      <c r="I4" s="748">
        <v>0.17864281114457833</v>
      </c>
      <c r="J4" s="748">
        <v>683288.17165898613</v>
      </c>
      <c r="K4" s="748" t="s">
        <v>19</v>
      </c>
      <c r="L4" s="748" t="s">
        <v>19</v>
      </c>
      <c r="M4" s="776">
        <v>25157438.100000001</v>
      </c>
      <c r="N4" s="748">
        <v>36872.11</v>
      </c>
      <c r="O4" s="748">
        <v>30006.66</v>
      </c>
      <c r="P4" s="748">
        <v>33505.29</v>
      </c>
    </row>
    <row r="5" spans="1:17" s="704" customFormat="1" ht="18" customHeight="1">
      <c r="A5" s="777" t="s">
        <v>347</v>
      </c>
      <c r="B5" s="748">
        <v>285</v>
      </c>
      <c r="C5" s="767">
        <v>1715</v>
      </c>
      <c r="D5" s="748">
        <v>3</v>
      </c>
      <c r="E5" s="748">
        <v>17</v>
      </c>
      <c r="F5" s="748">
        <v>1.5000000000000001E-4</v>
      </c>
      <c r="G5" s="748">
        <v>0.19558</v>
      </c>
      <c r="H5" s="748">
        <v>0.24022248999999996</v>
      </c>
      <c r="I5" s="748">
        <v>1.413073470588235E-2</v>
      </c>
      <c r="J5" s="767">
        <v>160148.32666666663</v>
      </c>
      <c r="K5" s="748" t="s">
        <v>19</v>
      </c>
      <c r="L5" s="748" t="s">
        <v>19</v>
      </c>
      <c r="M5" s="748">
        <v>26493860.579999998</v>
      </c>
      <c r="N5" s="748">
        <v>34763.85</v>
      </c>
      <c r="O5" s="748">
        <v>33552.300000000003</v>
      </c>
      <c r="P5" s="748">
        <v>34763.85</v>
      </c>
    </row>
    <row r="6" spans="1:17" s="704" customFormat="1" ht="18" customHeight="1">
      <c r="A6" s="716" t="s">
        <v>348</v>
      </c>
      <c r="B6" s="718">
        <v>285</v>
      </c>
      <c r="C6" s="718">
        <v>1715</v>
      </c>
      <c r="D6" s="718">
        <v>3</v>
      </c>
      <c r="E6" s="718">
        <v>17</v>
      </c>
      <c r="F6" s="718">
        <v>1.5000000000000001E-4</v>
      </c>
      <c r="G6" s="718">
        <v>0.19558</v>
      </c>
      <c r="H6" s="718">
        <v>0.24022248999999996</v>
      </c>
      <c r="I6" s="718">
        <v>1.413073470588235E-2</v>
      </c>
      <c r="J6" s="718">
        <v>160148.32666666701</v>
      </c>
      <c r="K6" s="718" t="s">
        <v>19</v>
      </c>
      <c r="L6" s="718" t="s">
        <v>19</v>
      </c>
      <c r="M6" s="769">
        <v>26493860.579999998</v>
      </c>
      <c r="N6" s="718">
        <v>34763.85</v>
      </c>
      <c r="O6" s="718">
        <v>33552.300000000003</v>
      </c>
      <c r="P6" s="718">
        <v>34763.85</v>
      </c>
    </row>
    <row r="7" spans="1:17" s="704" customFormat="1" ht="18" customHeight="1">
      <c r="A7" s="704" t="s">
        <v>943</v>
      </c>
      <c r="B7" s="737"/>
      <c r="C7" s="737"/>
      <c r="D7" s="737"/>
      <c r="E7" s="737"/>
      <c r="F7" s="737"/>
      <c r="G7" s="737"/>
      <c r="H7" s="737"/>
      <c r="I7" s="737"/>
      <c r="J7" s="737"/>
      <c r="K7" s="737"/>
      <c r="L7" s="737"/>
      <c r="M7" s="737"/>
      <c r="N7" s="737"/>
      <c r="O7" s="737"/>
      <c r="P7" s="737"/>
      <c r="Q7" s="737"/>
    </row>
    <row r="8" spans="1:17" s="704" customFormat="1" ht="18" customHeight="1">
      <c r="A8" s="736" t="s">
        <v>944</v>
      </c>
      <c r="B8" s="737"/>
      <c r="C8" s="737"/>
      <c r="D8" s="737"/>
      <c r="E8" s="737"/>
      <c r="F8" s="737"/>
      <c r="G8" s="737"/>
      <c r="H8" s="737"/>
      <c r="I8" s="737"/>
      <c r="J8" s="737"/>
      <c r="K8" s="737"/>
      <c r="L8" s="737"/>
      <c r="M8" s="737"/>
      <c r="N8" s="737"/>
      <c r="O8" s="737"/>
      <c r="P8" s="737"/>
      <c r="Q8" s="737"/>
    </row>
    <row r="9" spans="1:17" s="704" customFormat="1" ht="18.75" customHeight="1">
      <c r="A9" s="1202" t="s">
        <v>345</v>
      </c>
      <c r="B9" s="1202"/>
      <c r="C9" s="1202"/>
      <c r="D9" s="1202"/>
      <c r="E9" s="1202"/>
      <c r="F9" s="1202"/>
      <c r="G9" s="1202"/>
      <c r="H9" s="1202"/>
      <c r="I9" s="1202"/>
      <c r="J9" s="1202"/>
      <c r="K9" s="1202"/>
      <c r="L9" s="1202"/>
      <c r="M9" s="1202"/>
      <c r="N9" s="1202"/>
      <c r="O9" s="1202"/>
      <c r="P9" s="1202"/>
      <c r="Q9" s="1202"/>
    </row>
    <row r="10" spans="1:17" s="704" customFormat="1" ht="18.75" customHeight="1">
      <c r="A10" s="1202" t="s">
        <v>945</v>
      </c>
      <c r="B10" s="1202"/>
      <c r="C10" s="1202"/>
      <c r="D10" s="1202"/>
      <c r="E10" s="1202"/>
      <c r="F10" s="1202"/>
      <c r="G10" s="1202"/>
      <c r="H10" s="1202"/>
      <c r="I10" s="1202"/>
      <c r="J10" s="1202"/>
      <c r="K10" s="1202"/>
      <c r="L10" s="1202"/>
      <c r="M10" s="1202"/>
      <c r="N10" s="1202"/>
      <c r="O10" s="1202"/>
      <c r="P10" s="1202"/>
      <c r="Q10" s="1202"/>
    </row>
    <row r="11" spans="1:17" s="704" customFormat="1" ht="28.35" customHeight="1"/>
  </sheetData>
  <mergeCells count="16">
    <mergeCell ref="A1:C1"/>
    <mergeCell ref="A2:A3"/>
    <mergeCell ref="B2:B3"/>
    <mergeCell ref="C2:C3"/>
    <mergeCell ref="D2:D3"/>
    <mergeCell ref="M2:M3"/>
    <mergeCell ref="N2:P2"/>
    <mergeCell ref="A9:Q9"/>
    <mergeCell ref="A10:Q10"/>
    <mergeCell ref="F2:F3"/>
    <mergeCell ref="G2:G3"/>
    <mergeCell ref="H2:H3"/>
    <mergeCell ref="I2:I3"/>
    <mergeCell ref="K2:K3"/>
    <mergeCell ref="L2:L3"/>
    <mergeCell ref="E2:E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115" zoomScaleNormal="115" workbookViewId="0">
      <selection sqref="A1:N1"/>
    </sheetView>
  </sheetViews>
  <sheetFormatPr defaultColWidth="9.140625" defaultRowHeight="15"/>
  <cols>
    <col min="1" max="1" width="6.42578125" style="703" bestFit="1" customWidth="1"/>
    <col min="2" max="2" width="36.42578125" style="703" bestFit="1" customWidth="1"/>
    <col min="3" max="8" width="13.5703125" style="703" bestFit="1" customWidth="1"/>
    <col min="9" max="9" width="4.85546875" style="703" bestFit="1" customWidth="1"/>
    <col min="10" max="16384" width="9.140625" style="703"/>
  </cols>
  <sheetData>
    <row r="1" spans="1:8" ht="13.5" customHeight="1">
      <c r="A1" s="1241" t="s">
        <v>946</v>
      </c>
      <c r="B1" s="1241"/>
      <c r="C1" s="1241"/>
      <c r="D1" s="1241"/>
      <c r="E1" s="1242"/>
      <c r="F1" s="1242"/>
      <c r="G1" s="1242"/>
      <c r="H1" s="1242"/>
    </row>
    <row r="2" spans="1:8" s="704" customFormat="1" ht="19.5" customHeight="1">
      <c r="A2" s="1221" t="s">
        <v>947</v>
      </c>
      <c r="B2" s="1243"/>
      <c r="C2" s="1243"/>
      <c r="D2" s="1243"/>
      <c r="E2" s="1243"/>
      <c r="F2" s="1243"/>
      <c r="G2" s="1243"/>
      <c r="H2" s="1222"/>
    </row>
    <row r="3" spans="1:8" s="704" customFormat="1" ht="15" customHeight="1">
      <c r="A3" s="1210" t="s">
        <v>948</v>
      </c>
      <c r="B3" s="1210" t="s">
        <v>949</v>
      </c>
      <c r="C3" s="1206" t="s">
        <v>12</v>
      </c>
      <c r="D3" s="1207"/>
      <c r="E3" s="1206" t="s">
        <v>13</v>
      </c>
      <c r="F3" s="1207"/>
      <c r="G3" s="1221" t="s">
        <v>950</v>
      </c>
      <c r="H3" s="1222"/>
    </row>
    <row r="4" spans="1:8" s="704" customFormat="1" ht="15" customHeight="1">
      <c r="A4" s="1244"/>
      <c r="B4" s="1244"/>
      <c r="C4" s="778" t="s">
        <v>347</v>
      </c>
      <c r="D4" s="759" t="s">
        <v>348</v>
      </c>
      <c r="E4" s="778" t="s">
        <v>347</v>
      </c>
      <c r="F4" s="759" t="s">
        <v>348</v>
      </c>
      <c r="G4" s="778" t="s">
        <v>347</v>
      </c>
      <c r="H4" s="759" t="s">
        <v>348</v>
      </c>
    </row>
    <row r="5" spans="1:8" s="704" customFormat="1" ht="15" customHeight="1">
      <c r="A5" s="779">
        <v>1</v>
      </c>
      <c r="B5" s="780" t="s">
        <v>951</v>
      </c>
      <c r="C5" s="781">
        <v>25.791127535019797</v>
      </c>
      <c r="D5" s="781">
        <v>25.791127535019797</v>
      </c>
      <c r="E5" s="781">
        <v>13.83</v>
      </c>
      <c r="F5" s="781">
        <v>13.83</v>
      </c>
      <c r="G5" s="781">
        <v>0</v>
      </c>
      <c r="H5" s="781">
        <v>0</v>
      </c>
    </row>
    <row r="6" spans="1:8" s="704" customFormat="1" ht="15" customHeight="1">
      <c r="A6" s="779">
        <v>2</v>
      </c>
      <c r="B6" s="780" t="s">
        <v>952</v>
      </c>
      <c r="C6" s="781">
        <v>0.26784188018873356</v>
      </c>
      <c r="D6" s="781">
        <v>0.26784188018873356</v>
      </c>
      <c r="E6" s="781">
        <v>1.26</v>
      </c>
      <c r="F6" s="781">
        <v>1.26</v>
      </c>
      <c r="G6" s="781">
        <v>0</v>
      </c>
      <c r="H6" s="781">
        <v>0</v>
      </c>
    </row>
    <row r="7" spans="1:8" s="704" customFormat="1" ht="15" customHeight="1">
      <c r="A7" s="779">
        <v>3</v>
      </c>
      <c r="B7" s="780" t="s">
        <v>953</v>
      </c>
      <c r="C7" s="781">
        <v>0.41697491918828189</v>
      </c>
      <c r="D7" s="781">
        <v>0.41697491918828189</v>
      </c>
      <c r="E7" s="781">
        <v>0.1</v>
      </c>
      <c r="F7" s="781">
        <v>0.1</v>
      </c>
      <c r="G7" s="781">
        <v>0</v>
      </c>
      <c r="H7" s="781">
        <v>0</v>
      </c>
    </row>
    <row r="8" spans="1:8" s="704" customFormat="1" ht="15" customHeight="1">
      <c r="A8" s="779">
        <v>4</v>
      </c>
      <c r="B8" s="780" t="s">
        <v>954</v>
      </c>
      <c r="C8" s="781">
        <v>6.2439899611446319E-3</v>
      </c>
      <c r="D8" s="781">
        <v>6.2439899611446319E-3</v>
      </c>
      <c r="E8" s="781">
        <v>0</v>
      </c>
      <c r="F8" s="781">
        <v>0</v>
      </c>
      <c r="G8" s="781">
        <v>0</v>
      </c>
      <c r="H8" s="781">
        <v>0</v>
      </c>
    </row>
    <row r="9" spans="1:8" s="704" customFormat="1" ht="15" customHeight="1">
      <c r="A9" s="779">
        <v>5</v>
      </c>
      <c r="B9" s="780" t="s">
        <v>955</v>
      </c>
      <c r="C9" s="781">
        <v>0.30336410134158487</v>
      </c>
      <c r="D9" s="781">
        <v>0.30336410134158487</v>
      </c>
      <c r="E9" s="781">
        <v>1.18</v>
      </c>
      <c r="F9" s="781">
        <v>1.18</v>
      </c>
      <c r="G9" s="781">
        <v>0</v>
      </c>
      <c r="H9" s="781">
        <v>0</v>
      </c>
    </row>
    <row r="10" spans="1:8" s="704" customFormat="1" ht="15" customHeight="1">
      <c r="A10" s="779">
        <v>6</v>
      </c>
      <c r="B10" s="780" t="s">
        <v>956</v>
      </c>
      <c r="C10" s="781">
        <v>4.25466783491283E-2</v>
      </c>
      <c r="D10" s="781">
        <v>4.25466783491283E-2</v>
      </c>
      <c r="E10" s="781">
        <v>0.3</v>
      </c>
      <c r="F10" s="781">
        <v>0.3</v>
      </c>
      <c r="G10" s="781">
        <v>0</v>
      </c>
      <c r="H10" s="781">
        <v>0</v>
      </c>
    </row>
    <row r="11" spans="1:8" s="704" customFormat="1" ht="15" customHeight="1">
      <c r="A11" s="779">
        <v>7</v>
      </c>
      <c r="B11" s="780" t="s">
        <v>957</v>
      </c>
      <c r="C11" s="781">
        <v>1.5499150108743984E-2</v>
      </c>
      <c r="D11" s="781">
        <v>1.5499150108743984E-2</v>
      </c>
      <c r="E11" s="781">
        <v>0.05</v>
      </c>
      <c r="F11" s="781">
        <v>0.05</v>
      </c>
      <c r="G11" s="781">
        <v>0</v>
      </c>
      <c r="H11" s="781">
        <v>0</v>
      </c>
    </row>
    <row r="12" spans="1:8" s="704" customFormat="1" ht="15" customHeight="1">
      <c r="A12" s="779">
        <v>8</v>
      </c>
      <c r="B12" s="780" t="s">
        <v>958</v>
      </c>
      <c r="C12" s="781">
        <v>1.1437604144516855</v>
      </c>
      <c r="D12" s="781">
        <v>1.1437604144516855</v>
      </c>
      <c r="E12" s="781">
        <v>2.99</v>
      </c>
      <c r="F12" s="781">
        <v>2.99</v>
      </c>
      <c r="G12" s="781">
        <v>3.5430852040539578</v>
      </c>
      <c r="H12" s="781">
        <v>3.5430852040539578</v>
      </c>
    </row>
    <row r="13" spans="1:8" s="704" customFormat="1" ht="15" customHeight="1">
      <c r="A13" s="779">
        <v>9</v>
      </c>
      <c r="B13" s="780" t="s">
        <v>959</v>
      </c>
      <c r="C13" s="781">
        <v>2.7402769086033028E-2</v>
      </c>
      <c r="D13" s="781">
        <v>2.7402769086033028E-2</v>
      </c>
      <c r="E13" s="781">
        <v>0</v>
      </c>
      <c r="F13" s="781">
        <v>0</v>
      </c>
      <c r="G13" s="781">
        <v>0</v>
      </c>
      <c r="H13" s="781">
        <v>0</v>
      </c>
    </row>
    <row r="14" spans="1:8" s="704" customFormat="1" ht="15" customHeight="1">
      <c r="A14" s="779">
        <v>10</v>
      </c>
      <c r="B14" s="780" t="s">
        <v>960</v>
      </c>
      <c r="C14" s="781">
        <v>0.17181908996334808</v>
      </c>
      <c r="D14" s="781">
        <v>0.17181908996334808</v>
      </c>
      <c r="E14" s="781">
        <v>2.35</v>
      </c>
      <c r="F14" s="781">
        <v>2.35</v>
      </c>
      <c r="G14" s="781">
        <v>0</v>
      </c>
      <c r="H14" s="781">
        <v>0</v>
      </c>
    </row>
    <row r="15" spans="1:8" s="704" customFormat="1" ht="15" customHeight="1">
      <c r="A15" s="779">
        <v>11</v>
      </c>
      <c r="B15" s="780" t="s">
        <v>961</v>
      </c>
      <c r="C15" s="781">
        <v>0.22126027081973729</v>
      </c>
      <c r="D15" s="781">
        <v>0.22126027081973729</v>
      </c>
      <c r="E15" s="781">
        <v>0.2</v>
      </c>
      <c r="F15" s="781">
        <v>0.2</v>
      </c>
      <c r="G15" s="781">
        <v>0</v>
      </c>
      <c r="H15" s="781">
        <v>0</v>
      </c>
    </row>
    <row r="16" spans="1:8" s="704" customFormat="1" ht="15" customHeight="1">
      <c r="A16" s="779">
        <v>12</v>
      </c>
      <c r="B16" s="780" t="s">
        <v>962</v>
      </c>
      <c r="C16" s="781">
        <v>0.31518884086936788</v>
      </c>
      <c r="D16" s="781">
        <v>0.31518884086936788</v>
      </c>
      <c r="E16" s="781">
        <v>0.17</v>
      </c>
      <c r="F16" s="781">
        <v>0.17</v>
      </c>
      <c r="G16" s="781">
        <v>0</v>
      </c>
      <c r="H16" s="781">
        <v>0</v>
      </c>
    </row>
    <row r="17" spans="1:8" s="704" customFormat="1" ht="15" customHeight="1">
      <c r="A17" s="779">
        <v>13</v>
      </c>
      <c r="B17" s="780" t="s">
        <v>963</v>
      </c>
      <c r="C17" s="781">
        <v>0.17581021348367207</v>
      </c>
      <c r="D17" s="781">
        <v>0.17581021348367207</v>
      </c>
      <c r="E17" s="781">
        <v>0.21</v>
      </c>
      <c r="F17" s="781">
        <v>0.21</v>
      </c>
      <c r="G17" s="781">
        <v>0</v>
      </c>
      <c r="H17" s="781">
        <v>0</v>
      </c>
    </row>
    <row r="18" spans="1:8" s="704" customFormat="1" ht="15" customHeight="1">
      <c r="A18" s="779">
        <v>14</v>
      </c>
      <c r="B18" s="780" t="s">
        <v>964</v>
      </c>
      <c r="C18" s="781">
        <v>1.9099415462500986</v>
      </c>
      <c r="D18" s="781">
        <v>1.9099415462500986</v>
      </c>
      <c r="E18" s="781">
        <v>1.63</v>
      </c>
      <c r="F18" s="781">
        <v>1.63</v>
      </c>
      <c r="G18" s="781">
        <v>43.53151946764018</v>
      </c>
      <c r="H18" s="781">
        <v>43.53151946764018</v>
      </c>
    </row>
    <row r="19" spans="1:8" s="704" customFormat="1" ht="15" customHeight="1">
      <c r="A19" s="779">
        <v>15</v>
      </c>
      <c r="B19" s="780" t="s">
        <v>965</v>
      </c>
      <c r="C19" s="781">
        <v>9.2768305892190983E-2</v>
      </c>
      <c r="D19" s="781">
        <v>9.2768305892190983E-2</v>
      </c>
      <c r="E19" s="781">
        <v>0.04</v>
      </c>
      <c r="F19" s="781">
        <v>0.04</v>
      </c>
      <c r="G19" s="781">
        <v>0</v>
      </c>
      <c r="H19" s="781">
        <v>0</v>
      </c>
    </row>
    <row r="20" spans="1:8" s="704" customFormat="1" ht="15" customHeight="1">
      <c r="A20" s="779">
        <v>16</v>
      </c>
      <c r="B20" s="780" t="s">
        <v>966</v>
      </c>
      <c r="C20" s="781">
        <v>7.9017027114974617E-3</v>
      </c>
      <c r="D20" s="781">
        <v>7.9017027114974617E-3</v>
      </c>
      <c r="E20" s="781">
        <v>0</v>
      </c>
      <c r="F20" s="781">
        <v>0</v>
      </c>
      <c r="G20" s="781">
        <v>0</v>
      </c>
      <c r="H20" s="781">
        <v>0</v>
      </c>
    </row>
    <row r="21" spans="1:8" s="704" customFormat="1" ht="15" customHeight="1">
      <c r="A21" s="779">
        <v>17</v>
      </c>
      <c r="B21" s="780" t="s">
        <v>967</v>
      </c>
      <c r="C21" s="781">
        <v>35.919086144127292</v>
      </c>
      <c r="D21" s="781">
        <v>35.919086144127292</v>
      </c>
      <c r="E21" s="781">
        <v>64.06</v>
      </c>
      <c r="F21" s="781">
        <v>64.06</v>
      </c>
      <c r="G21" s="781">
        <v>1.5836724946111411</v>
      </c>
      <c r="H21" s="781">
        <v>1.5836724946111411</v>
      </c>
    </row>
    <row r="22" spans="1:8" s="704" customFormat="1" ht="15" customHeight="1">
      <c r="A22" s="779">
        <v>18</v>
      </c>
      <c r="B22" s="780" t="s">
        <v>968</v>
      </c>
      <c r="C22" s="781">
        <v>1.3135641799083447E-2</v>
      </c>
      <c r="D22" s="781">
        <v>1.3135641799083447E-2</v>
      </c>
      <c r="E22" s="781">
        <v>0</v>
      </c>
      <c r="F22" s="781">
        <v>0</v>
      </c>
      <c r="G22" s="781">
        <v>0</v>
      </c>
      <c r="H22" s="781">
        <v>0</v>
      </c>
    </row>
    <row r="23" spans="1:8" s="704" customFormat="1" ht="15" customHeight="1">
      <c r="A23" s="779">
        <v>19</v>
      </c>
      <c r="B23" s="780" t="s">
        <v>969</v>
      </c>
      <c r="C23" s="781">
        <v>0.29052168379703819</v>
      </c>
      <c r="D23" s="781">
        <v>0.29052168379703819</v>
      </c>
      <c r="E23" s="781">
        <v>0.5</v>
      </c>
      <c r="F23" s="781">
        <v>0.5</v>
      </c>
      <c r="G23" s="781">
        <v>0</v>
      </c>
      <c r="H23" s="781">
        <v>0</v>
      </c>
    </row>
    <row r="24" spans="1:8" s="704" customFormat="1" ht="15" customHeight="1">
      <c r="A24" s="779">
        <v>20</v>
      </c>
      <c r="B24" s="780" t="s">
        <v>970</v>
      </c>
      <c r="C24" s="781">
        <v>0.56894806694355626</v>
      </c>
      <c r="D24" s="781">
        <v>0.56894806694355626</v>
      </c>
      <c r="E24" s="781">
        <v>3.06</v>
      </c>
      <c r="F24" s="781">
        <v>3.06</v>
      </c>
      <c r="G24" s="781">
        <v>0</v>
      </c>
      <c r="H24" s="781">
        <v>0</v>
      </c>
    </row>
    <row r="25" spans="1:8" s="704" customFormat="1" ht="15" customHeight="1">
      <c r="A25" s="779">
        <v>21</v>
      </c>
      <c r="B25" s="780" t="s">
        <v>481</v>
      </c>
      <c r="C25" s="781">
        <v>32.298857055647964</v>
      </c>
      <c r="D25" s="781">
        <v>32.298857055647964</v>
      </c>
      <c r="E25" s="781">
        <v>8.07</v>
      </c>
      <c r="F25" s="781">
        <v>8.07</v>
      </c>
      <c r="G25" s="781">
        <v>51.341722833694718</v>
      </c>
      <c r="H25" s="781">
        <v>51.341722833694718</v>
      </c>
    </row>
    <row r="26" spans="1:8" s="704" customFormat="1" ht="13.5" customHeight="1">
      <c r="A26" s="780"/>
      <c r="B26" s="780" t="s">
        <v>0</v>
      </c>
      <c r="C26" s="781">
        <v>100</v>
      </c>
      <c r="D26" s="781">
        <v>100</v>
      </c>
      <c r="E26" s="781">
        <v>100</v>
      </c>
      <c r="F26" s="781">
        <v>100</v>
      </c>
      <c r="G26" s="781">
        <v>100</v>
      </c>
      <c r="H26" s="781">
        <v>100</v>
      </c>
    </row>
    <row r="27" spans="1:8" s="704" customFormat="1" ht="14.25" customHeight="1">
      <c r="A27" s="1232" t="s">
        <v>18</v>
      </c>
      <c r="B27" s="1233"/>
      <c r="C27" s="1233"/>
      <c r="D27" s="1233"/>
      <c r="E27" s="1233"/>
      <c r="F27" s="1233"/>
      <c r="G27" s="1233"/>
      <c r="H27" s="1234"/>
    </row>
    <row r="28" spans="1:8" s="704" customFormat="1" ht="37.5" customHeight="1">
      <c r="A28" s="1235" t="s">
        <v>971</v>
      </c>
      <c r="B28" s="1236"/>
      <c r="C28" s="1236"/>
      <c r="D28" s="1236"/>
      <c r="E28" s="1236"/>
      <c r="F28" s="1236"/>
      <c r="G28" s="1236"/>
      <c r="H28" s="1237"/>
    </row>
    <row r="29" spans="1:8" s="704" customFormat="1" ht="18" customHeight="1">
      <c r="A29" s="1238" t="s">
        <v>345</v>
      </c>
      <c r="B29" s="1239"/>
      <c r="C29" s="1239"/>
      <c r="D29" s="1239"/>
      <c r="E29" s="1239"/>
      <c r="F29" s="1239"/>
      <c r="G29" s="1239"/>
      <c r="H29" s="1240"/>
    </row>
    <row r="30" spans="1:8" s="704" customFormat="1" ht="13.5" customHeight="1">
      <c r="A30" s="1232" t="s">
        <v>99</v>
      </c>
      <c r="B30" s="1233"/>
      <c r="C30" s="1233"/>
      <c r="D30" s="1233"/>
      <c r="E30" s="1233"/>
      <c r="F30" s="1233"/>
      <c r="G30" s="1233"/>
      <c r="H30" s="1234"/>
    </row>
    <row r="31" spans="1:8" s="704" customFormat="1" ht="28.35" customHeight="1">
      <c r="C31" s="782"/>
    </row>
  </sheetData>
  <mergeCells count="11">
    <mergeCell ref="A27:H27"/>
    <mergeCell ref="A28:H28"/>
    <mergeCell ref="A29:H29"/>
    <mergeCell ref="A30:H30"/>
    <mergeCell ref="A1:H1"/>
    <mergeCell ref="A2:H2"/>
    <mergeCell ref="A3:A4"/>
    <mergeCell ref="B3:B4"/>
    <mergeCell ref="C3:D3"/>
    <mergeCell ref="E3:F3"/>
    <mergeCell ref="G3:H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zoomScaleNormal="100" workbookViewId="0">
      <selection sqref="A1:N1"/>
    </sheetView>
  </sheetViews>
  <sheetFormatPr defaultColWidth="9.140625" defaultRowHeight="15"/>
  <cols>
    <col min="1" max="6" width="14.5703125" style="703" bestFit="1" customWidth="1"/>
    <col min="7" max="7" width="5.42578125" style="703" bestFit="1" customWidth="1"/>
    <col min="8" max="16384" width="9.140625" style="703"/>
  </cols>
  <sheetData>
    <row r="1" spans="1:17" ht="15" customHeight="1">
      <c r="A1" s="1209" t="s">
        <v>44</v>
      </c>
      <c r="B1" s="1209"/>
      <c r="C1" s="1209"/>
      <c r="D1" s="1209"/>
      <c r="E1" s="1209"/>
      <c r="F1" s="1209"/>
    </row>
    <row r="2" spans="1:17" s="704" customFormat="1" ht="18" customHeight="1">
      <c r="A2" s="1210" t="s">
        <v>3</v>
      </c>
      <c r="B2" s="1206" t="s">
        <v>972</v>
      </c>
      <c r="C2" s="1212"/>
      <c r="D2" s="1212"/>
      <c r="E2" s="1212"/>
      <c r="F2" s="1207"/>
    </row>
    <row r="3" spans="1:17" s="704" customFormat="1" ht="18" customHeight="1">
      <c r="A3" s="1244"/>
      <c r="B3" s="759" t="s">
        <v>973</v>
      </c>
      <c r="C3" s="759" t="s">
        <v>974</v>
      </c>
      <c r="D3" s="759" t="s">
        <v>17</v>
      </c>
      <c r="E3" s="759" t="s">
        <v>727</v>
      </c>
      <c r="F3" s="759" t="s">
        <v>481</v>
      </c>
    </row>
    <row r="4" spans="1:17" s="710" customFormat="1" ht="18" customHeight="1">
      <c r="A4" s="742" t="s">
        <v>297</v>
      </c>
      <c r="B4" s="783">
        <v>33.210037587999999</v>
      </c>
      <c r="C4" s="783">
        <v>15.498663737999999</v>
      </c>
      <c r="D4" s="783">
        <v>2.1909892119999999</v>
      </c>
      <c r="E4" s="783">
        <v>2.0143699000000001E-2</v>
      </c>
      <c r="F4" s="783">
        <v>49.080165762</v>
      </c>
    </row>
    <row r="5" spans="1:17" s="710" customFormat="1" ht="18" customHeight="1">
      <c r="A5" s="711" t="s">
        <v>347</v>
      </c>
      <c r="B5" s="784">
        <v>37.540033154856225</v>
      </c>
      <c r="C5" s="785">
        <v>9.0351303242166789</v>
      </c>
      <c r="D5" s="784">
        <v>3.4915179399163048</v>
      </c>
      <c r="E5" s="784">
        <v>0.14118478159798142</v>
      </c>
      <c r="F5" s="784">
        <v>49.792133799412788</v>
      </c>
      <c r="G5" s="786"/>
    </row>
    <row r="6" spans="1:17" s="704" customFormat="1" ht="18" customHeight="1">
      <c r="A6" s="716" t="s">
        <v>348</v>
      </c>
      <c r="B6" s="787">
        <v>37.540033154856225</v>
      </c>
      <c r="C6" s="787">
        <v>9.0351303242166789</v>
      </c>
      <c r="D6" s="787">
        <v>3.4915179399163048</v>
      </c>
      <c r="E6" s="787">
        <v>0.14118478159798142</v>
      </c>
      <c r="F6" s="787">
        <v>49.792133799412788</v>
      </c>
    </row>
    <row r="7" spans="1:17" s="704" customFormat="1" ht="13.5" customHeight="1">
      <c r="A7" s="736"/>
      <c r="B7" s="788"/>
      <c r="C7" s="788"/>
      <c r="D7" s="788"/>
      <c r="E7" s="788"/>
      <c r="F7" s="788"/>
    </row>
    <row r="8" spans="1:17" s="704" customFormat="1" ht="15" customHeight="1">
      <c r="A8" s="1202" t="s">
        <v>345</v>
      </c>
      <c r="B8" s="1202"/>
      <c r="C8" s="1202"/>
      <c r="D8" s="1202"/>
      <c r="E8" s="1202"/>
    </row>
    <row r="9" spans="1:17" s="704" customFormat="1" ht="13.5" customHeight="1">
      <c r="A9" s="1202" t="s">
        <v>975</v>
      </c>
      <c r="B9" s="1202"/>
      <c r="C9" s="1202"/>
      <c r="D9" s="1202"/>
      <c r="E9" s="1202"/>
    </row>
    <row r="10" spans="1:17" s="704" customFormat="1" ht="28.35" customHeight="1"/>
    <row r="11" spans="1:17">
      <c r="B11" s="789"/>
      <c r="C11" s="789"/>
      <c r="D11" s="789"/>
      <c r="E11" s="789"/>
      <c r="F11" s="789"/>
    </row>
    <row r="12" spans="1:17">
      <c r="B12" s="721"/>
      <c r="C12" s="721"/>
      <c r="D12" s="721"/>
      <c r="E12" s="721"/>
      <c r="F12" s="721"/>
      <c r="G12" s="721"/>
      <c r="H12" s="721"/>
      <c r="I12" s="721"/>
      <c r="J12" s="721"/>
      <c r="K12" s="721"/>
      <c r="L12" s="721"/>
      <c r="M12" s="721"/>
      <c r="N12" s="721"/>
      <c r="O12" s="721"/>
      <c r="P12" s="721"/>
      <c r="Q12" s="721"/>
    </row>
  </sheetData>
  <mergeCells count="5">
    <mergeCell ref="A1:F1"/>
    <mergeCell ref="A2:A3"/>
    <mergeCell ref="B2:F2"/>
    <mergeCell ref="A8:E8"/>
    <mergeCell ref="A9:E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zoomScaleNormal="100" workbookViewId="0">
      <selection sqref="A1:N1"/>
    </sheetView>
  </sheetViews>
  <sheetFormatPr defaultColWidth="9.140625" defaultRowHeight="15"/>
  <cols>
    <col min="1" max="6" width="14.5703125" style="703" bestFit="1" customWidth="1"/>
    <col min="7" max="7" width="4.5703125" style="703" bestFit="1" customWidth="1"/>
    <col min="8" max="16384" width="9.140625" style="703"/>
  </cols>
  <sheetData>
    <row r="1" spans="1:6" ht="18" customHeight="1">
      <c r="A1" s="1209" t="s">
        <v>45</v>
      </c>
      <c r="B1" s="1209"/>
      <c r="C1" s="1209"/>
      <c r="D1" s="1209"/>
      <c r="E1" s="1209"/>
      <c r="F1" s="1209"/>
    </row>
    <row r="2" spans="1:6" s="704" customFormat="1" ht="18" customHeight="1">
      <c r="A2" s="790" t="s">
        <v>976</v>
      </c>
      <c r="B2" s="1206" t="s">
        <v>972</v>
      </c>
      <c r="C2" s="1245"/>
      <c r="D2" s="1245"/>
      <c r="E2" s="1245"/>
      <c r="F2" s="1246"/>
    </row>
    <row r="3" spans="1:6" s="704" customFormat="1" ht="18" customHeight="1">
      <c r="A3" s="791"/>
      <c r="B3" s="759" t="s">
        <v>973</v>
      </c>
      <c r="C3" s="759" t="s">
        <v>974</v>
      </c>
      <c r="D3" s="759" t="s">
        <v>17</v>
      </c>
      <c r="E3" s="759" t="s">
        <v>727</v>
      </c>
      <c r="F3" s="759" t="s">
        <v>481</v>
      </c>
    </row>
    <row r="4" spans="1:6" s="710" customFormat="1" ht="18" customHeight="1">
      <c r="A4" s="742" t="s">
        <v>297</v>
      </c>
      <c r="B4" s="783">
        <v>27.42</v>
      </c>
      <c r="C4" s="783">
        <v>14.51</v>
      </c>
      <c r="D4" s="783">
        <v>7.96</v>
      </c>
      <c r="E4" s="783">
        <v>0.18</v>
      </c>
      <c r="F4" s="783">
        <v>49.92</v>
      </c>
    </row>
    <row r="5" spans="1:6" s="710" customFormat="1" ht="18" customHeight="1">
      <c r="A5" s="711" t="s">
        <v>347</v>
      </c>
      <c r="B5" s="783">
        <v>27.94</v>
      </c>
      <c r="C5" s="783">
        <v>13.9</v>
      </c>
      <c r="D5" s="783">
        <v>8.6300000000000008</v>
      </c>
      <c r="E5" s="783">
        <v>0.15</v>
      </c>
      <c r="F5" s="783">
        <v>49.38</v>
      </c>
    </row>
    <row r="6" spans="1:6" s="704" customFormat="1" ht="18" customHeight="1">
      <c r="A6" s="716" t="s">
        <v>348</v>
      </c>
      <c r="B6" s="787">
        <v>27.94</v>
      </c>
      <c r="C6" s="787">
        <v>13.9</v>
      </c>
      <c r="D6" s="787">
        <v>8.6300000000000008</v>
      </c>
      <c r="E6" s="787">
        <v>0.15</v>
      </c>
      <c r="F6" s="787">
        <v>49.38</v>
      </c>
    </row>
    <row r="7" spans="1:6" s="704" customFormat="1" ht="15" customHeight="1">
      <c r="A7" s="1202" t="s">
        <v>345</v>
      </c>
      <c r="B7" s="1202"/>
      <c r="C7" s="1202"/>
      <c r="D7" s="1202"/>
      <c r="E7" s="1202"/>
      <c r="F7" s="1202"/>
    </row>
    <row r="8" spans="1:6" s="704" customFormat="1" ht="13.5" customHeight="1">
      <c r="A8" s="1202" t="s">
        <v>977</v>
      </c>
      <c r="B8" s="1202"/>
      <c r="C8" s="1202"/>
      <c r="D8" s="1202"/>
      <c r="E8" s="1202"/>
      <c r="F8" s="1202"/>
    </row>
    <row r="9" spans="1:6" s="704" customFormat="1" ht="25.35" customHeight="1"/>
  </sheetData>
  <mergeCells count="4">
    <mergeCell ref="A1:F1"/>
    <mergeCell ref="B2:F2"/>
    <mergeCell ref="A7:F7"/>
    <mergeCell ref="A8:F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zoomScaleNormal="100" workbookViewId="0">
      <selection sqref="A1:N1"/>
    </sheetView>
  </sheetViews>
  <sheetFormatPr defaultColWidth="9.140625" defaultRowHeight="15"/>
  <cols>
    <col min="1" max="6" width="14.5703125" style="703" bestFit="1" customWidth="1"/>
    <col min="7" max="7" width="4.5703125" style="703" bestFit="1" customWidth="1"/>
    <col min="8" max="16384" width="9.140625" style="703"/>
  </cols>
  <sheetData>
    <row r="1" spans="1:6" ht="21" customHeight="1">
      <c r="A1" s="1247" t="s">
        <v>46</v>
      </c>
      <c r="B1" s="1247"/>
      <c r="C1" s="1247"/>
      <c r="D1" s="1247"/>
      <c r="E1" s="1247"/>
    </row>
    <row r="2" spans="1:6" s="704" customFormat="1" ht="18.75" customHeight="1">
      <c r="A2" s="1248" t="s">
        <v>3</v>
      </c>
      <c r="B2" s="1206" t="s">
        <v>972</v>
      </c>
      <c r="C2" s="1212"/>
      <c r="D2" s="1212"/>
      <c r="E2" s="1212"/>
      <c r="F2" s="1207"/>
    </row>
    <row r="3" spans="1:6" s="704" customFormat="1" ht="18" customHeight="1">
      <c r="A3" s="1249"/>
      <c r="B3" s="759" t="s">
        <v>973</v>
      </c>
      <c r="C3" s="759" t="s">
        <v>974</v>
      </c>
      <c r="D3" s="759" t="s">
        <v>17</v>
      </c>
      <c r="E3" s="759" t="s">
        <v>727</v>
      </c>
      <c r="F3" s="759" t="s">
        <v>481</v>
      </c>
    </row>
    <row r="4" spans="1:6" s="710" customFormat="1" ht="18" customHeight="1">
      <c r="A4" s="742" t="s">
        <v>297</v>
      </c>
      <c r="B4" s="792">
        <v>2.5630100089915199E-3</v>
      </c>
      <c r="C4" s="792">
        <v>0</v>
      </c>
      <c r="D4" s="792">
        <v>0</v>
      </c>
      <c r="E4" s="792">
        <v>0</v>
      </c>
      <c r="F4" s="792">
        <v>99.997436989991002</v>
      </c>
    </row>
    <row r="5" spans="1:6" s="710" customFormat="1" ht="18" customHeight="1">
      <c r="A5" s="711" t="s">
        <v>347</v>
      </c>
      <c r="B5" s="793">
        <v>0</v>
      </c>
      <c r="C5" s="793">
        <v>0</v>
      </c>
      <c r="D5" s="793">
        <v>0</v>
      </c>
      <c r="E5" s="793">
        <v>0</v>
      </c>
      <c r="F5" s="793">
        <v>100</v>
      </c>
    </row>
    <row r="6" spans="1:6" s="704" customFormat="1" ht="18" customHeight="1">
      <c r="A6" s="716" t="s">
        <v>348</v>
      </c>
      <c r="B6" s="794">
        <v>0</v>
      </c>
      <c r="C6" s="794">
        <v>0</v>
      </c>
      <c r="D6" s="794">
        <v>0</v>
      </c>
      <c r="E6" s="794">
        <v>0</v>
      </c>
      <c r="F6" s="794">
        <v>100</v>
      </c>
    </row>
    <row r="7" spans="1:6" s="704" customFormat="1" ht="18" customHeight="1">
      <c r="A7" s="1250" t="s">
        <v>345</v>
      </c>
      <c r="B7" s="1251"/>
      <c r="C7" s="1251"/>
      <c r="D7" s="1251"/>
      <c r="E7" s="1251"/>
      <c r="F7" s="1252"/>
    </row>
    <row r="8" spans="1:6" s="704" customFormat="1" ht="18" customHeight="1">
      <c r="A8" s="1253" t="s">
        <v>978</v>
      </c>
      <c r="B8" s="1254"/>
      <c r="C8" s="1254"/>
      <c r="D8" s="1254"/>
      <c r="E8" s="1254"/>
      <c r="F8" s="1255"/>
    </row>
    <row r="9" spans="1:6" s="704" customFormat="1" ht="28.35" customHeight="1"/>
  </sheetData>
  <mergeCells count="5">
    <mergeCell ref="A1:E1"/>
    <mergeCell ref="A2:A3"/>
    <mergeCell ref="B2:F2"/>
    <mergeCell ref="A7:F7"/>
    <mergeCell ref="A8:F8"/>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sqref="A1:N1"/>
    </sheetView>
  </sheetViews>
  <sheetFormatPr defaultColWidth="9.140625" defaultRowHeight="15"/>
  <cols>
    <col min="1" max="1" width="6.42578125" style="795" bestFit="1" customWidth="1"/>
    <col min="2" max="2" width="20.5703125" style="795" bestFit="1" customWidth="1"/>
    <col min="3" max="3" width="10" style="795" bestFit="1" customWidth="1"/>
    <col min="4" max="4" width="13.85546875" style="795" bestFit="1" customWidth="1"/>
    <col min="5" max="5" width="7.5703125" style="795" bestFit="1" customWidth="1"/>
    <col min="6" max="7" width="6" style="795" bestFit="1" customWidth="1"/>
    <col min="8" max="8" width="9.5703125" style="795" bestFit="1" customWidth="1"/>
    <col min="9" max="9" width="10.5703125" style="795" bestFit="1" customWidth="1"/>
    <col min="10" max="11" width="10" style="795" bestFit="1" customWidth="1"/>
    <col min="12" max="16384" width="9.140625" style="795"/>
  </cols>
  <sheetData>
    <row r="1" spans="1:11" ht="15.75" customHeight="1">
      <c r="A1" s="1259" t="s">
        <v>979</v>
      </c>
      <c r="B1" s="1259"/>
      <c r="C1" s="1259"/>
      <c r="D1" s="1259"/>
      <c r="E1" s="1259"/>
      <c r="F1" s="1259"/>
      <c r="G1" s="1259"/>
      <c r="H1" s="1259"/>
      <c r="I1" s="1259"/>
      <c r="J1" s="1259"/>
    </row>
    <row r="2" spans="1:11" s="800" customFormat="1" ht="74.25" customHeight="1">
      <c r="A2" s="796" t="s">
        <v>2</v>
      </c>
      <c r="B2" s="796" t="s">
        <v>980</v>
      </c>
      <c r="C2" s="797" t="s">
        <v>981</v>
      </c>
      <c r="D2" s="797" t="s">
        <v>982</v>
      </c>
      <c r="E2" s="798" t="s">
        <v>983</v>
      </c>
      <c r="F2" s="798" t="s">
        <v>984</v>
      </c>
      <c r="G2" s="798" t="s">
        <v>985</v>
      </c>
      <c r="H2" s="799" t="s">
        <v>986</v>
      </c>
      <c r="I2" s="797" t="s">
        <v>987</v>
      </c>
      <c r="J2" s="797" t="s">
        <v>988</v>
      </c>
    </row>
    <row r="3" spans="1:11" s="800" customFormat="1" ht="15" customHeight="1">
      <c r="A3" s="801">
        <v>1</v>
      </c>
      <c r="B3" s="802" t="s">
        <v>989</v>
      </c>
      <c r="C3" s="803">
        <v>366.91</v>
      </c>
      <c r="D3" s="803">
        <v>506963.82280000002</v>
      </c>
      <c r="E3" s="804">
        <v>7.2887407468727607</v>
      </c>
      <c r="F3" s="804">
        <v>1.1200000000000001</v>
      </c>
      <c r="G3" s="805">
        <v>0.55962999999999996</v>
      </c>
      <c r="H3" s="805">
        <v>1.33</v>
      </c>
      <c r="I3" s="806">
        <v>5.6273429999999998</v>
      </c>
      <c r="J3" s="806">
        <v>0.23</v>
      </c>
      <c r="K3" s="807"/>
    </row>
    <row r="4" spans="1:11" s="800" customFormat="1" ht="15" customHeight="1">
      <c r="A4" s="801">
        <v>2</v>
      </c>
      <c r="B4" s="802" t="s">
        <v>990</v>
      </c>
      <c r="C4" s="803">
        <v>121.09</v>
      </c>
      <c r="D4" s="803">
        <v>167302.79683000001</v>
      </c>
      <c r="E4" s="804">
        <v>2.405352527100669</v>
      </c>
      <c r="F4" s="804">
        <v>1.37</v>
      </c>
      <c r="G4" s="805">
        <v>0.431562</v>
      </c>
      <c r="H4" s="805">
        <v>1.86</v>
      </c>
      <c r="I4" s="806">
        <v>11.842433</v>
      </c>
      <c r="J4" s="806">
        <v>0.1</v>
      </c>
    </row>
    <row r="5" spans="1:11" s="800" customFormat="1" ht="15" customHeight="1">
      <c r="A5" s="801">
        <v>3</v>
      </c>
      <c r="B5" s="802" t="s">
        <v>991</v>
      </c>
      <c r="C5" s="803">
        <v>892.46</v>
      </c>
      <c r="D5" s="803">
        <v>216672.039923</v>
      </c>
      <c r="E5" s="804">
        <v>3.1151460026721485</v>
      </c>
      <c r="F5" s="804">
        <v>1.1299999999999999</v>
      </c>
      <c r="G5" s="805">
        <v>0.41302800000000001</v>
      </c>
      <c r="H5" s="805">
        <v>1.56</v>
      </c>
      <c r="I5" s="806">
        <v>10.378079</v>
      </c>
      <c r="J5" s="806">
        <v>0.2</v>
      </c>
    </row>
    <row r="6" spans="1:11" s="800" customFormat="1" ht="15" customHeight="1">
      <c r="A6" s="801">
        <v>4</v>
      </c>
      <c r="B6" s="802" t="s">
        <v>992</v>
      </c>
      <c r="C6" s="803">
        <v>88.78</v>
      </c>
      <c r="D6" s="803">
        <v>110173.177257</v>
      </c>
      <c r="E6" s="804">
        <v>1.5839862533984568</v>
      </c>
      <c r="F6" s="804">
        <v>0.99</v>
      </c>
      <c r="G6" s="805">
        <v>0.31017499999999998</v>
      </c>
      <c r="H6" s="805">
        <v>1.58</v>
      </c>
      <c r="I6" s="806">
        <v>4.9819089999999999</v>
      </c>
      <c r="J6" s="806">
        <v>0.2</v>
      </c>
    </row>
    <row r="7" spans="1:11" s="800" customFormat="1" ht="15" customHeight="1">
      <c r="A7" s="801">
        <v>5</v>
      </c>
      <c r="B7" s="802" t="s">
        <v>993</v>
      </c>
      <c r="C7" s="803">
        <v>558.07000000000005</v>
      </c>
      <c r="D7" s="803">
        <v>743831.884418</v>
      </c>
      <c r="E7" s="804">
        <v>10.694249808273746</v>
      </c>
      <c r="F7" s="804">
        <v>1.03</v>
      </c>
      <c r="G7" s="805">
        <v>0.55767299999999997</v>
      </c>
      <c r="H7" s="805">
        <v>1.23</v>
      </c>
      <c r="I7" s="806">
        <v>4.864109</v>
      </c>
      <c r="J7" s="806">
        <v>0.15</v>
      </c>
    </row>
    <row r="8" spans="1:11" s="800" customFormat="1" ht="15" customHeight="1">
      <c r="A8" s="801">
        <v>6</v>
      </c>
      <c r="B8" s="802" t="s">
        <v>994</v>
      </c>
      <c r="C8" s="803">
        <v>2074.42</v>
      </c>
      <c r="D8" s="803">
        <v>452586.02834999998</v>
      </c>
      <c r="E8" s="804">
        <v>6.5069381244612847</v>
      </c>
      <c r="F8" s="804">
        <v>1.25</v>
      </c>
      <c r="G8" s="805">
        <v>0.43731799999999998</v>
      </c>
      <c r="H8" s="805">
        <v>1.68</v>
      </c>
      <c r="I8" s="806">
        <v>-12.267982999999999</v>
      </c>
      <c r="J8" s="806">
        <v>0.42</v>
      </c>
    </row>
    <row r="9" spans="1:11" s="800" customFormat="1" ht="15" customHeight="1">
      <c r="A9" s="801">
        <v>7</v>
      </c>
      <c r="B9" s="802" t="s">
        <v>995</v>
      </c>
      <c r="C9" s="803">
        <v>993.28</v>
      </c>
      <c r="D9" s="803">
        <v>277087.59663799999</v>
      </c>
      <c r="E9" s="804">
        <v>3.9837549845547562</v>
      </c>
      <c r="F9" s="804">
        <v>0.86</v>
      </c>
      <c r="G9" s="805">
        <v>0.340918</v>
      </c>
      <c r="H9" s="805">
        <v>1.31</v>
      </c>
      <c r="I9" s="806">
        <v>11.779636</v>
      </c>
      <c r="J9" s="806">
        <v>0.12</v>
      </c>
    </row>
    <row r="10" spans="1:11" s="800" customFormat="1" ht="15" customHeight="1">
      <c r="A10" s="801">
        <v>8</v>
      </c>
      <c r="B10" s="802" t="s">
        <v>996</v>
      </c>
      <c r="C10" s="803">
        <v>6765.59</v>
      </c>
      <c r="D10" s="803">
        <v>835026.28613400005</v>
      </c>
      <c r="E10" s="804">
        <v>12.00537364350709</v>
      </c>
      <c r="F10" s="804">
        <v>1.1299999999999999</v>
      </c>
      <c r="G10" s="805">
        <v>0.44669300000000001</v>
      </c>
      <c r="H10" s="805">
        <v>1.51</v>
      </c>
      <c r="I10" s="806">
        <v>3.8244560000000001</v>
      </c>
      <c r="J10" s="806">
        <v>0.22</v>
      </c>
    </row>
    <row r="11" spans="1:11" s="800" customFormat="1" ht="15" customHeight="1">
      <c r="A11" s="801">
        <v>9</v>
      </c>
      <c r="B11" s="802" t="s">
        <v>997</v>
      </c>
      <c r="C11" s="803">
        <v>1221.99</v>
      </c>
      <c r="D11" s="803">
        <v>87031.519574999998</v>
      </c>
      <c r="E11" s="804">
        <v>1.2512730779979371</v>
      </c>
      <c r="F11" s="804">
        <v>1.28</v>
      </c>
      <c r="G11" s="805">
        <v>0.26086700000000002</v>
      </c>
      <c r="H11" s="805">
        <v>2.23</v>
      </c>
      <c r="I11" s="806">
        <v>3.2535880000000001</v>
      </c>
      <c r="J11" s="806">
        <v>0.11</v>
      </c>
    </row>
    <row r="12" spans="1:11" s="800" customFormat="1" ht="15" customHeight="1">
      <c r="A12" s="801">
        <v>10</v>
      </c>
      <c r="B12" s="802" t="s">
        <v>998</v>
      </c>
      <c r="C12" s="803">
        <v>281.10000000000002</v>
      </c>
      <c r="D12" s="803">
        <v>285806.76863399998</v>
      </c>
      <c r="E12" s="804">
        <v>4.1091126162990408</v>
      </c>
      <c r="F12" s="804">
        <v>1.02</v>
      </c>
      <c r="G12" s="805">
        <v>0.41259899999999999</v>
      </c>
      <c r="H12" s="805">
        <v>1.41</v>
      </c>
      <c r="I12" s="806">
        <v>9.2389419999999998</v>
      </c>
      <c r="J12" s="806">
        <v>0.14000000000000001</v>
      </c>
    </row>
    <row r="13" spans="1:11" s="800" customFormat="1" ht="15" customHeight="1">
      <c r="A13" s="801">
        <v>11</v>
      </c>
      <c r="B13" s="802" t="s">
        <v>999</v>
      </c>
      <c r="C13" s="803">
        <v>621.76</v>
      </c>
      <c r="D13" s="803">
        <v>117417.341103</v>
      </c>
      <c r="E13" s="804">
        <v>1.6881373384004192</v>
      </c>
      <c r="F13" s="804">
        <v>0.96</v>
      </c>
      <c r="G13" s="805">
        <v>0.28579300000000002</v>
      </c>
      <c r="H13" s="805">
        <v>1.59</v>
      </c>
      <c r="I13" s="806">
        <v>5.8737209999999997</v>
      </c>
      <c r="J13" s="806">
        <v>0.17</v>
      </c>
    </row>
    <row r="14" spans="1:11" s="800" customFormat="1" ht="15" customHeight="1">
      <c r="A14" s="801">
        <v>12</v>
      </c>
      <c r="B14" s="802" t="s">
        <v>1000</v>
      </c>
      <c r="C14" s="803">
        <v>664.28</v>
      </c>
      <c r="D14" s="803">
        <v>85397.206716000001</v>
      </c>
      <c r="E14" s="804">
        <v>1.2277761691598663</v>
      </c>
      <c r="F14" s="804">
        <v>1.21</v>
      </c>
      <c r="G14" s="805">
        <v>0.30495</v>
      </c>
      <c r="H14" s="805">
        <v>1.95</v>
      </c>
      <c r="I14" s="806">
        <v>15.347123</v>
      </c>
      <c r="J14" s="806">
        <v>0.2</v>
      </c>
    </row>
    <row r="15" spans="1:11" s="800" customFormat="1" ht="15" customHeight="1">
      <c r="A15" s="801">
        <v>13</v>
      </c>
      <c r="B15" s="802" t="s">
        <v>1001</v>
      </c>
      <c r="C15" s="803">
        <v>234.96</v>
      </c>
      <c r="D15" s="803">
        <v>219136.50936299999</v>
      </c>
      <c r="E15" s="804">
        <v>3.1505782722324112</v>
      </c>
      <c r="F15" s="804">
        <v>0.56999999999999995</v>
      </c>
      <c r="G15" s="805">
        <v>0.143569</v>
      </c>
      <c r="H15" s="805">
        <v>1.34</v>
      </c>
      <c r="I15" s="806">
        <v>-4.078163</v>
      </c>
      <c r="J15" s="806">
        <v>0.13</v>
      </c>
    </row>
    <row r="16" spans="1:11" s="800" customFormat="1" ht="15" customHeight="1">
      <c r="A16" s="801">
        <v>14</v>
      </c>
      <c r="B16" s="802" t="s">
        <v>1002</v>
      </c>
      <c r="C16" s="803">
        <v>96.42</v>
      </c>
      <c r="D16" s="803">
        <v>77622.704157999993</v>
      </c>
      <c r="E16" s="804">
        <v>1.1160002770100308</v>
      </c>
      <c r="F16" s="804">
        <v>0.59</v>
      </c>
      <c r="G16" s="805">
        <v>0.18608</v>
      </c>
      <c r="H16" s="805">
        <v>1.21</v>
      </c>
      <c r="I16" s="806">
        <v>10.497235999999999</v>
      </c>
      <c r="J16" s="806">
        <v>0.21</v>
      </c>
    </row>
    <row r="17" spans="1:10" s="800" customFormat="1" ht="15" customHeight="1">
      <c r="A17" s="801">
        <v>15</v>
      </c>
      <c r="B17" s="802" t="s">
        <v>1003</v>
      </c>
      <c r="C17" s="803">
        <v>95.92</v>
      </c>
      <c r="D17" s="803">
        <v>130797.294398</v>
      </c>
      <c r="E17" s="804">
        <v>1.8805041432621428</v>
      </c>
      <c r="F17" s="804">
        <v>0.56999999999999995</v>
      </c>
      <c r="G17" s="805">
        <v>0.11942800000000001</v>
      </c>
      <c r="H17" s="805">
        <v>1.46</v>
      </c>
      <c r="I17" s="806">
        <v>5.0567589999999996</v>
      </c>
      <c r="J17" s="806">
        <v>0.13</v>
      </c>
    </row>
    <row r="18" spans="1:10" s="800" customFormat="1" ht="15" customHeight="1">
      <c r="A18" s="801">
        <v>16</v>
      </c>
      <c r="B18" s="802" t="s">
        <v>1004</v>
      </c>
      <c r="C18" s="803">
        <v>1242.8</v>
      </c>
      <c r="D18" s="803">
        <v>374725.11188500002</v>
      </c>
      <c r="E18" s="804">
        <v>5.3875130118508592</v>
      </c>
      <c r="F18" s="804">
        <v>0.54</v>
      </c>
      <c r="G18" s="805">
        <v>0.151976</v>
      </c>
      <c r="H18" s="805">
        <v>1.22</v>
      </c>
      <c r="I18" s="806">
        <v>10.874950999999999</v>
      </c>
      <c r="J18" s="806">
        <v>0.15</v>
      </c>
    </row>
    <row r="19" spans="1:10" s="800" customFormat="1" ht="15" customHeight="1">
      <c r="A19" s="801">
        <v>17</v>
      </c>
      <c r="B19" s="802" t="s">
        <v>1005</v>
      </c>
      <c r="C19" s="803">
        <v>1097.6199999999999</v>
      </c>
      <c r="D19" s="803">
        <v>57060.918427999997</v>
      </c>
      <c r="E19" s="804">
        <v>0.82037854082582551</v>
      </c>
      <c r="F19" s="804">
        <v>1.1100000000000001</v>
      </c>
      <c r="G19" s="805">
        <v>0.450044</v>
      </c>
      <c r="H19" s="805">
        <v>1.47</v>
      </c>
      <c r="I19" s="806">
        <v>5.4338889999999997</v>
      </c>
      <c r="J19" s="806">
        <v>0.21</v>
      </c>
    </row>
    <row r="20" spans="1:10" s="800" customFormat="1" ht="15" customHeight="1">
      <c r="A20" s="801">
        <v>18</v>
      </c>
      <c r="B20" s="802" t="s">
        <v>1006</v>
      </c>
      <c r="C20" s="803">
        <v>239.93</v>
      </c>
      <c r="D20" s="803">
        <v>106540.91787600001</v>
      </c>
      <c r="E20" s="804">
        <v>1.5317643871373017</v>
      </c>
      <c r="F20" s="804">
        <v>0.49</v>
      </c>
      <c r="G20" s="805">
        <v>0.121683</v>
      </c>
      <c r="H20" s="805">
        <v>1.25</v>
      </c>
      <c r="I20" s="806">
        <v>0.37635999999999997</v>
      </c>
      <c r="J20" s="806">
        <v>0.34</v>
      </c>
    </row>
    <row r="21" spans="1:10" s="800" customFormat="1" ht="15" customHeight="1">
      <c r="A21" s="801">
        <v>19</v>
      </c>
      <c r="B21" s="802" t="s">
        <v>1007</v>
      </c>
      <c r="C21" s="803">
        <v>1396.86</v>
      </c>
      <c r="D21" s="803">
        <v>640520.36979000003</v>
      </c>
      <c r="E21" s="804">
        <v>9.208915327932905</v>
      </c>
      <c r="F21" s="804">
        <v>1.0900000000000001</v>
      </c>
      <c r="G21" s="805">
        <v>0.57033800000000001</v>
      </c>
      <c r="H21" s="805">
        <v>1.28</v>
      </c>
      <c r="I21" s="806">
        <v>4.6169630000000002</v>
      </c>
      <c r="J21" s="806">
        <v>0.22</v>
      </c>
    </row>
    <row r="22" spans="1:10" s="800" customFormat="1" ht="15" customHeight="1">
      <c r="A22" s="801">
        <v>20</v>
      </c>
      <c r="B22" s="802" t="s">
        <v>1008</v>
      </c>
      <c r="C22" s="803">
        <v>775.9</v>
      </c>
      <c r="D22" s="803">
        <v>75074.324405000007</v>
      </c>
      <c r="E22" s="804">
        <v>1.0793616087089906</v>
      </c>
      <c r="F22" s="804">
        <v>1.39</v>
      </c>
      <c r="G22" s="805">
        <v>0.358209</v>
      </c>
      <c r="H22" s="805">
        <v>2.06</v>
      </c>
      <c r="I22" s="806">
        <v>7.8547019999999996</v>
      </c>
      <c r="J22" s="806">
        <v>0.18</v>
      </c>
    </row>
    <row r="23" spans="1:10" s="800" customFormat="1" ht="15" customHeight="1">
      <c r="A23" s="801">
        <v>21</v>
      </c>
      <c r="B23" s="802" t="s">
        <v>1009</v>
      </c>
      <c r="C23" s="803">
        <v>615.52</v>
      </c>
      <c r="D23" s="803">
        <v>238051.05300000001</v>
      </c>
      <c r="E23" s="804">
        <v>3.4225172128733341</v>
      </c>
      <c r="F23" s="804">
        <v>1.03</v>
      </c>
      <c r="G23" s="805">
        <v>0.36528699999999997</v>
      </c>
      <c r="H23" s="805">
        <v>1.51</v>
      </c>
      <c r="I23" s="806">
        <v>0.180557</v>
      </c>
      <c r="J23" s="806">
        <v>0.14000000000000001</v>
      </c>
    </row>
    <row r="24" spans="1:10" s="800" customFormat="1" ht="15" customHeight="1">
      <c r="A24" s="801">
        <v>22</v>
      </c>
      <c r="B24" s="802" t="s">
        <v>1010</v>
      </c>
      <c r="C24" s="803">
        <v>542.73</v>
      </c>
      <c r="D24" s="803">
        <v>112569.201313</v>
      </c>
      <c r="E24" s="804">
        <v>1.6184344672197104</v>
      </c>
      <c r="F24" s="804">
        <v>1.01</v>
      </c>
      <c r="G24" s="805">
        <v>0.36485000000000001</v>
      </c>
      <c r="H24" s="805">
        <v>1.49</v>
      </c>
      <c r="I24" s="806">
        <v>-2.076044</v>
      </c>
      <c r="J24" s="806">
        <v>0.22</v>
      </c>
    </row>
    <row r="25" spans="1:10" s="800" customFormat="1" ht="15" customHeight="1">
      <c r="A25" s="801">
        <v>23</v>
      </c>
      <c r="B25" s="802" t="s">
        <v>1011</v>
      </c>
      <c r="C25" s="803">
        <v>2787.92</v>
      </c>
      <c r="D25" s="803">
        <v>195945.973784</v>
      </c>
      <c r="E25" s="804">
        <v>2.8171623675572111</v>
      </c>
      <c r="F25" s="804">
        <v>0.77</v>
      </c>
      <c r="G25" s="805">
        <v>0.26501999999999998</v>
      </c>
      <c r="H25" s="805">
        <v>1.33</v>
      </c>
      <c r="I25" s="806">
        <v>6.675567</v>
      </c>
      <c r="J25" s="806">
        <v>0.24</v>
      </c>
    </row>
    <row r="26" spans="1:10" s="800" customFormat="1" ht="15" customHeight="1">
      <c r="A26" s="801">
        <v>24</v>
      </c>
      <c r="B26" s="802" t="s">
        <v>1012</v>
      </c>
      <c r="C26" s="803">
        <v>151.04</v>
      </c>
      <c r="D26" s="803">
        <v>114172.82764800001</v>
      </c>
      <c r="E26" s="804">
        <v>1.6414901885256543</v>
      </c>
      <c r="F26" s="804">
        <v>0.71</v>
      </c>
      <c r="G26" s="805">
        <v>0.211535</v>
      </c>
      <c r="H26" s="805">
        <v>1.37</v>
      </c>
      <c r="I26" s="806">
        <v>3.5844990000000001</v>
      </c>
      <c r="J26" s="806">
        <v>0.13</v>
      </c>
    </row>
    <row r="27" spans="1:10" s="800" customFormat="1" ht="15" customHeight="1">
      <c r="A27" s="801">
        <v>25</v>
      </c>
      <c r="B27" s="802" t="s">
        <v>1013</v>
      </c>
      <c r="C27" s="803">
        <v>288.69</v>
      </c>
      <c r="D27" s="803">
        <v>87231.757463999995</v>
      </c>
      <c r="E27" s="804">
        <v>1.2541519462622666</v>
      </c>
      <c r="F27" s="804">
        <v>0.79</v>
      </c>
      <c r="G27" s="805">
        <v>0.23569000000000001</v>
      </c>
      <c r="H27" s="805">
        <v>1.44</v>
      </c>
      <c r="I27" s="806">
        <v>-0.858267</v>
      </c>
      <c r="J27" s="806">
        <v>0.14000000000000001</v>
      </c>
    </row>
    <row r="28" spans="1:10" s="800" customFormat="1" ht="15" customHeight="1">
      <c r="A28" s="801">
        <v>26</v>
      </c>
      <c r="B28" s="802" t="s">
        <v>1014</v>
      </c>
      <c r="C28" s="803">
        <v>365.91</v>
      </c>
      <c r="D28" s="803">
        <v>329490.22444800002</v>
      </c>
      <c r="E28" s="804">
        <v>4.7371601613826018</v>
      </c>
      <c r="F28" s="804">
        <v>1.01</v>
      </c>
      <c r="G28" s="805">
        <v>0.43503599999999998</v>
      </c>
      <c r="H28" s="805">
        <v>1.37</v>
      </c>
      <c r="I28" s="806">
        <v>0.31817299999999998</v>
      </c>
      <c r="J28" s="806">
        <v>0.14000000000000001</v>
      </c>
    </row>
    <row r="29" spans="1:10" s="800" customFormat="1" ht="15" customHeight="1">
      <c r="A29" s="801">
        <v>27</v>
      </c>
      <c r="B29" s="802" t="s">
        <v>1015</v>
      </c>
      <c r="C29" s="803">
        <v>9696.67</v>
      </c>
      <c r="D29" s="803">
        <v>81509.689563000007</v>
      </c>
      <c r="E29" s="804">
        <v>1.1718844005505384</v>
      </c>
      <c r="F29" s="804">
        <v>0.52</v>
      </c>
      <c r="G29" s="805">
        <v>0.11140799999999999</v>
      </c>
      <c r="H29" s="805">
        <v>1.39</v>
      </c>
      <c r="I29" s="806">
        <v>-2.1112690000000001</v>
      </c>
      <c r="J29" s="806">
        <v>0.18</v>
      </c>
    </row>
    <row r="30" spans="1:10" s="800" customFormat="1" ht="15" customHeight="1">
      <c r="A30" s="801">
        <v>28</v>
      </c>
      <c r="B30" s="802" t="s">
        <v>1016</v>
      </c>
      <c r="C30" s="803">
        <v>487.08</v>
      </c>
      <c r="D30" s="803">
        <v>64809.220612999998</v>
      </c>
      <c r="E30" s="804">
        <v>0.93177774391486434</v>
      </c>
      <c r="F30" s="804">
        <v>1.1399999999999999</v>
      </c>
      <c r="G30" s="805">
        <v>0.30581799999999998</v>
      </c>
      <c r="H30" s="805">
        <v>1.83</v>
      </c>
      <c r="I30" s="806">
        <v>-7.0880789999999996</v>
      </c>
      <c r="J30" s="806">
        <v>0.19</v>
      </c>
    </row>
    <row r="31" spans="1:10" s="800" customFormat="1" ht="15" customHeight="1">
      <c r="A31" s="801">
        <v>29</v>
      </c>
      <c r="B31" s="802" t="s">
        <v>1017</v>
      </c>
      <c r="C31" s="803">
        <v>6975.45</v>
      </c>
      <c r="D31" s="803">
        <v>80937.576249999998</v>
      </c>
      <c r="E31" s="804">
        <v>1.1636589899221028</v>
      </c>
      <c r="F31" s="804">
        <v>0.39</v>
      </c>
      <c r="G31" s="805">
        <v>5.7577000000000003E-2</v>
      </c>
      <c r="H31" s="805">
        <v>1.44</v>
      </c>
      <c r="I31" s="806">
        <v>4.9180320000000002</v>
      </c>
      <c r="J31" s="806">
        <v>0.16</v>
      </c>
    </row>
    <row r="32" spans="1:10" s="800" customFormat="1" ht="15" customHeight="1">
      <c r="A32" s="801">
        <v>30</v>
      </c>
      <c r="B32" s="802" t="s">
        <v>1018</v>
      </c>
      <c r="C32" s="803">
        <v>159.28</v>
      </c>
      <c r="D32" s="803">
        <v>83945.571460000006</v>
      </c>
      <c r="E32" s="804">
        <v>1.2069056601330748</v>
      </c>
      <c r="F32" s="804">
        <v>1.36</v>
      </c>
      <c r="G32" s="805">
        <v>0.37803999999999999</v>
      </c>
      <c r="H32" s="805">
        <v>1.96</v>
      </c>
      <c r="I32" s="806">
        <v>6.7122039999999998</v>
      </c>
      <c r="J32" s="806">
        <v>0.19</v>
      </c>
    </row>
    <row r="33" spans="1:10" s="800" customFormat="1" ht="15" customHeight="1">
      <c r="A33" s="808"/>
      <c r="B33" s="809"/>
      <c r="C33" s="810"/>
      <c r="D33" s="810"/>
      <c r="E33" s="811"/>
      <c r="F33" s="812"/>
      <c r="G33" s="813"/>
      <c r="H33" s="813"/>
      <c r="I33" s="814"/>
      <c r="J33" s="814"/>
    </row>
    <row r="34" spans="1:10" s="800" customFormat="1" ht="38.25" customHeight="1">
      <c r="A34" s="1260" t="s">
        <v>1019</v>
      </c>
      <c r="B34" s="1260"/>
      <c r="C34" s="1260"/>
      <c r="D34" s="1260"/>
      <c r="E34" s="1260"/>
      <c r="F34" s="1260"/>
      <c r="G34" s="1260"/>
      <c r="H34" s="1260"/>
      <c r="I34" s="1260"/>
      <c r="J34" s="1260"/>
    </row>
    <row r="35" spans="1:10" s="800" customFormat="1" ht="34.5" customHeight="1">
      <c r="A35" s="1260" t="s">
        <v>1020</v>
      </c>
      <c r="B35" s="1260"/>
      <c r="C35" s="1260"/>
      <c r="D35" s="1260"/>
      <c r="E35" s="1260"/>
      <c r="F35" s="1260"/>
      <c r="G35" s="1260"/>
      <c r="H35" s="1260"/>
      <c r="I35" s="1260"/>
      <c r="J35" s="1260"/>
    </row>
    <row r="36" spans="1:10" s="800" customFormat="1" ht="20.25" customHeight="1">
      <c r="A36" s="1260" t="s">
        <v>1021</v>
      </c>
      <c r="B36" s="1260"/>
      <c r="C36" s="1260"/>
      <c r="D36" s="1260"/>
      <c r="E36" s="1260"/>
      <c r="F36" s="1260"/>
      <c r="G36" s="1260"/>
      <c r="H36" s="1260"/>
      <c r="I36" s="1260"/>
      <c r="J36" s="1260"/>
    </row>
    <row r="37" spans="1:10" s="800" customFormat="1" ht="48.75" customHeight="1">
      <c r="A37" s="1260" t="s">
        <v>1022</v>
      </c>
      <c r="B37" s="1260"/>
      <c r="C37" s="1260"/>
      <c r="D37" s="1260"/>
      <c r="E37" s="1260"/>
      <c r="F37" s="1260"/>
      <c r="G37" s="1260"/>
      <c r="H37" s="1260"/>
      <c r="I37" s="1260"/>
      <c r="J37" s="1260"/>
    </row>
    <row r="38" spans="1:10" s="800" customFormat="1" ht="37.5" customHeight="1">
      <c r="A38" s="1260" t="s">
        <v>1023</v>
      </c>
      <c r="B38" s="1260"/>
      <c r="C38" s="1260"/>
      <c r="D38" s="1260"/>
      <c r="E38" s="1260"/>
      <c r="F38" s="1260"/>
      <c r="G38" s="1260"/>
      <c r="H38" s="1260"/>
      <c r="I38" s="1260"/>
      <c r="J38" s="1260"/>
    </row>
    <row r="39" spans="1:10" s="800" customFormat="1" ht="13.5" customHeight="1">
      <c r="A39" s="1256" t="s">
        <v>975</v>
      </c>
      <c r="B39" s="1257"/>
      <c r="C39" s="1257"/>
      <c r="D39" s="1257"/>
      <c r="E39" s="1257"/>
      <c r="F39" s="1257"/>
      <c r="G39" s="1257"/>
      <c r="H39" s="1257"/>
      <c r="I39" s="1257"/>
      <c r="J39" s="1258"/>
    </row>
    <row r="40" spans="1:10" s="800" customFormat="1" ht="27.6" customHeight="1">
      <c r="H40" s="815"/>
    </row>
  </sheetData>
  <mergeCells count="7">
    <mergeCell ref="A39:J39"/>
    <mergeCell ref="A1:J1"/>
    <mergeCell ref="A34:J34"/>
    <mergeCell ref="A35:J35"/>
    <mergeCell ref="A36:J36"/>
    <mergeCell ref="A37:J37"/>
    <mergeCell ref="A38:J3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election sqref="A1:N1"/>
    </sheetView>
  </sheetViews>
  <sheetFormatPr defaultColWidth="9.140625" defaultRowHeight="12"/>
  <cols>
    <col min="1" max="1" width="6.42578125" style="816" bestFit="1" customWidth="1"/>
    <col min="2" max="2" width="20.5703125" style="816" bestFit="1" customWidth="1"/>
    <col min="3" max="3" width="14.5703125" style="816" bestFit="1" customWidth="1"/>
    <col min="4" max="4" width="13.85546875" style="816" bestFit="1" customWidth="1"/>
    <col min="5" max="5" width="9.85546875" style="816" customWidth="1"/>
    <col min="6" max="6" width="7.85546875" style="816" customWidth="1"/>
    <col min="7" max="7" width="9" style="816" customWidth="1"/>
    <col min="8" max="8" width="9.5703125" style="816" bestFit="1" customWidth="1"/>
    <col min="9" max="9" width="10.5703125" style="816" bestFit="1" customWidth="1"/>
    <col min="10" max="10" width="11.5703125" style="816" customWidth="1"/>
    <col min="11" max="11" width="30.42578125" style="816" bestFit="1" customWidth="1"/>
    <col min="12" max="12" width="4.5703125" style="816" bestFit="1" customWidth="1"/>
    <col min="13" max="16384" width="9.140625" style="816"/>
  </cols>
  <sheetData>
    <row r="1" spans="1:11" ht="17.25" customHeight="1">
      <c r="A1" s="1262" t="s">
        <v>1024</v>
      </c>
      <c r="B1" s="1262"/>
      <c r="C1" s="1262"/>
      <c r="D1" s="1262"/>
      <c r="E1" s="1262"/>
      <c r="F1" s="1262"/>
      <c r="G1" s="1262"/>
      <c r="H1" s="1262"/>
      <c r="I1" s="1262"/>
      <c r="J1" s="1262"/>
      <c r="K1" s="1262"/>
    </row>
    <row r="2" spans="1:11" s="819" customFormat="1" ht="58.5" customHeight="1">
      <c r="A2" s="817" t="s">
        <v>1025</v>
      </c>
      <c r="B2" s="817" t="s">
        <v>980</v>
      </c>
      <c r="C2" s="818" t="s">
        <v>981</v>
      </c>
      <c r="D2" s="818" t="s">
        <v>982</v>
      </c>
      <c r="E2" s="817" t="s">
        <v>983</v>
      </c>
      <c r="F2" s="817" t="s">
        <v>984</v>
      </c>
      <c r="G2" s="817" t="s">
        <v>985</v>
      </c>
      <c r="H2" s="818" t="s">
        <v>986</v>
      </c>
      <c r="I2" s="818" t="s">
        <v>987</v>
      </c>
      <c r="J2" s="818" t="s">
        <v>988</v>
      </c>
    </row>
    <row r="3" spans="1:11" s="819" customFormat="1" ht="27.75" customHeight="1">
      <c r="A3" s="801">
        <v>1</v>
      </c>
      <c r="B3" s="802" t="s">
        <v>1026</v>
      </c>
      <c r="C3" s="803">
        <v>114.0001121</v>
      </c>
      <c r="D3" s="803">
        <v>52666.68</v>
      </c>
      <c r="E3" s="804">
        <v>0.66</v>
      </c>
      <c r="F3" s="804">
        <v>1.89</v>
      </c>
      <c r="G3" s="805">
        <v>0.14000000000000001</v>
      </c>
      <c r="H3" s="805">
        <v>1.75</v>
      </c>
      <c r="I3" s="806">
        <v>9.9700000000000006</v>
      </c>
      <c r="J3" s="806">
        <v>0.02</v>
      </c>
    </row>
    <row r="4" spans="1:11" s="819" customFormat="1" ht="27" customHeight="1">
      <c r="A4" s="801">
        <v>2</v>
      </c>
      <c r="B4" s="802" t="s">
        <v>1027</v>
      </c>
      <c r="C4" s="803">
        <v>432.02778899999998</v>
      </c>
      <c r="D4" s="803">
        <v>51509.59</v>
      </c>
      <c r="E4" s="804">
        <v>0.65</v>
      </c>
      <c r="F4" s="804">
        <v>1.74</v>
      </c>
      <c r="G4" s="805">
        <v>0.27</v>
      </c>
      <c r="H4" s="805">
        <v>1.0900000000000001</v>
      </c>
      <c r="I4" s="806">
        <v>7.82</v>
      </c>
      <c r="J4" s="806">
        <v>0.02</v>
      </c>
    </row>
    <row r="5" spans="1:11" s="819" customFormat="1" ht="27" customHeight="1">
      <c r="A5" s="801">
        <v>3</v>
      </c>
      <c r="B5" s="802" t="s">
        <v>1028</v>
      </c>
      <c r="C5" s="803">
        <v>71.892328500000005</v>
      </c>
      <c r="D5" s="803">
        <v>45430.06</v>
      </c>
      <c r="E5" s="804">
        <v>0.56999999999999995</v>
      </c>
      <c r="F5" s="804">
        <v>0.82</v>
      </c>
      <c r="G5" s="805">
        <v>0.18</v>
      </c>
      <c r="H5" s="805">
        <v>0.97</v>
      </c>
      <c r="I5" s="806">
        <v>4.7</v>
      </c>
      <c r="J5" s="806">
        <v>0.02</v>
      </c>
    </row>
    <row r="6" spans="1:11" s="819" customFormat="1" ht="21.75" customHeight="1">
      <c r="A6" s="801">
        <v>4</v>
      </c>
      <c r="B6" s="802" t="s">
        <v>1029</v>
      </c>
      <c r="C6" s="803">
        <v>95.919779000000005</v>
      </c>
      <c r="D6" s="803">
        <v>130844.6</v>
      </c>
      <c r="E6" s="804">
        <v>1.65</v>
      </c>
      <c r="F6" s="804">
        <v>0.59</v>
      </c>
      <c r="G6" s="805">
        <v>0.13</v>
      </c>
      <c r="H6" s="805">
        <v>0.84</v>
      </c>
      <c r="I6" s="806">
        <v>5.09</v>
      </c>
      <c r="J6" s="806">
        <v>0.01</v>
      </c>
    </row>
    <row r="7" spans="1:11" s="819" customFormat="1" ht="25.5" customHeight="1">
      <c r="A7" s="801">
        <v>5</v>
      </c>
      <c r="B7" s="802" t="s">
        <v>1030</v>
      </c>
      <c r="C7" s="803">
        <v>615.30809139999997</v>
      </c>
      <c r="D7" s="803">
        <v>235478.41</v>
      </c>
      <c r="E7" s="804">
        <v>2.97</v>
      </c>
      <c r="F7" s="804">
        <v>1.02</v>
      </c>
      <c r="G7" s="805">
        <v>0.36</v>
      </c>
      <c r="H7" s="805">
        <v>1.06</v>
      </c>
      <c r="I7" s="806">
        <v>0.17</v>
      </c>
      <c r="J7" s="806">
        <v>0.02</v>
      </c>
    </row>
    <row r="8" spans="1:11" s="819" customFormat="1" ht="27" customHeight="1">
      <c r="A8" s="801">
        <v>6</v>
      </c>
      <c r="B8" s="802" t="s">
        <v>1031</v>
      </c>
      <c r="C8" s="803">
        <v>282.957358</v>
      </c>
      <c r="D8" s="803">
        <v>50162.11</v>
      </c>
      <c r="E8" s="804">
        <v>0.63</v>
      </c>
      <c r="F8" s="804">
        <v>0.62</v>
      </c>
      <c r="G8" s="805">
        <v>0.16</v>
      </c>
      <c r="H8" s="805">
        <v>1.24</v>
      </c>
      <c r="I8" s="806">
        <v>14.09</v>
      </c>
      <c r="J8" s="806">
        <v>0.02</v>
      </c>
    </row>
    <row r="9" spans="1:11" s="819" customFormat="1" ht="18" customHeight="1">
      <c r="A9" s="801">
        <v>7</v>
      </c>
      <c r="B9" s="802" t="s">
        <v>1032</v>
      </c>
      <c r="C9" s="803">
        <v>121.0858466</v>
      </c>
      <c r="D9" s="803">
        <v>167294.87</v>
      </c>
      <c r="E9" s="804">
        <v>2.11</v>
      </c>
      <c r="F9" s="804">
        <v>1.38</v>
      </c>
      <c r="G9" s="805">
        <v>0.43</v>
      </c>
      <c r="H9" s="805">
        <v>1.19</v>
      </c>
      <c r="I9" s="806">
        <v>11.81</v>
      </c>
      <c r="J9" s="806">
        <v>0.02</v>
      </c>
    </row>
    <row r="10" spans="1:11" s="819" customFormat="1" ht="29.25" customHeight="1">
      <c r="A10" s="801">
        <v>8</v>
      </c>
      <c r="B10" s="802" t="s">
        <v>1033</v>
      </c>
      <c r="C10" s="803">
        <v>159.28154599999999</v>
      </c>
      <c r="D10" s="803">
        <v>73362.05</v>
      </c>
      <c r="E10" s="804">
        <v>0.92</v>
      </c>
      <c r="F10" s="804">
        <v>1.38</v>
      </c>
      <c r="G10" s="805">
        <v>0.39</v>
      </c>
      <c r="H10" s="805">
        <v>0.99</v>
      </c>
      <c r="I10" s="806">
        <v>6.96</v>
      </c>
      <c r="J10" s="806">
        <v>0.03</v>
      </c>
    </row>
    <row r="11" spans="1:11" s="819" customFormat="1" ht="27.75" customHeight="1">
      <c r="A11" s="801">
        <v>9</v>
      </c>
      <c r="B11" s="802" t="s">
        <v>1034</v>
      </c>
      <c r="C11" s="803">
        <v>2169.2527439999999</v>
      </c>
      <c r="D11" s="803">
        <v>34131.89</v>
      </c>
      <c r="E11" s="804">
        <v>0.43</v>
      </c>
      <c r="F11" s="804">
        <v>0.63</v>
      </c>
      <c r="G11" s="805">
        <v>0.14000000000000001</v>
      </c>
      <c r="H11" s="805">
        <v>1.41</v>
      </c>
      <c r="I11" s="806">
        <v>3.86</v>
      </c>
      <c r="J11" s="806">
        <v>0.02</v>
      </c>
    </row>
    <row r="12" spans="1:11" s="819" customFormat="1" ht="15" customHeight="1">
      <c r="A12" s="801">
        <v>10</v>
      </c>
      <c r="B12" s="802" t="s">
        <v>1035</v>
      </c>
      <c r="C12" s="803">
        <v>2787.567325</v>
      </c>
      <c r="D12" s="803">
        <v>196073.03</v>
      </c>
      <c r="E12" s="804">
        <v>2.4700000000000002</v>
      </c>
      <c r="F12" s="804">
        <v>0.78</v>
      </c>
      <c r="G12" s="805">
        <v>0.27</v>
      </c>
      <c r="H12" s="805">
        <v>0.87</v>
      </c>
      <c r="I12" s="806">
        <v>6.72</v>
      </c>
      <c r="J12" s="806">
        <v>0.02</v>
      </c>
    </row>
    <row r="13" spans="1:11" s="819" customFormat="1" ht="15" customHeight="1">
      <c r="A13" s="801">
        <v>11</v>
      </c>
      <c r="B13" s="802" t="s">
        <v>1036</v>
      </c>
      <c r="C13" s="803">
        <v>24.086829600000002</v>
      </c>
      <c r="D13" s="803">
        <v>53743.49</v>
      </c>
      <c r="E13" s="804">
        <v>0.68</v>
      </c>
      <c r="F13" s="804">
        <v>0.41</v>
      </c>
      <c r="G13" s="805">
        <v>7.0000000000000007E-2</v>
      </c>
      <c r="H13" s="805">
        <v>1.1200000000000001</v>
      </c>
      <c r="I13" s="806">
        <v>5.35</v>
      </c>
      <c r="J13" s="806">
        <v>0.02</v>
      </c>
    </row>
    <row r="14" spans="1:11" s="819" customFormat="1" ht="15" customHeight="1">
      <c r="A14" s="801">
        <v>12</v>
      </c>
      <c r="B14" s="802" t="s">
        <v>1037</v>
      </c>
      <c r="C14" s="803">
        <v>161.428786</v>
      </c>
      <c r="D14" s="803">
        <v>47640.26</v>
      </c>
      <c r="E14" s="804">
        <v>0.6</v>
      </c>
      <c r="F14" s="804">
        <v>0.52</v>
      </c>
      <c r="G14" s="805">
        <v>0.12</v>
      </c>
      <c r="H14" s="805">
        <v>0.96</v>
      </c>
      <c r="I14" s="806">
        <v>0.84</v>
      </c>
      <c r="J14" s="806">
        <v>0.02</v>
      </c>
    </row>
    <row r="15" spans="1:11" s="819" customFormat="1" ht="15" customHeight="1">
      <c r="A15" s="801">
        <v>13</v>
      </c>
      <c r="B15" s="802" t="s">
        <v>1038</v>
      </c>
      <c r="C15" s="803">
        <v>6162.7283269999998</v>
      </c>
      <c r="D15" s="803">
        <v>48842.09</v>
      </c>
      <c r="E15" s="804">
        <v>0.62</v>
      </c>
      <c r="F15" s="804">
        <v>0.83</v>
      </c>
      <c r="G15" s="805">
        <v>0.19</v>
      </c>
      <c r="H15" s="805">
        <v>1.03</v>
      </c>
      <c r="I15" s="806">
        <v>9.1</v>
      </c>
      <c r="J15" s="806">
        <v>0.03</v>
      </c>
    </row>
    <row r="16" spans="1:11" s="819" customFormat="1" ht="23.25" customHeight="1">
      <c r="A16" s="801">
        <v>14</v>
      </c>
      <c r="B16" s="802" t="s">
        <v>1039</v>
      </c>
      <c r="C16" s="803">
        <v>53.093716000000001</v>
      </c>
      <c r="D16" s="803">
        <v>41641.19</v>
      </c>
      <c r="E16" s="804">
        <v>0.52</v>
      </c>
      <c r="F16" s="804">
        <v>0.5</v>
      </c>
      <c r="G16" s="805">
        <v>0.05</v>
      </c>
      <c r="H16" s="805">
        <v>2.72</v>
      </c>
      <c r="I16" s="806">
        <v>15.75</v>
      </c>
      <c r="J16" s="806">
        <v>0.03</v>
      </c>
    </row>
    <row r="17" spans="1:10" s="819" customFormat="1" ht="25.5" customHeight="1">
      <c r="A17" s="801">
        <v>15</v>
      </c>
      <c r="B17" s="802" t="s">
        <v>1040</v>
      </c>
      <c r="C17" s="803">
        <v>83.263426999999993</v>
      </c>
      <c r="D17" s="803">
        <v>59929.53</v>
      </c>
      <c r="E17" s="804">
        <v>0.76</v>
      </c>
      <c r="F17" s="804">
        <v>0.44</v>
      </c>
      <c r="G17" s="805">
        <v>0.1</v>
      </c>
      <c r="H17" s="805">
        <v>0.9</v>
      </c>
      <c r="I17" s="806">
        <v>6.64</v>
      </c>
      <c r="J17" s="806">
        <v>0.01</v>
      </c>
    </row>
    <row r="18" spans="1:10" s="819" customFormat="1" ht="20.25" customHeight="1">
      <c r="A18" s="801">
        <v>16</v>
      </c>
      <c r="B18" s="802" t="s">
        <v>1041</v>
      </c>
      <c r="C18" s="803">
        <v>27.348157</v>
      </c>
      <c r="D18" s="803">
        <v>45139.5</v>
      </c>
      <c r="E18" s="804">
        <v>0.56999999999999995</v>
      </c>
      <c r="F18" s="804">
        <v>0.95</v>
      </c>
      <c r="G18" s="805">
        <v>0.23</v>
      </c>
      <c r="H18" s="805">
        <v>1.4</v>
      </c>
      <c r="I18" s="806">
        <v>11.95</v>
      </c>
      <c r="J18" s="806">
        <v>0.01</v>
      </c>
    </row>
    <row r="19" spans="1:10" s="819" customFormat="1" ht="15" customHeight="1">
      <c r="A19" s="801">
        <v>17</v>
      </c>
      <c r="B19" s="802" t="s">
        <v>1042</v>
      </c>
      <c r="C19" s="803">
        <v>131.6864252</v>
      </c>
      <c r="D19" s="803">
        <v>63431.24</v>
      </c>
      <c r="E19" s="804">
        <v>0.8</v>
      </c>
      <c r="F19" s="804">
        <v>0.91</v>
      </c>
      <c r="G19" s="805">
        <v>0.34</v>
      </c>
      <c r="H19" s="805">
        <v>1.0900000000000001</v>
      </c>
      <c r="I19" s="806">
        <v>5.37</v>
      </c>
      <c r="J19" s="806">
        <v>0.02</v>
      </c>
    </row>
    <row r="20" spans="1:10" s="819" customFormat="1" ht="15" customHeight="1">
      <c r="A20" s="801">
        <v>18</v>
      </c>
      <c r="B20" s="802" t="s">
        <v>1043</v>
      </c>
      <c r="C20" s="803">
        <v>542.73301919999994</v>
      </c>
      <c r="D20" s="803">
        <v>112616.83</v>
      </c>
      <c r="E20" s="804">
        <v>1.42</v>
      </c>
      <c r="F20" s="804">
        <v>1.02</v>
      </c>
      <c r="G20" s="805">
        <v>0.37</v>
      </c>
      <c r="H20" s="805">
        <v>1.43</v>
      </c>
      <c r="I20" s="806">
        <v>-1.95</v>
      </c>
      <c r="J20" s="806">
        <v>0.02</v>
      </c>
    </row>
    <row r="21" spans="1:10" s="819" customFormat="1" ht="24" customHeight="1">
      <c r="A21" s="801">
        <v>19</v>
      </c>
      <c r="B21" s="802" t="s">
        <v>1044</v>
      </c>
      <c r="C21" s="803">
        <v>557.97427860000005</v>
      </c>
      <c r="D21" s="803">
        <v>743893.54</v>
      </c>
      <c r="E21" s="804">
        <v>9.3800000000000008</v>
      </c>
      <c r="F21" s="804">
        <v>1.02</v>
      </c>
      <c r="G21" s="805">
        <v>0.54</v>
      </c>
      <c r="H21" s="805">
        <v>0.93</v>
      </c>
      <c r="I21" s="806">
        <v>4.8499999999999996</v>
      </c>
      <c r="J21" s="806">
        <v>0.01</v>
      </c>
    </row>
    <row r="22" spans="1:10" s="819" customFormat="1" ht="28.5" customHeight="1">
      <c r="A22" s="801">
        <v>20</v>
      </c>
      <c r="B22" s="802" t="s">
        <v>1045</v>
      </c>
      <c r="C22" s="803">
        <v>2149.3637650000001</v>
      </c>
      <c r="D22" s="803">
        <v>52376.77</v>
      </c>
      <c r="E22" s="804">
        <v>0.66</v>
      </c>
      <c r="F22" s="804">
        <v>0.99</v>
      </c>
      <c r="G22" s="805">
        <v>0.25</v>
      </c>
      <c r="H22" s="805">
        <v>2.2999999999999998</v>
      </c>
      <c r="I22" s="806">
        <v>6.12</v>
      </c>
      <c r="J22" s="806">
        <v>0.01</v>
      </c>
    </row>
    <row r="23" spans="1:10" s="819" customFormat="1" ht="15" customHeight="1">
      <c r="A23" s="801">
        <v>21</v>
      </c>
      <c r="B23" s="802" t="s">
        <v>1046</v>
      </c>
      <c r="C23" s="803">
        <v>39.967943599999998</v>
      </c>
      <c r="D23" s="803">
        <v>33235.14</v>
      </c>
      <c r="E23" s="804">
        <v>0.42</v>
      </c>
      <c r="F23" s="804">
        <v>0.75</v>
      </c>
      <c r="G23" s="805">
        <v>0.21</v>
      </c>
      <c r="H23" s="805">
        <v>1.1100000000000001</v>
      </c>
      <c r="I23" s="806">
        <v>9</v>
      </c>
      <c r="J23" s="806">
        <v>0.02</v>
      </c>
    </row>
    <row r="24" spans="1:10" s="819" customFormat="1" ht="16.5" customHeight="1">
      <c r="A24" s="801">
        <v>22</v>
      </c>
      <c r="B24" s="802" t="s">
        <v>1047</v>
      </c>
      <c r="C24" s="803">
        <v>224.7194585</v>
      </c>
      <c r="D24" s="803">
        <v>63700.1</v>
      </c>
      <c r="E24" s="804">
        <v>0.8</v>
      </c>
      <c r="F24" s="804">
        <v>1.73</v>
      </c>
      <c r="G24" s="805">
        <v>0.4</v>
      </c>
      <c r="H24" s="805">
        <v>0.99</v>
      </c>
      <c r="I24" s="806">
        <v>7.59</v>
      </c>
      <c r="J24" s="806">
        <v>0.02</v>
      </c>
    </row>
    <row r="25" spans="1:10" s="819" customFormat="1" ht="26.25" customHeight="1">
      <c r="A25" s="801">
        <v>23</v>
      </c>
      <c r="B25" s="802" t="s">
        <v>1048</v>
      </c>
      <c r="C25" s="803">
        <v>234.95912619999999</v>
      </c>
      <c r="D25" s="803">
        <v>219398.72</v>
      </c>
      <c r="E25" s="804">
        <v>2.77</v>
      </c>
      <c r="F25" s="804">
        <v>0.56999999999999995</v>
      </c>
      <c r="G25" s="805">
        <v>0.14000000000000001</v>
      </c>
      <c r="H25" s="805">
        <v>0.89</v>
      </c>
      <c r="I25" s="806">
        <v>-4.0199999999999996</v>
      </c>
      <c r="J25" s="806">
        <v>0.01</v>
      </c>
    </row>
    <row r="26" spans="1:10" s="819" customFormat="1" ht="26.25" customHeight="1">
      <c r="A26" s="801">
        <v>24</v>
      </c>
      <c r="B26" s="802" t="s">
        <v>1049</v>
      </c>
      <c r="C26" s="803">
        <v>366.01283860000001</v>
      </c>
      <c r="D26" s="803">
        <v>502873.09</v>
      </c>
      <c r="E26" s="804">
        <v>6.34</v>
      </c>
      <c r="F26" s="804">
        <v>1.1100000000000001</v>
      </c>
      <c r="G26" s="805">
        <v>0.54</v>
      </c>
      <c r="H26" s="805">
        <v>0.96</v>
      </c>
      <c r="I26" s="806">
        <v>5.72</v>
      </c>
      <c r="J26" s="806">
        <v>0.02</v>
      </c>
    </row>
    <row r="27" spans="1:10" s="819" customFormat="1" ht="27" customHeight="1">
      <c r="A27" s="801">
        <v>25</v>
      </c>
      <c r="B27" s="802" t="s">
        <v>1050</v>
      </c>
      <c r="C27" s="803">
        <v>1396.3693462000001</v>
      </c>
      <c r="D27" s="803">
        <v>640689.17000000004</v>
      </c>
      <c r="E27" s="804">
        <v>8.08</v>
      </c>
      <c r="F27" s="804">
        <v>1.07</v>
      </c>
      <c r="G27" s="805">
        <v>0.56000000000000005</v>
      </c>
      <c r="H27" s="805">
        <v>0.87</v>
      </c>
      <c r="I27" s="806">
        <v>4.6100000000000003</v>
      </c>
      <c r="J27" s="806">
        <v>0.02</v>
      </c>
    </row>
    <row r="28" spans="1:10" s="819" customFormat="1" ht="27" customHeight="1">
      <c r="A28" s="801">
        <v>26</v>
      </c>
      <c r="B28" s="802" t="s">
        <v>1051</v>
      </c>
      <c r="C28" s="803">
        <v>1242.0391451999999</v>
      </c>
      <c r="D28" s="803">
        <v>375270.33</v>
      </c>
      <c r="E28" s="804">
        <v>4.7300000000000004</v>
      </c>
      <c r="F28" s="804">
        <v>0.54</v>
      </c>
      <c r="G28" s="805">
        <v>0.15</v>
      </c>
      <c r="H28" s="805">
        <v>0.96</v>
      </c>
      <c r="I28" s="806">
        <v>10.96</v>
      </c>
      <c r="J28" s="806">
        <v>0.02</v>
      </c>
    </row>
    <row r="29" spans="1:10" s="819" customFormat="1" ht="27" customHeight="1">
      <c r="A29" s="801">
        <v>27</v>
      </c>
      <c r="B29" s="802" t="s">
        <v>1052</v>
      </c>
      <c r="C29" s="803">
        <v>775.85915799999998</v>
      </c>
      <c r="D29" s="803">
        <v>75130.48</v>
      </c>
      <c r="E29" s="804">
        <v>0.95</v>
      </c>
      <c r="F29" s="804">
        <v>1.41</v>
      </c>
      <c r="G29" s="805">
        <v>0.37</v>
      </c>
      <c r="H29" s="805">
        <v>1.38</v>
      </c>
      <c r="I29" s="806">
        <v>7.95</v>
      </c>
      <c r="J29" s="806">
        <v>0.02</v>
      </c>
    </row>
    <row r="30" spans="1:10" s="819" customFormat="1" ht="15" customHeight="1">
      <c r="A30" s="801">
        <v>28</v>
      </c>
      <c r="B30" s="802" t="s">
        <v>1053</v>
      </c>
      <c r="C30" s="803">
        <v>2074.2800219999999</v>
      </c>
      <c r="D30" s="803">
        <v>446951.34</v>
      </c>
      <c r="E30" s="804">
        <v>5.63</v>
      </c>
      <c r="F30" s="804">
        <v>1.23</v>
      </c>
      <c r="G30" s="805">
        <v>0.42</v>
      </c>
      <c r="H30" s="805">
        <v>2.4500000000000002</v>
      </c>
      <c r="I30" s="806">
        <v>-12.27</v>
      </c>
      <c r="J30" s="806">
        <v>0.02</v>
      </c>
    </row>
    <row r="31" spans="1:10" s="819" customFormat="1" ht="30" customHeight="1">
      <c r="A31" s="801">
        <v>29</v>
      </c>
      <c r="B31" s="802" t="s">
        <v>1054</v>
      </c>
      <c r="C31" s="803">
        <v>241.72204400000001</v>
      </c>
      <c r="D31" s="803">
        <v>68375.19</v>
      </c>
      <c r="E31" s="804">
        <v>0.86</v>
      </c>
      <c r="F31" s="804">
        <v>1.19</v>
      </c>
      <c r="G31" s="805">
        <v>0.28000000000000003</v>
      </c>
      <c r="H31" s="805">
        <v>1.1000000000000001</v>
      </c>
      <c r="I31" s="806">
        <v>5.41</v>
      </c>
      <c r="J31" s="806">
        <v>0.02</v>
      </c>
    </row>
    <row r="32" spans="1:10" s="819" customFormat="1" ht="29.25" customHeight="1">
      <c r="A32" s="801">
        <v>30</v>
      </c>
      <c r="B32" s="802" t="s">
        <v>1055</v>
      </c>
      <c r="C32" s="803">
        <v>993.25241849999998</v>
      </c>
      <c r="D32" s="803">
        <v>284895.98</v>
      </c>
      <c r="E32" s="804">
        <v>3.59</v>
      </c>
      <c r="F32" s="804">
        <v>0.85</v>
      </c>
      <c r="G32" s="805">
        <v>0.33</v>
      </c>
      <c r="H32" s="805">
        <v>1.27</v>
      </c>
      <c r="I32" s="806">
        <v>11.84</v>
      </c>
      <c r="J32" s="806">
        <v>0.01</v>
      </c>
    </row>
    <row r="33" spans="1:10" s="819" customFormat="1" ht="15" customHeight="1">
      <c r="A33" s="801">
        <v>31</v>
      </c>
      <c r="B33" s="802" t="s">
        <v>1056</v>
      </c>
      <c r="C33" s="803">
        <v>281.0872948</v>
      </c>
      <c r="D33" s="803">
        <v>285779.20000000001</v>
      </c>
      <c r="E33" s="804">
        <v>3.6</v>
      </c>
      <c r="F33" s="804">
        <v>1.02</v>
      </c>
      <c r="G33" s="805">
        <v>0.41</v>
      </c>
      <c r="H33" s="805">
        <v>1.38</v>
      </c>
      <c r="I33" s="806">
        <v>9.25</v>
      </c>
      <c r="J33" s="806">
        <v>0.02</v>
      </c>
    </row>
    <row r="34" spans="1:10" s="819" customFormat="1" ht="22.5" customHeight="1">
      <c r="A34" s="801">
        <v>32</v>
      </c>
      <c r="B34" s="802" t="s">
        <v>1057</v>
      </c>
      <c r="C34" s="803">
        <v>621.76441550000004</v>
      </c>
      <c r="D34" s="803">
        <v>109849.36</v>
      </c>
      <c r="E34" s="804">
        <v>1.38</v>
      </c>
      <c r="F34" s="804">
        <v>1.01</v>
      </c>
      <c r="G34" s="805">
        <v>0.31</v>
      </c>
      <c r="H34" s="805">
        <v>0.74</v>
      </c>
      <c r="I34" s="806">
        <v>5.89</v>
      </c>
      <c r="J34" s="806">
        <v>0.02</v>
      </c>
    </row>
    <row r="35" spans="1:10" s="819" customFormat="1" ht="15" customHeight="1">
      <c r="A35" s="801">
        <v>33</v>
      </c>
      <c r="B35" s="802" t="s">
        <v>1058</v>
      </c>
      <c r="C35" s="803">
        <v>151.04003</v>
      </c>
      <c r="D35" s="803">
        <v>114168.2</v>
      </c>
      <c r="E35" s="804">
        <v>1.44</v>
      </c>
      <c r="F35" s="804">
        <v>0.74</v>
      </c>
      <c r="G35" s="805">
        <v>0.23</v>
      </c>
      <c r="H35" s="805">
        <v>0.96</v>
      </c>
      <c r="I35" s="806">
        <v>3.59</v>
      </c>
      <c r="J35" s="806">
        <v>0.01</v>
      </c>
    </row>
    <row r="36" spans="1:10" s="819" customFormat="1" ht="27" customHeight="1">
      <c r="A36" s="801">
        <v>34</v>
      </c>
      <c r="B36" s="802" t="s">
        <v>1059</v>
      </c>
      <c r="C36" s="803">
        <v>9696.6661339999991</v>
      </c>
      <c r="D36" s="803">
        <v>81723.5</v>
      </c>
      <c r="E36" s="804">
        <v>1.03</v>
      </c>
      <c r="F36" s="804">
        <v>0.57999999999999996</v>
      </c>
      <c r="G36" s="805">
        <v>0.13</v>
      </c>
      <c r="H36" s="805">
        <v>1.1100000000000001</v>
      </c>
      <c r="I36" s="806">
        <v>-1.77</v>
      </c>
      <c r="J36" s="806">
        <v>0.03</v>
      </c>
    </row>
    <row r="37" spans="1:10" s="819" customFormat="1" ht="26.25" customHeight="1">
      <c r="A37" s="801">
        <v>35</v>
      </c>
      <c r="B37" s="802" t="s">
        <v>1060</v>
      </c>
      <c r="C37" s="803">
        <v>96.415716000000003</v>
      </c>
      <c r="D37" s="803">
        <v>77631.22</v>
      </c>
      <c r="E37" s="804">
        <v>0.98</v>
      </c>
      <c r="F37" s="804">
        <v>0.61</v>
      </c>
      <c r="G37" s="805">
        <v>0.19</v>
      </c>
      <c r="H37" s="805">
        <v>1.35</v>
      </c>
      <c r="I37" s="806">
        <v>10.44</v>
      </c>
      <c r="J37" s="806">
        <v>0.03</v>
      </c>
    </row>
    <row r="38" spans="1:10" s="819" customFormat="1" ht="27" customHeight="1">
      <c r="A38" s="801">
        <v>36</v>
      </c>
      <c r="B38" s="802" t="s">
        <v>1061</v>
      </c>
      <c r="C38" s="803">
        <v>6290.1396029999996</v>
      </c>
      <c r="D38" s="803">
        <v>61988.7</v>
      </c>
      <c r="E38" s="804">
        <v>0.78</v>
      </c>
      <c r="F38" s="804">
        <v>0.69</v>
      </c>
      <c r="G38" s="805">
        <v>0.09</v>
      </c>
      <c r="H38" s="805">
        <v>1.28</v>
      </c>
      <c r="I38" s="806">
        <v>5.23</v>
      </c>
      <c r="J38" s="806">
        <v>0.02</v>
      </c>
    </row>
    <row r="39" spans="1:10" s="819" customFormat="1" ht="39" customHeight="1">
      <c r="A39" s="801">
        <v>37</v>
      </c>
      <c r="B39" s="802" t="s">
        <v>1062</v>
      </c>
      <c r="C39" s="803">
        <v>6975.4528639999999</v>
      </c>
      <c r="D39" s="803">
        <v>81091.38</v>
      </c>
      <c r="E39" s="804">
        <v>1.02</v>
      </c>
      <c r="F39" s="804">
        <v>0.4</v>
      </c>
      <c r="G39" s="805">
        <v>0.06</v>
      </c>
      <c r="H39" s="805">
        <v>1.3</v>
      </c>
      <c r="I39" s="806">
        <v>5.12</v>
      </c>
      <c r="J39" s="806">
        <v>0.02</v>
      </c>
    </row>
    <row r="40" spans="1:10" s="819" customFormat="1" ht="27" customHeight="1">
      <c r="A40" s="801">
        <v>38</v>
      </c>
      <c r="B40" s="802" t="s">
        <v>1063</v>
      </c>
      <c r="C40" s="803">
        <v>6765.4892760000002</v>
      </c>
      <c r="D40" s="803">
        <v>818793.34</v>
      </c>
      <c r="E40" s="804">
        <v>10.32</v>
      </c>
      <c r="F40" s="804">
        <v>1.1499999999999999</v>
      </c>
      <c r="G40" s="805">
        <v>0.45</v>
      </c>
      <c r="H40" s="805">
        <v>0.66</v>
      </c>
      <c r="I40" s="806">
        <v>3.84</v>
      </c>
      <c r="J40" s="806">
        <v>0.01</v>
      </c>
    </row>
    <row r="41" spans="1:10" s="819" customFormat="1" ht="27" customHeight="1">
      <c r="A41" s="801">
        <v>39</v>
      </c>
      <c r="B41" s="802" t="s">
        <v>1064</v>
      </c>
      <c r="C41" s="803">
        <v>1000.878789</v>
      </c>
      <c r="D41" s="803">
        <v>51349.59</v>
      </c>
      <c r="E41" s="804">
        <v>0.65</v>
      </c>
      <c r="F41" s="804">
        <v>0.94</v>
      </c>
      <c r="G41" s="805">
        <v>0.3</v>
      </c>
      <c r="H41" s="805">
        <v>1</v>
      </c>
      <c r="I41" s="806">
        <v>3.54</v>
      </c>
      <c r="J41" s="806">
        <v>0.03</v>
      </c>
    </row>
    <row r="42" spans="1:10" s="819" customFormat="1" ht="15" customHeight="1">
      <c r="A42" s="801">
        <v>40</v>
      </c>
      <c r="B42" s="802" t="s">
        <v>1065</v>
      </c>
      <c r="C42" s="803">
        <v>892.46119339999996</v>
      </c>
      <c r="D42" s="803">
        <v>221927.43</v>
      </c>
      <c r="E42" s="804">
        <v>2.8</v>
      </c>
      <c r="F42" s="804">
        <v>1.1599999999999999</v>
      </c>
      <c r="G42" s="805">
        <v>0.43</v>
      </c>
      <c r="H42" s="805">
        <v>1.01</v>
      </c>
      <c r="I42" s="806">
        <v>10.42</v>
      </c>
      <c r="J42" s="806">
        <v>0.02</v>
      </c>
    </row>
    <row r="43" spans="1:10" s="819" customFormat="1" ht="24.75" customHeight="1">
      <c r="A43" s="801">
        <v>41</v>
      </c>
      <c r="B43" s="802" t="s">
        <v>1066</v>
      </c>
      <c r="C43" s="803">
        <v>239.93349699999999</v>
      </c>
      <c r="D43" s="803">
        <v>106636.64</v>
      </c>
      <c r="E43" s="804">
        <v>1.34</v>
      </c>
      <c r="F43" s="804">
        <v>0.51</v>
      </c>
      <c r="G43" s="805">
        <v>0.13</v>
      </c>
      <c r="H43" s="805">
        <v>0.88</v>
      </c>
      <c r="I43" s="806">
        <v>0.46</v>
      </c>
      <c r="J43" s="806">
        <v>0.02</v>
      </c>
    </row>
    <row r="44" spans="1:10" s="819" customFormat="1" ht="25.5" customHeight="1">
      <c r="A44" s="801">
        <v>42</v>
      </c>
      <c r="B44" s="802" t="s">
        <v>1067</v>
      </c>
      <c r="C44" s="803">
        <v>365.90513729999998</v>
      </c>
      <c r="D44" s="803">
        <v>329823.23</v>
      </c>
      <c r="E44" s="804">
        <v>4.16</v>
      </c>
      <c r="F44" s="804">
        <v>1.02</v>
      </c>
      <c r="G44" s="805">
        <v>0.43</v>
      </c>
      <c r="H44" s="805">
        <v>1.05</v>
      </c>
      <c r="I44" s="806">
        <v>0.42</v>
      </c>
      <c r="J44" s="806">
        <v>0.02</v>
      </c>
    </row>
    <row r="45" spans="1:10" s="819" customFormat="1" ht="26.25" customHeight="1">
      <c r="A45" s="801">
        <v>43</v>
      </c>
      <c r="B45" s="802" t="s">
        <v>1068</v>
      </c>
      <c r="C45" s="803">
        <v>92.901165000000006</v>
      </c>
      <c r="D45" s="803">
        <v>45416.04</v>
      </c>
      <c r="E45" s="804">
        <v>0.56999999999999995</v>
      </c>
      <c r="F45" s="804">
        <v>0.8</v>
      </c>
      <c r="G45" s="805">
        <v>0.28000000000000003</v>
      </c>
      <c r="H45" s="805">
        <v>1.36</v>
      </c>
      <c r="I45" s="806">
        <v>7.76</v>
      </c>
      <c r="J45" s="806">
        <v>0.02</v>
      </c>
    </row>
    <row r="46" spans="1:10" s="819" customFormat="1" ht="19.5" customHeight="1">
      <c r="A46" s="801">
        <v>44</v>
      </c>
      <c r="B46" s="802" t="s">
        <v>1069</v>
      </c>
      <c r="C46" s="803">
        <v>664.26886500000001</v>
      </c>
      <c r="D46" s="803">
        <v>85366.35</v>
      </c>
      <c r="E46" s="804">
        <v>1.08</v>
      </c>
      <c r="F46" s="804">
        <v>1.28</v>
      </c>
      <c r="G46" s="805">
        <v>0.33</v>
      </c>
      <c r="H46" s="805">
        <v>1.45</v>
      </c>
      <c r="I46" s="806">
        <v>15.24</v>
      </c>
      <c r="J46" s="806">
        <v>0.02</v>
      </c>
    </row>
    <row r="47" spans="1:10" s="819" customFormat="1" ht="28.5" customHeight="1">
      <c r="A47" s="801">
        <v>45</v>
      </c>
      <c r="B47" s="802" t="s">
        <v>1070</v>
      </c>
      <c r="C47" s="803">
        <v>1222.1532629999999</v>
      </c>
      <c r="D47" s="803">
        <v>87074.75</v>
      </c>
      <c r="E47" s="804">
        <v>1.1000000000000001</v>
      </c>
      <c r="F47" s="804">
        <v>1.38</v>
      </c>
      <c r="G47" s="805">
        <v>0.3</v>
      </c>
      <c r="H47" s="805">
        <v>0.81</v>
      </c>
      <c r="I47" s="806">
        <v>3.3</v>
      </c>
      <c r="J47" s="806">
        <v>0.03</v>
      </c>
    </row>
    <row r="48" spans="1:10" s="819" customFormat="1" ht="15" customHeight="1">
      <c r="A48" s="801">
        <v>46</v>
      </c>
      <c r="B48" s="802" t="s">
        <v>1071</v>
      </c>
      <c r="C48" s="803">
        <v>487.07373749999999</v>
      </c>
      <c r="D48" s="803">
        <v>63823.03</v>
      </c>
      <c r="E48" s="804">
        <v>0.8</v>
      </c>
      <c r="F48" s="804">
        <v>1.1499999999999999</v>
      </c>
      <c r="G48" s="805">
        <v>0.3</v>
      </c>
      <c r="H48" s="805">
        <v>1.65</v>
      </c>
      <c r="I48" s="806">
        <v>-7.09</v>
      </c>
      <c r="J48" s="806">
        <v>0.02</v>
      </c>
    </row>
    <row r="49" spans="1:10" s="819" customFormat="1" ht="15" customHeight="1">
      <c r="A49" s="801">
        <v>47</v>
      </c>
      <c r="B49" s="802" t="s">
        <v>1072</v>
      </c>
      <c r="C49" s="803">
        <v>88.778616</v>
      </c>
      <c r="D49" s="803">
        <v>110233.7</v>
      </c>
      <c r="E49" s="804">
        <v>1.39</v>
      </c>
      <c r="F49" s="804">
        <v>1.02</v>
      </c>
      <c r="G49" s="805">
        <v>0.32</v>
      </c>
      <c r="H49" s="805">
        <v>0.89</v>
      </c>
      <c r="I49" s="806">
        <v>5.05</v>
      </c>
      <c r="J49" s="806">
        <v>0.02</v>
      </c>
    </row>
    <row r="50" spans="1:10" s="819" customFormat="1" ht="15" customHeight="1">
      <c r="A50" s="801">
        <v>48</v>
      </c>
      <c r="B50" s="802" t="s">
        <v>1073</v>
      </c>
      <c r="C50" s="803">
        <v>150.1215282</v>
      </c>
      <c r="D50" s="803">
        <v>38341.56</v>
      </c>
      <c r="E50" s="804">
        <v>0.48</v>
      </c>
      <c r="F50" s="804">
        <v>1.1499999999999999</v>
      </c>
      <c r="G50" s="805">
        <v>0.34</v>
      </c>
      <c r="H50" s="805">
        <v>1.02</v>
      </c>
      <c r="I50" s="806">
        <v>3.16</v>
      </c>
      <c r="J50" s="806">
        <v>0.02</v>
      </c>
    </row>
    <row r="51" spans="1:10" s="819" customFormat="1" ht="15" customHeight="1">
      <c r="A51" s="801">
        <v>49</v>
      </c>
      <c r="B51" s="802" t="s">
        <v>1074</v>
      </c>
      <c r="C51" s="803">
        <v>288.68258500000002</v>
      </c>
      <c r="D51" s="803">
        <v>87253.73</v>
      </c>
      <c r="E51" s="804">
        <v>1.1000000000000001</v>
      </c>
      <c r="F51" s="804">
        <v>0.84</v>
      </c>
      <c r="G51" s="805">
        <v>0.26</v>
      </c>
      <c r="H51" s="805">
        <v>0.86</v>
      </c>
      <c r="I51" s="806">
        <v>-0.87</v>
      </c>
      <c r="J51" s="806">
        <v>0.02</v>
      </c>
    </row>
    <row r="52" spans="1:10" s="819" customFormat="1" ht="27" customHeight="1">
      <c r="A52" s="801">
        <v>50</v>
      </c>
      <c r="B52" s="802" t="s">
        <v>1075</v>
      </c>
      <c r="C52" s="803">
        <v>1097.5835482</v>
      </c>
      <c r="D52" s="803">
        <v>57046.9</v>
      </c>
      <c r="E52" s="804">
        <v>0.72</v>
      </c>
      <c r="F52" s="804">
        <v>1.1299999999999999</v>
      </c>
      <c r="G52" s="805">
        <v>0.46</v>
      </c>
      <c r="H52" s="805">
        <v>1.41</v>
      </c>
      <c r="I52" s="806">
        <v>5.41</v>
      </c>
      <c r="J52" s="806">
        <v>0.02</v>
      </c>
    </row>
    <row r="53" spans="1:10" s="819" customFormat="1" ht="26.25" customHeight="1">
      <c r="A53" s="1263" t="s">
        <v>1076</v>
      </c>
      <c r="B53" s="1263"/>
      <c r="C53" s="1263"/>
      <c r="D53" s="1263"/>
      <c r="E53" s="1263"/>
      <c r="F53" s="1263"/>
      <c r="G53" s="1263"/>
      <c r="H53" s="1263"/>
      <c r="I53" s="1263"/>
      <c r="J53" s="1263"/>
    </row>
    <row r="54" spans="1:10" s="819" customFormat="1" ht="17.25" customHeight="1">
      <c r="A54" s="1263" t="s">
        <v>1020</v>
      </c>
      <c r="B54" s="1263"/>
      <c r="C54" s="1263"/>
      <c r="D54" s="1263"/>
      <c r="E54" s="1263"/>
      <c r="F54" s="1263"/>
      <c r="G54" s="1263"/>
      <c r="H54" s="1263"/>
      <c r="I54" s="1263"/>
      <c r="J54" s="1263"/>
    </row>
    <row r="55" spans="1:10" s="819" customFormat="1" ht="19.5" customHeight="1">
      <c r="A55" s="1263" t="s">
        <v>1077</v>
      </c>
      <c r="B55" s="1263"/>
      <c r="C55" s="1263"/>
      <c r="D55" s="1263"/>
      <c r="E55" s="1263"/>
      <c r="F55" s="1263"/>
      <c r="G55" s="1263"/>
      <c r="H55" s="1263"/>
      <c r="I55" s="1263"/>
      <c r="J55" s="1263"/>
    </row>
    <row r="56" spans="1:10" s="819" customFormat="1" ht="22.5" customHeight="1">
      <c r="A56" s="1263" t="s">
        <v>1022</v>
      </c>
      <c r="B56" s="1263"/>
      <c r="C56" s="1263"/>
      <c r="D56" s="1263"/>
      <c r="E56" s="1263"/>
      <c r="F56" s="1263"/>
      <c r="G56" s="1263"/>
      <c r="H56" s="1263"/>
      <c r="I56" s="1263"/>
      <c r="J56" s="1263"/>
    </row>
    <row r="57" spans="1:10" s="819" customFormat="1" ht="15.75" customHeight="1">
      <c r="A57" s="1263" t="s">
        <v>1078</v>
      </c>
      <c r="B57" s="1263"/>
      <c r="C57" s="1263"/>
      <c r="D57" s="1263"/>
      <c r="E57" s="1263"/>
      <c r="F57" s="1263"/>
      <c r="G57" s="1263"/>
      <c r="H57" s="1263"/>
      <c r="I57" s="1263"/>
      <c r="J57" s="1263"/>
    </row>
    <row r="58" spans="1:10" s="819" customFormat="1" ht="13.5" customHeight="1">
      <c r="A58" s="1261" t="s">
        <v>977</v>
      </c>
      <c r="B58" s="1261"/>
      <c r="C58" s="1261"/>
      <c r="D58" s="1261"/>
      <c r="E58" s="1261"/>
      <c r="F58" s="1261"/>
      <c r="G58" s="1261"/>
      <c r="H58" s="1261"/>
      <c r="I58" s="1261"/>
      <c r="J58" s="1261"/>
    </row>
    <row r="59" spans="1:10" s="819" customFormat="1" ht="26.1" customHeight="1"/>
  </sheetData>
  <mergeCells count="7">
    <mergeCell ref="A58:J58"/>
    <mergeCell ref="A1:K1"/>
    <mergeCell ref="A53:J53"/>
    <mergeCell ref="A54:J54"/>
    <mergeCell ref="A55:J55"/>
    <mergeCell ref="A56:J56"/>
    <mergeCell ref="A57:J5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workbookViewId="0">
      <selection sqref="A1:N1"/>
    </sheetView>
  </sheetViews>
  <sheetFormatPr defaultColWidth="9.140625" defaultRowHeight="15"/>
  <cols>
    <col min="1" max="1" width="6.42578125" style="703" bestFit="1" customWidth="1"/>
    <col min="2" max="2" width="40.42578125" style="703" bestFit="1" customWidth="1"/>
    <col min="3" max="3" width="13.42578125" style="703" bestFit="1" customWidth="1"/>
    <col min="4" max="4" width="17.42578125" style="703" customWidth="1"/>
    <col min="5" max="5" width="10.42578125" style="703" bestFit="1" customWidth="1"/>
    <col min="6" max="6" width="7.5703125" style="703" bestFit="1" customWidth="1"/>
    <col min="7" max="7" width="6.140625" style="703" bestFit="1" customWidth="1"/>
    <col min="8" max="8" width="10.42578125" style="703" bestFit="1" customWidth="1"/>
    <col min="9" max="9" width="12.5703125" style="703" bestFit="1" customWidth="1"/>
    <col min="10" max="10" width="12.140625" style="703" bestFit="1" customWidth="1"/>
    <col min="11" max="11" width="14.42578125" style="703" bestFit="1" customWidth="1"/>
    <col min="12" max="12" width="4.5703125" style="703" bestFit="1" customWidth="1"/>
    <col min="13" max="16384" width="9.140625" style="703"/>
  </cols>
  <sheetData>
    <row r="1" spans="1:10" ht="15.75" customHeight="1">
      <c r="A1" s="1247" t="s">
        <v>1079</v>
      </c>
      <c r="B1" s="1247"/>
      <c r="C1" s="1247"/>
      <c r="D1" s="1247"/>
      <c r="E1" s="1247"/>
      <c r="F1" s="1247"/>
      <c r="G1" s="1247"/>
    </row>
    <row r="2" spans="1:10" s="704" customFormat="1" ht="43.5" customHeight="1">
      <c r="A2" s="726" t="s">
        <v>1080</v>
      </c>
      <c r="B2" s="726" t="s">
        <v>980</v>
      </c>
      <c r="C2" s="726" t="s">
        <v>1081</v>
      </c>
      <c r="D2" s="726" t="s">
        <v>1082</v>
      </c>
      <c r="E2" s="726" t="s">
        <v>1083</v>
      </c>
      <c r="F2" s="726" t="s">
        <v>984</v>
      </c>
      <c r="G2" s="726" t="s">
        <v>1084</v>
      </c>
      <c r="H2" s="726" t="s">
        <v>1085</v>
      </c>
      <c r="I2" s="726" t="s">
        <v>1086</v>
      </c>
      <c r="J2" s="726" t="s">
        <v>1087</v>
      </c>
    </row>
    <row r="3" spans="1:10" s="704" customFormat="1" ht="18" customHeight="1">
      <c r="A3" s="820">
        <v>1</v>
      </c>
      <c r="B3" s="821" t="s">
        <v>996</v>
      </c>
      <c r="C3" s="822">
        <v>6765.6052550000004</v>
      </c>
      <c r="D3" s="822">
        <v>833315.21046464995</v>
      </c>
      <c r="E3" s="823">
        <v>0.1123874827</v>
      </c>
      <c r="F3" s="824">
        <v>1.1200000000000001</v>
      </c>
      <c r="G3" s="824">
        <v>0.45</v>
      </c>
      <c r="H3" s="824">
        <v>0</v>
      </c>
      <c r="I3" s="824">
        <v>0</v>
      </c>
      <c r="J3" s="821" t="s">
        <v>19</v>
      </c>
    </row>
    <row r="4" spans="1:10" s="704" customFormat="1" ht="18" customHeight="1">
      <c r="A4" s="820">
        <v>2</v>
      </c>
      <c r="B4" s="821" t="s">
        <v>1088</v>
      </c>
      <c r="C4" s="822">
        <v>558.23321150000004</v>
      </c>
      <c r="D4" s="822">
        <v>744906.44879491988</v>
      </c>
      <c r="E4" s="823">
        <v>0.1004639776</v>
      </c>
      <c r="F4" s="824">
        <v>0.99</v>
      </c>
      <c r="G4" s="824">
        <v>0.53</v>
      </c>
      <c r="H4" s="824">
        <v>0</v>
      </c>
      <c r="I4" s="824">
        <v>0</v>
      </c>
      <c r="J4" s="821" t="s">
        <v>19</v>
      </c>
    </row>
    <row r="5" spans="1:10" s="704" customFormat="1" ht="18" customHeight="1">
      <c r="A5" s="820">
        <v>3</v>
      </c>
      <c r="B5" s="821" t="s">
        <v>1089</v>
      </c>
      <c r="C5" s="822">
        <v>1397.021043</v>
      </c>
      <c r="D5" s="822">
        <v>640679.58720657497</v>
      </c>
      <c r="E5" s="823">
        <v>8.6407118300000002E-2</v>
      </c>
      <c r="F5" s="824">
        <v>1.06</v>
      </c>
      <c r="G5" s="824">
        <v>0.56999999999999995</v>
      </c>
      <c r="H5" s="824">
        <v>0</v>
      </c>
      <c r="I5" s="824">
        <v>0</v>
      </c>
      <c r="J5" s="821" t="s">
        <v>19</v>
      </c>
    </row>
    <row r="6" spans="1:10" s="704" customFormat="1" ht="18" customHeight="1">
      <c r="A6" s="820">
        <v>4</v>
      </c>
      <c r="B6" s="821" t="s">
        <v>989</v>
      </c>
      <c r="C6" s="822">
        <v>355.53184920000001</v>
      </c>
      <c r="D6" s="822">
        <v>492916.86135755997</v>
      </c>
      <c r="E6" s="823">
        <v>6.6478668000000005E-2</v>
      </c>
      <c r="F6" s="824">
        <v>1.08</v>
      </c>
      <c r="G6" s="824">
        <v>0.54</v>
      </c>
      <c r="H6" s="824">
        <v>0</v>
      </c>
      <c r="I6" s="824">
        <v>0</v>
      </c>
      <c r="J6" s="821" t="s">
        <v>19</v>
      </c>
    </row>
    <row r="7" spans="1:10" s="704" customFormat="1" ht="18" customHeight="1">
      <c r="A7" s="820">
        <v>5</v>
      </c>
      <c r="B7" s="821" t="s">
        <v>1090</v>
      </c>
      <c r="C7" s="822">
        <v>2082.3545100000001</v>
      </c>
      <c r="D7" s="822">
        <v>450899.77481532498</v>
      </c>
      <c r="E7" s="823">
        <v>6.08119113E-2</v>
      </c>
      <c r="F7" s="824">
        <v>1.18</v>
      </c>
      <c r="G7" s="824">
        <v>0.42</v>
      </c>
      <c r="H7" s="824">
        <v>0</v>
      </c>
      <c r="I7" s="824">
        <v>0</v>
      </c>
      <c r="J7" s="821" t="s">
        <v>19</v>
      </c>
    </row>
    <row r="8" spans="1:10" s="704" customFormat="1" ht="18" customHeight="1">
      <c r="A8" s="820">
        <v>6</v>
      </c>
      <c r="B8" s="821" t="s">
        <v>1091</v>
      </c>
      <c r="C8" s="822">
        <v>375.23847060000003</v>
      </c>
      <c r="D8" s="822">
        <v>356370.53492852498</v>
      </c>
      <c r="E8" s="823">
        <v>4.806295E-2</v>
      </c>
      <c r="F8" s="824">
        <v>0.99</v>
      </c>
      <c r="G8" s="824">
        <v>0.43</v>
      </c>
      <c r="H8" s="824">
        <v>0</v>
      </c>
      <c r="I8" s="824">
        <v>0</v>
      </c>
      <c r="J8" s="821" t="s">
        <v>19</v>
      </c>
    </row>
    <row r="9" spans="1:10" s="704" customFormat="1" ht="18" customHeight="1">
      <c r="A9" s="820">
        <v>7</v>
      </c>
      <c r="B9" s="821" t="s">
        <v>1092</v>
      </c>
      <c r="C9" s="822">
        <v>1242.6102797000001</v>
      </c>
      <c r="D9" s="822">
        <v>291443.25385444501</v>
      </c>
      <c r="E9" s="823">
        <v>3.9306343200000003E-2</v>
      </c>
      <c r="F9" s="824">
        <v>0.5</v>
      </c>
      <c r="G9" s="824">
        <v>0.14000000000000001</v>
      </c>
      <c r="H9" s="824">
        <v>0</v>
      </c>
      <c r="I9" s="824">
        <v>0</v>
      </c>
      <c r="J9" s="821" t="s">
        <v>19</v>
      </c>
    </row>
    <row r="10" spans="1:10" s="704" customFormat="1" ht="18" customHeight="1">
      <c r="A10" s="820">
        <v>8</v>
      </c>
      <c r="B10" s="821" t="s">
        <v>1093</v>
      </c>
      <c r="C10" s="822">
        <v>281.04554080000003</v>
      </c>
      <c r="D10" s="822">
        <v>286712.66818416002</v>
      </c>
      <c r="E10" s="823">
        <v>3.8668339000000003E-2</v>
      </c>
      <c r="F10" s="824">
        <v>1</v>
      </c>
      <c r="G10" s="824">
        <v>0.41</v>
      </c>
      <c r="H10" s="824">
        <v>0</v>
      </c>
      <c r="I10" s="824">
        <v>0</v>
      </c>
      <c r="J10" s="821" t="s">
        <v>19</v>
      </c>
    </row>
    <row r="11" spans="1:10" s="704" customFormat="1" ht="18" customHeight="1">
      <c r="A11" s="820">
        <v>9</v>
      </c>
      <c r="B11" s="821" t="s">
        <v>1094</v>
      </c>
      <c r="C11" s="822">
        <v>993.27829099999997</v>
      </c>
      <c r="D11" s="822">
        <v>278737.39697457995</v>
      </c>
      <c r="E11" s="823">
        <v>3.7592730800000002E-2</v>
      </c>
      <c r="F11" s="824">
        <v>0.83</v>
      </c>
      <c r="G11" s="824">
        <v>0.33</v>
      </c>
      <c r="H11" s="824">
        <v>0</v>
      </c>
      <c r="I11" s="824">
        <v>0</v>
      </c>
      <c r="J11" s="821" t="s">
        <v>19</v>
      </c>
    </row>
    <row r="12" spans="1:10" s="704" customFormat="1" ht="18" customHeight="1">
      <c r="A12" s="820">
        <v>10</v>
      </c>
      <c r="B12" s="821" t="s">
        <v>1095</v>
      </c>
      <c r="C12" s="822">
        <v>615.42661580000004</v>
      </c>
      <c r="D12" s="822">
        <v>243409.646178</v>
      </c>
      <c r="E12" s="823">
        <v>3.2828150799999997E-2</v>
      </c>
      <c r="F12" s="824">
        <v>1.03</v>
      </c>
      <c r="G12" s="824">
        <v>0.35</v>
      </c>
      <c r="H12" s="824">
        <v>0</v>
      </c>
      <c r="I12" s="824">
        <v>0</v>
      </c>
      <c r="J12" s="821" t="s">
        <v>19</v>
      </c>
    </row>
    <row r="13" spans="1:10" s="704" customFormat="1" ht="18" customHeight="1">
      <c r="A13" s="820">
        <v>11</v>
      </c>
      <c r="B13" s="821" t="s">
        <v>1096</v>
      </c>
      <c r="C13" s="822">
        <v>892.4611893</v>
      </c>
      <c r="D13" s="822">
        <v>222189.91977074</v>
      </c>
      <c r="E13" s="823">
        <v>2.9966290600000001E-2</v>
      </c>
      <c r="F13" s="824">
        <v>1.1399999999999999</v>
      </c>
      <c r="G13" s="824">
        <v>0.44</v>
      </c>
      <c r="H13" s="824">
        <v>0</v>
      </c>
      <c r="I13" s="824">
        <v>0</v>
      </c>
      <c r="J13" s="821" t="s">
        <v>19</v>
      </c>
    </row>
    <row r="14" spans="1:10" s="704" customFormat="1" ht="18" customHeight="1">
      <c r="A14" s="820">
        <v>12</v>
      </c>
      <c r="B14" s="821" t="s">
        <v>1097</v>
      </c>
      <c r="C14" s="822">
        <v>234.95912619999999</v>
      </c>
      <c r="D14" s="822">
        <v>219972.18921492001</v>
      </c>
      <c r="E14" s="823">
        <v>2.9667189900000002E-2</v>
      </c>
      <c r="F14" s="824">
        <v>0.53</v>
      </c>
      <c r="G14" s="824">
        <v>0.12</v>
      </c>
      <c r="H14" s="824">
        <v>0</v>
      </c>
      <c r="I14" s="824">
        <v>0</v>
      </c>
      <c r="J14" s="821" t="s">
        <v>19</v>
      </c>
    </row>
    <row r="15" spans="1:10" s="704" customFormat="1" ht="18" customHeight="1">
      <c r="A15" s="820">
        <v>13</v>
      </c>
      <c r="B15" s="821" t="s">
        <v>1098</v>
      </c>
      <c r="C15" s="822">
        <v>2787.160312</v>
      </c>
      <c r="D15" s="822">
        <v>177110.61233514</v>
      </c>
      <c r="E15" s="823">
        <v>2.3886538499999999E-2</v>
      </c>
      <c r="F15" s="824">
        <v>0.76</v>
      </c>
      <c r="G15" s="824">
        <v>0.27</v>
      </c>
      <c r="H15" s="824">
        <v>0</v>
      </c>
      <c r="I15" s="824">
        <v>0</v>
      </c>
      <c r="J15" s="821" t="s">
        <v>19</v>
      </c>
    </row>
    <row r="16" spans="1:10" s="704" customFormat="1" ht="18" customHeight="1">
      <c r="A16" s="820">
        <v>14</v>
      </c>
      <c r="B16" s="821" t="s">
        <v>990</v>
      </c>
      <c r="C16" s="822">
        <v>121.0786466</v>
      </c>
      <c r="D16" s="822">
        <v>166910.95729147003</v>
      </c>
      <c r="E16" s="823">
        <v>2.2510932300000001E-2</v>
      </c>
      <c r="F16" s="824">
        <v>1.32</v>
      </c>
      <c r="G16" s="824">
        <v>0.41</v>
      </c>
      <c r="H16" s="824">
        <v>0</v>
      </c>
      <c r="I16" s="824">
        <v>0</v>
      </c>
      <c r="J16" s="821" t="s">
        <v>19</v>
      </c>
    </row>
    <row r="17" spans="1:10" s="704" customFormat="1" ht="18" customHeight="1">
      <c r="A17" s="820">
        <v>15</v>
      </c>
      <c r="B17" s="821" t="s">
        <v>1099</v>
      </c>
      <c r="C17" s="822">
        <v>95.919779000000005</v>
      </c>
      <c r="D17" s="822">
        <v>131782.53189700501</v>
      </c>
      <c r="E17" s="823">
        <v>1.77732349E-2</v>
      </c>
      <c r="F17" s="824">
        <v>0.55000000000000004</v>
      </c>
      <c r="G17" s="824">
        <v>0.12</v>
      </c>
      <c r="H17" s="824">
        <v>0</v>
      </c>
      <c r="I17" s="824">
        <v>0</v>
      </c>
      <c r="J17" s="821" t="s">
        <v>19</v>
      </c>
    </row>
    <row r="18" spans="1:10" s="704" customFormat="1" ht="18" customHeight="1">
      <c r="A18" s="820">
        <v>16</v>
      </c>
      <c r="B18" s="821" t="s">
        <v>1100</v>
      </c>
      <c r="C18" s="822">
        <v>621.76441550000004</v>
      </c>
      <c r="D18" s="822">
        <v>117881.3593002</v>
      </c>
      <c r="E18" s="823">
        <v>1.5898412800000001E-2</v>
      </c>
      <c r="F18" s="824">
        <v>0.95</v>
      </c>
      <c r="G18" s="824">
        <v>0.28999999999999998</v>
      </c>
      <c r="H18" s="824">
        <v>0</v>
      </c>
      <c r="I18" s="824">
        <v>0</v>
      </c>
      <c r="J18" s="821" t="s">
        <v>19</v>
      </c>
    </row>
    <row r="19" spans="1:10" s="704" customFormat="1" ht="18" customHeight="1">
      <c r="A19" s="820">
        <v>17</v>
      </c>
      <c r="B19" s="821" t="s">
        <v>1101</v>
      </c>
      <c r="C19" s="822">
        <v>151.04003</v>
      </c>
      <c r="D19" s="822">
        <v>113200.42881151999</v>
      </c>
      <c r="E19" s="823">
        <v>1.5267105499999999E-2</v>
      </c>
      <c r="F19" s="824">
        <v>0.71</v>
      </c>
      <c r="G19" s="824">
        <v>0.22</v>
      </c>
      <c r="H19" s="824">
        <v>0</v>
      </c>
      <c r="I19" s="824">
        <v>0</v>
      </c>
      <c r="J19" s="821" t="s">
        <v>19</v>
      </c>
    </row>
    <row r="20" spans="1:10" s="704" customFormat="1" ht="18" customHeight="1">
      <c r="A20" s="820">
        <v>18</v>
      </c>
      <c r="B20" s="821" t="s">
        <v>1102</v>
      </c>
      <c r="C20" s="822">
        <v>542.73301919999994</v>
      </c>
      <c r="D20" s="822">
        <v>112767.0685407</v>
      </c>
      <c r="E20" s="823">
        <v>1.5208659100000001E-2</v>
      </c>
      <c r="F20" s="824">
        <v>0.99</v>
      </c>
      <c r="G20" s="824">
        <v>0.36</v>
      </c>
      <c r="H20" s="824">
        <v>0</v>
      </c>
      <c r="I20" s="824">
        <v>0</v>
      </c>
      <c r="J20" s="821" t="s">
        <v>19</v>
      </c>
    </row>
    <row r="21" spans="1:10" s="704" customFormat="1" ht="18" customHeight="1">
      <c r="A21" s="820">
        <v>19</v>
      </c>
      <c r="B21" s="821" t="s">
        <v>992</v>
      </c>
      <c r="C21" s="822">
        <v>88.778616</v>
      </c>
      <c r="D21" s="822">
        <v>110472.08543621498</v>
      </c>
      <c r="E21" s="823">
        <v>1.48991395E-2</v>
      </c>
      <c r="F21" s="824">
        <v>0.99</v>
      </c>
      <c r="G21" s="824">
        <v>0.32</v>
      </c>
      <c r="H21" s="824">
        <v>0</v>
      </c>
      <c r="I21" s="824">
        <v>0</v>
      </c>
      <c r="J21" s="821" t="s">
        <v>19</v>
      </c>
    </row>
    <row r="22" spans="1:10" s="704" customFormat="1" ht="18" customHeight="1">
      <c r="A22" s="820">
        <v>20</v>
      </c>
      <c r="B22" s="821" t="s">
        <v>1103</v>
      </c>
      <c r="C22" s="822">
        <v>239.92763500000001</v>
      </c>
      <c r="D22" s="822">
        <v>107864.751299525</v>
      </c>
      <c r="E22" s="823">
        <v>1.45474938E-2</v>
      </c>
      <c r="F22" s="824">
        <v>0.47</v>
      </c>
      <c r="G22" s="824">
        <v>0.12</v>
      </c>
      <c r="H22" s="824">
        <v>0</v>
      </c>
      <c r="I22" s="824">
        <v>0</v>
      </c>
      <c r="J22" s="821" t="s">
        <v>19</v>
      </c>
    </row>
    <row r="23" spans="1:10" s="704" customFormat="1" ht="18" customHeight="1">
      <c r="A23" s="820">
        <v>21</v>
      </c>
      <c r="B23" s="821" t="s">
        <v>1104</v>
      </c>
      <c r="C23" s="822">
        <v>288.68634500000002</v>
      </c>
      <c r="D23" s="822">
        <v>86944.467752519995</v>
      </c>
      <c r="E23" s="823">
        <v>1.17260188E-2</v>
      </c>
      <c r="F23" s="824">
        <v>0.78</v>
      </c>
      <c r="G23" s="824">
        <v>0.24</v>
      </c>
      <c r="H23" s="824">
        <v>0</v>
      </c>
      <c r="I23" s="824">
        <v>0</v>
      </c>
      <c r="J23" s="821" t="s">
        <v>19</v>
      </c>
    </row>
    <row r="24" spans="1:10" s="704" customFormat="1" ht="18" customHeight="1">
      <c r="A24" s="820">
        <v>22</v>
      </c>
      <c r="B24" s="821" t="s">
        <v>1105</v>
      </c>
      <c r="C24" s="822">
        <v>664.28482919999999</v>
      </c>
      <c r="D24" s="822">
        <v>86244.886033919989</v>
      </c>
      <c r="E24" s="823">
        <v>1.1631667700000001E-2</v>
      </c>
      <c r="F24" s="824">
        <v>1.22</v>
      </c>
      <c r="G24" s="824">
        <v>0.32</v>
      </c>
      <c r="H24" s="824">
        <v>0</v>
      </c>
      <c r="I24" s="824">
        <v>0</v>
      </c>
      <c r="J24" s="821" t="s">
        <v>19</v>
      </c>
    </row>
    <row r="25" spans="1:10" s="704" customFormat="1" ht="18" customHeight="1">
      <c r="A25" s="820">
        <v>23</v>
      </c>
      <c r="B25" s="821" t="s">
        <v>1106</v>
      </c>
      <c r="C25" s="822">
        <v>9894.5572800000009</v>
      </c>
      <c r="D25" s="822">
        <v>84779.114605199997</v>
      </c>
      <c r="E25" s="823">
        <v>1.14339822E-2</v>
      </c>
      <c r="F25" s="824">
        <v>0.56999999999999995</v>
      </c>
      <c r="G25" s="824">
        <v>0.14000000000000001</v>
      </c>
      <c r="H25" s="824">
        <v>0</v>
      </c>
      <c r="I25" s="824">
        <v>0</v>
      </c>
      <c r="J25" s="821" t="s">
        <v>19</v>
      </c>
    </row>
    <row r="26" spans="1:10" s="704" customFormat="1" ht="18" customHeight="1">
      <c r="A26" s="820">
        <v>24</v>
      </c>
      <c r="B26" s="821" t="s">
        <v>1107</v>
      </c>
      <c r="C26" s="822">
        <v>106.461336</v>
      </c>
      <c r="D26" s="822">
        <v>82840.095606585004</v>
      </c>
      <c r="E26" s="823">
        <v>1.1172470699999999E-2</v>
      </c>
      <c r="F26" s="824">
        <v>0.41</v>
      </c>
      <c r="G26" s="824">
        <v>0.09</v>
      </c>
      <c r="H26" s="824">
        <v>0</v>
      </c>
      <c r="I26" s="824">
        <v>0</v>
      </c>
      <c r="J26" s="821" t="s">
        <v>19</v>
      </c>
    </row>
    <row r="27" spans="1:10" s="704" customFormat="1" ht="18" customHeight="1">
      <c r="A27" s="820">
        <v>25</v>
      </c>
      <c r="B27" s="821" t="s">
        <v>1108</v>
      </c>
      <c r="C27" s="822">
        <v>6975.4528639999999</v>
      </c>
      <c r="D27" s="822">
        <v>80528.594108949997</v>
      </c>
      <c r="E27" s="823">
        <v>1.0860723399999999E-2</v>
      </c>
      <c r="F27" s="824">
        <v>0.42</v>
      </c>
      <c r="G27" s="824">
        <v>7.0000000000000007E-2</v>
      </c>
      <c r="H27" s="824">
        <v>0</v>
      </c>
      <c r="I27" s="824">
        <v>0</v>
      </c>
      <c r="J27" s="821" t="s">
        <v>19</v>
      </c>
    </row>
    <row r="28" spans="1:10" s="704" customFormat="1" ht="18" customHeight="1">
      <c r="A28" s="820">
        <v>26</v>
      </c>
      <c r="B28" s="821" t="s">
        <v>1109</v>
      </c>
      <c r="C28" s="822">
        <v>96.415716000000003</v>
      </c>
      <c r="D28" s="822">
        <v>78121.330377179998</v>
      </c>
      <c r="E28" s="823">
        <v>1.0536060700000001E-2</v>
      </c>
      <c r="F28" s="824">
        <v>0.55000000000000004</v>
      </c>
      <c r="G28" s="824">
        <v>0.17</v>
      </c>
      <c r="H28" s="824">
        <v>0</v>
      </c>
      <c r="I28" s="824">
        <v>0</v>
      </c>
      <c r="J28" s="821" t="s">
        <v>19</v>
      </c>
    </row>
    <row r="29" spans="1:10" s="704" customFormat="1" ht="18" customHeight="1">
      <c r="A29" s="820">
        <v>27</v>
      </c>
      <c r="B29" s="821" t="s">
        <v>1110</v>
      </c>
      <c r="C29" s="822">
        <v>775.89519800000005</v>
      </c>
      <c r="D29" s="822">
        <v>75236.230721519998</v>
      </c>
      <c r="E29" s="823">
        <v>1.01469534E-2</v>
      </c>
      <c r="F29" s="824">
        <v>1.4</v>
      </c>
      <c r="G29" s="824">
        <v>0.38</v>
      </c>
      <c r="H29" s="824">
        <v>0</v>
      </c>
      <c r="I29" s="824">
        <v>0</v>
      </c>
      <c r="J29" s="821" t="s">
        <v>19</v>
      </c>
    </row>
    <row r="30" spans="1:10" s="704" customFormat="1" ht="18" customHeight="1">
      <c r="A30" s="820">
        <v>28</v>
      </c>
      <c r="B30" s="821" t="s">
        <v>1111</v>
      </c>
      <c r="C30" s="822">
        <v>159.28154599999999</v>
      </c>
      <c r="D30" s="822">
        <v>73606.293963345001</v>
      </c>
      <c r="E30" s="823">
        <v>9.9271272000000001E-3</v>
      </c>
      <c r="F30" s="824">
        <v>0.98</v>
      </c>
      <c r="G30" s="824">
        <v>0.02</v>
      </c>
      <c r="H30" s="824">
        <v>0</v>
      </c>
      <c r="I30" s="824">
        <v>0</v>
      </c>
      <c r="J30" s="821" t="s">
        <v>19</v>
      </c>
    </row>
    <row r="31" spans="1:10" s="704" customFormat="1" ht="18" customHeight="1">
      <c r="A31" s="820">
        <v>29</v>
      </c>
      <c r="B31" s="821" t="s">
        <v>1112</v>
      </c>
      <c r="C31" s="822">
        <v>241.72197299999999</v>
      </c>
      <c r="D31" s="822">
        <v>68797.67111435</v>
      </c>
      <c r="E31" s="823">
        <v>9.2785982999999995E-3</v>
      </c>
      <c r="F31" s="824">
        <v>1.1599999999999999</v>
      </c>
      <c r="G31" s="824">
        <v>0.28000000000000003</v>
      </c>
      <c r="H31" s="824">
        <v>0</v>
      </c>
      <c r="I31" s="824">
        <v>0</v>
      </c>
      <c r="J31" s="821" t="s">
        <v>19</v>
      </c>
    </row>
    <row r="32" spans="1:10" s="704" customFormat="1" ht="18" customHeight="1">
      <c r="A32" s="820">
        <v>30</v>
      </c>
      <c r="B32" s="821" t="s">
        <v>1113</v>
      </c>
      <c r="C32" s="822">
        <v>497.37386249999997</v>
      </c>
      <c r="D32" s="822">
        <v>66565.424740490009</v>
      </c>
      <c r="E32" s="823">
        <v>8.9775398999999995E-3</v>
      </c>
      <c r="F32" s="824">
        <v>1.1100000000000001</v>
      </c>
      <c r="G32" s="824">
        <v>0.3</v>
      </c>
      <c r="H32" s="824">
        <v>0</v>
      </c>
      <c r="I32" s="824">
        <v>0</v>
      </c>
      <c r="J32" s="821" t="s">
        <v>19</v>
      </c>
    </row>
    <row r="33" spans="1:11" s="704" customFormat="1" ht="18" customHeight="1">
      <c r="A33" s="820">
        <v>31</v>
      </c>
      <c r="B33" s="821" t="s">
        <v>1114</v>
      </c>
      <c r="C33" s="822">
        <v>1145.1160457999999</v>
      </c>
      <c r="D33" s="822">
        <v>65943.153930500004</v>
      </c>
      <c r="E33" s="823">
        <v>8.8936155000000003E-3</v>
      </c>
      <c r="F33" s="824">
        <v>1.1000000000000001</v>
      </c>
      <c r="G33" s="824">
        <v>0.46</v>
      </c>
      <c r="H33" s="824">
        <v>0</v>
      </c>
      <c r="I33" s="824">
        <v>0</v>
      </c>
      <c r="J33" s="821" t="s">
        <v>19</v>
      </c>
    </row>
    <row r="34" spans="1:11" s="704" customFormat="1" ht="18" customHeight="1">
      <c r="A34" s="820">
        <v>32</v>
      </c>
      <c r="B34" s="821" t="s">
        <v>1115</v>
      </c>
      <c r="C34" s="822">
        <v>131.6864252</v>
      </c>
      <c r="D34" s="822">
        <v>64498.132368440005</v>
      </c>
      <c r="E34" s="823">
        <v>8.6987285000000008E-3</v>
      </c>
      <c r="F34" s="824">
        <v>0.86</v>
      </c>
      <c r="G34" s="824">
        <v>0.31</v>
      </c>
      <c r="H34" s="824">
        <v>0</v>
      </c>
      <c r="I34" s="824">
        <v>0</v>
      </c>
      <c r="J34" s="821" t="s">
        <v>19</v>
      </c>
    </row>
    <row r="35" spans="1:11" s="704" customFormat="1" ht="18" customHeight="1">
      <c r="A35" s="820">
        <v>33</v>
      </c>
      <c r="B35" s="821" t="s">
        <v>1116</v>
      </c>
      <c r="C35" s="822">
        <v>224.7194585</v>
      </c>
      <c r="D35" s="822">
        <v>63423.244123609998</v>
      </c>
      <c r="E35" s="823">
        <v>8.5537605000000003E-3</v>
      </c>
      <c r="F35" s="824">
        <v>1.68</v>
      </c>
      <c r="G35" s="824">
        <v>0.39</v>
      </c>
      <c r="H35" s="824">
        <v>0</v>
      </c>
      <c r="I35" s="824">
        <v>0</v>
      </c>
      <c r="J35" s="821" t="s">
        <v>19</v>
      </c>
    </row>
    <row r="36" spans="1:11" s="704" customFormat="1" ht="18" customHeight="1">
      <c r="A36" s="820">
        <v>34</v>
      </c>
      <c r="B36" s="821" t="s">
        <v>1117</v>
      </c>
      <c r="C36" s="822">
        <v>6290.1396029999996</v>
      </c>
      <c r="D36" s="822">
        <v>61611.012740254992</v>
      </c>
      <c r="E36" s="823">
        <v>8.3093487000000001E-3</v>
      </c>
      <c r="F36" s="824">
        <v>0.71</v>
      </c>
      <c r="G36" s="824">
        <v>0.1</v>
      </c>
      <c r="H36" s="824">
        <v>0</v>
      </c>
      <c r="I36" s="824">
        <v>0</v>
      </c>
      <c r="J36" s="821" t="s">
        <v>19</v>
      </c>
    </row>
    <row r="37" spans="1:11" s="704" customFormat="1" ht="18" customHeight="1">
      <c r="A37" s="820">
        <v>35</v>
      </c>
      <c r="B37" s="821" t="s">
        <v>1118</v>
      </c>
      <c r="C37" s="822">
        <v>1584.0324780000001</v>
      </c>
      <c r="D37" s="822">
        <v>59123.9753661</v>
      </c>
      <c r="E37" s="823">
        <v>7.9739271E-3</v>
      </c>
      <c r="F37" s="824">
        <v>1.5</v>
      </c>
      <c r="G37" s="824">
        <v>0.06</v>
      </c>
      <c r="H37" s="824">
        <v>0</v>
      </c>
      <c r="I37" s="824">
        <v>0</v>
      </c>
      <c r="J37" s="821" t="s">
        <v>19</v>
      </c>
    </row>
    <row r="38" spans="1:11" s="704" customFormat="1" ht="18" customHeight="1">
      <c r="A38" s="820">
        <v>36</v>
      </c>
      <c r="B38" s="821" t="s">
        <v>1119</v>
      </c>
      <c r="C38" s="822">
        <v>115.8270046</v>
      </c>
      <c r="D38" s="822">
        <v>55848.456350565</v>
      </c>
      <c r="E38" s="823">
        <v>7.5321646999999999E-3</v>
      </c>
      <c r="F38" s="824">
        <v>3.44</v>
      </c>
      <c r="G38" s="824">
        <v>0.18</v>
      </c>
      <c r="H38" s="824">
        <v>0</v>
      </c>
      <c r="I38" s="824">
        <v>0</v>
      </c>
      <c r="J38" s="821" t="s">
        <v>19</v>
      </c>
    </row>
    <row r="39" spans="1:11" s="704" customFormat="1" ht="18" customHeight="1">
      <c r="A39" s="820">
        <v>37</v>
      </c>
      <c r="B39" s="821" t="s">
        <v>1120</v>
      </c>
      <c r="C39" s="822">
        <v>432.02778899999998</v>
      </c>
      <c r="D39" s="822">
        <v>51316.903671839995</v>
      </c>
      <c r="E39" s="823">
        <v>6.9210037E-3</v>
      </c>
      <c r="F39" s="824">
        <v>1.73</v>
      </c>
      <c r="G39" s="824">
        <v>0.28000000000000003</v>
      </c>
      <c r="H39" s="824">
        <v>0</v>
      </c>
      <c r="I39" s="824">
        <v>0</v>
      </c>
      <c r="J39" s="821" t="s">
        <v>19</v>
      </c>
    </row>
    <row r="40" spans="1:11" s="704" customFormat="1" ht="18" customHeight="1">
      <c r="A40" s="820">
        <v>38</v>
      </c>
      <c r="B40" s="821" t="s">
        <v>1121</v>
      </c>
      <c r="C40" s="822">
        <v>161.43011859999999</v>
      </c>
      <c r="D40" s="822">
        <v>48806.693366859996</v>
      </c>
      <c r="E40" s="823">
        <v>6.5824567999999998E-3</v>
      </c>
      <c r="F40" s="824">
        <v>0.5</v>
      </c>
      <c r="G40" s="824">
        <v>0.11</v>
      </c>
      <c r="H40" s="824">
        <v>0</v>
      </c>
      <c r="I40" s="824">
        <v>0</v>
      </c>
      <c r="J40" s="821" t="s">
        <v>19</v>
      </c>
    </row>
    <row r="41" spans="1:11" s="704" customFormat="1" ht="18" customHeight="1">
      <c r="A41" s="820">
        <v>39</v>
      </c>
      <c r="B41" s="821" t="s">
        <v>1122</v>
      </c>
      <c r="C41" s="822">
        <v>371.71990390000002</v>
      </c>
      <c r="D41" s="822">
        <v>31249.239351980006</v>
      </c>
      <c r="E41" s="823">
        <v>4.2145196999999997E-3</v>
      </c>
      <c r="F41" s="824">
        <v>1.55</v>
      </c>
      <c r="G41" s="824">
        <v>0.26</v>
      </c>
      <c r="H41" s="824">
        <v>0</v>
      </c>
      <c r="I41" s="824">
        <v>0</v>
      </c>
      <c r="J41" s="821" t="s">
        <v>19</v>
      </c>
    </row>
    <row r="42" spans="1:11" s="704" customFormat="1" ht="18" customHeight="1">
      <c r="A42" s="820">
        <v>40</v>
      </c>
      <c r="B42" s="821" t="s">
        <v>1123</v>
      </c>
      <c r="C42" s="822">
        <v>1115.4926829999999</v>
      </c>
      <c r="D42" s="822">
        <v>29633.912617890004</v>
      </c>
      <c r="E42" s="823">
        <v>3.9966639E-3</v>
      </c>
      <c r="F42" s="824">
        <v>2.12</v>
      </c>
      <c r="G42" s="824">
        <v>0.13</v>
      </c>
      <c r="H42" s="824">
        <v>0</v>
      </c>
      <c r="I42" s="824">
        <v>0</v>
      </c>
      <c r="J42" s="821" t="s">
        <v>19</v>
      </c>
    </row>
    <row r="43" spans="1:11" s="704" customFormat="1" ht="18.75" customHeight="1">
      <c r="A43" s="1265" t="s">
        <v>18</v>
      </c>
      <c r="B43" s="1265"/>
      <c r="C43" s="1265"/>
      <c r="D43" s="1265"/>
      <c r="E43" s="1265"/>
      <c r="F43" s="1265"/>
      <c r="G43" s="1265"/>
      <c r="H43" s="1265"/>
      <c r="I43" s="1265"/>
      <c r="J43" s="1265"/>
      <c r="K43" s="1265"/>
    </row>
    <row r="44" spans="1:11" s="704" customFormat="1" ht="18" customHeight="1">
      <c r="A44" s="1265" t="s">
        <v>1124</v>
      </c>
      <c r="B44" s="1265"/>
      <c r="C44" s="1265"/>
      <c r="D44" s="1265"/>
      <c r="E44" s="1265"/>
      <c r="F44" s="1265"/>
      <c r="G44" s="1265"/>
      <c r="H44" s="1265"/>
      <c r="I44" s="1265"/>
      <c r="J44" s="1265"/>
      <c r="K44" s="1265"/>
    </row>
    <row r="45" spans="1:11" s="704" customFormat="1" ht="18" customHeight="1">
      <c r="A45" s="1265" t="s">
        <v>1125</v>
      </c>
      <c r="B45" s="1265"/>
      <c r="C45" s="1265"/>
      <c r="D45" s="1265"/>
      <c r="E45" s="1265"/>
      <c r="F45" s="1265"/>
      <c r="G45" s="1265"/>
      <c r="H45" s="1265"/>
      <c r="I45" s="1265"/>
      <c r="J45" s="1265"/>
      <c r="K45" s="1265"/>
    </row>
    <row r="46" spans="1:11" s="704" customFormat="1" ht="18" customHeight="1">
      <c r="A46" s="1265" t="s">
        <v>1126</v>
      </c>
      <c r="B46" s="1265"/>
      <c r="C46" s="1265"/>
      <c r="D46" s="1265"/>
      <c r="E46" s="1265"/>
      <c r="F46" s="1265"/>
      <c r="G46" s="1265"/>
      <c r="H46" s="1265"/>
      <c r="I46" s="1265"/>
      <c r="J46" s="1265"/>
      <c r="K46" s="1265"/>
    </row>
    <row r="47" spans="1:11" s="704" customFormat="1" ht="18" customHeight="1">
      <c r="A47" s="1265" t="s">
        <v>1127</v>
      </c>
      <c r="B47" s="1265"/>
      <c r="C47" s="1265"/>
      <c r="D47" s="1265"/>
      <c r="E47" s="1265"/>
      <c r="F47" s="1265"/>
      <c r="G47" s="1265"/>
      <c r="H47" s="1265"/>
      <c r="I47" s="1265"/>
      <c r="J47" s="1265"/>
      <c r="K47" s="1265"/>
    </row>
    <row r="48" spans="1:11" s="704" customFormat="1" ht="18" customHeight="1">
      <c r="A48" s="1264" t="s">
        <v>978</v>
      </c>
      <c r="B48" s="1264"/>
      <c r="C48" s="1264"/>
      <c r="D48" s="1264"/>
      <c r="E48" s="1264"/>
      <c r="F48" s="1264"/>
      <c r="G48" s="1264"/>
      <c r="H48" s="1264"/>
      <c r="I48" s="1264"/>
      <c r="J48" s="1264"/>
      <c r="K48" s="1264"/>
    </row>
    <row r="49" s="704" customFormat="1" ht="28.35" customHeight="1"/>
  </sheetData>
  <mergeCells count="7">
    <mergeCell ref="A48:K48"/>
    <mergeCell ref="A1:G1"/>
    <mergeCell ref="A43:K43"/>
    <mergeCell ref="A44:K44"/>
    <mergeCell ref="A45:K45"/>
    <mergeCell ref="A46:K46"/>
    <mergeCell ref="A47:K4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zoomScaleNormal="100" workbookViewId="0">
      <selection sqref="A1:N1"/>
    </sheetView>
  </sheetViews>
  <sheetFormatPr defaultColWidth="9.140625" defaultRowHeight="15"/>
  <cols>
    <col min="1" max="10" width="10.5703125" style="703" bestFit="1" customWidth="1"/>
    <col min="11" max="11" width="4.5703125" style="703" bestFit="1" customWidth="1"/>
    <col min="12" max="16384" width="9.140625" style="703"/>
  </cols>
  <sheetData>
    <row r="1" spans="1:10" ht="15.75" customHeight="1">
      <c r="A1" s="1202" t="s">
        <v>1128</v>
      </c>
      <c r="B1" s="1202"/>
      <c r="C1" s="1202"/>
      <c r="D1" s="1202"/>
      <c r="E1" s="1202"/>
      <c r="F1" s="1202"/>
      <c r="G1" s="1202"/>
    </row>
    <row r="2" spans="1:10" s="704" customFormat="1" ht="15" customHeight="1">
      <c r="A2" s="1223" t="s">
        <v>9</v>
      </c>
      <c r="B2" s="1225" t="s">
        <v>12</v>
      </c>
      <c r="C2" s="1226"/>
      <c r="D2" s="1227"/>
      <c r="E2" s="1225" t="s">
        <v>13</v>
      </c>
      <c r="F2" s="1226"/>
      <c r="G2" s="1227"/>
      <c r="H2" s="1225" t="s">
        <v>14</v>
      </c>
      <c r="I2" s="1226"/>
      <c r="J2" s="1227"/>
    </row>
    <row r="3" spans="1:10" s="704" customFormat="1" ht="48.75" customHeight="1">
      <c r="A3" s="1224"/>
      <c r="B3" s="766" t="s">
        <v>1129</v>
      </c>
      <c r="C3" s="766" t="s">
        <v>1130</v>
      </c>
      <c r="D3" s="766" t="s">
        <v>1131</v>
      </c>
      <c r="E3" s="766" t="s">
        <v>1129</v>
      </c>
      <c r="F3" s="766" t="s">
        <v>1130</v>
      </c>
      <c r="G3" s="766" t="s">
        <v>1131</v>
      </c>
      <c r="H3" s="766" t="s">
        <v>1129</v>
      </c>
      <c r="I3" s="766" t="s">
        <v>1130</v>
      </c>
      <c r="J3" s="766" t="s">
        <v>1131</v>
      </c>
    </row>
    <row r="4" spans="1:10" s="710" customFormat="1" ht="15.75" customHeight="1">
      <c r="A4" s="742" t="s">
        <v>297</v>
      </c>
      <c r="B4" s="744">
        <v>2367</v>
      </c>
      <c r="C4" s="744">
        <v>1599</v>
      </c>
      <c r="D4" s="825">
        <v>1.480300188</v>
      </c>
      <c r="E4" s="746">
        <v>1285</v>
      </c>
      <c r="F4" s="746">
        <v>953</v>
      </c>
      <c r="G4" s="826">
        <v>1.35</v>
      </c>
      <c r="H4" s="827">
        <v>2</v>
      </c>
      <c r="I4" s="827">
        <v>4</v>
      </c>
      <c r="J4" s="828">
        <v>0.5</v>
      </c>
    </row>
    <row r="5" spans="1:10" s="710" customFormat="1" ht="15.75" customHeight="1">
      <c r="A5" s="711" t="s">
        <v>347</v>
      </c>
      <c r="B5" s="748">
        <v>1549</v>
      </c>
      <c r="C5" s="748">
        <v>2377</v>
      </c>
      <c r="D5" s="829">
        <v>0.65166175851914176</v>
      </c>
      <c r="E5" s="767">
        <v>821</v>
      </c>
      <c r="F5" s="767">
        <v>1281</v>
      </c>
      <c r="G5" s="830">
        <v>0.64</v>
      </c>
      <c r="H5" s="748">
        <v>1</v>
      </c>
      <c r="I5" s="748">
        <v>1</v>
      </c>
      <c r="J5" s="829">
        <v>1</v>
      </c>
    </row>
    <row r="6" spans="1:10" s="704" customFormat="1" ht="15.75" customHeight="1">
      <c r="A6" s="716" t="s">
        <v>348</v>
      </c>
      <c r="B6" s="718">
        <v>2590</v>
      </c>
      <c r="C6" s="718">
        <v>1271</v>
      </c>
      <c r="D6" s="831">
        <v>2.0377655389457119</v>
      </c>
      <c r="E6" s="719">
        <v>1802</v>
      </c>
      <c r="F6" s="719">
        <v>607</v>
      </c>
      <c r="G6" s="832">
        <v>2.97</v>
      </c>
      <c r="H6" s="768">
        <v>1</v>
      </c>
      <c r="I6" s="768">
        <v>1</v>
      </c>
      <c r="J6" s="833">
        <v>1</v>
      </c>
    </row>
    <row r="7" spans="1:10" s="704" customFormat="1" ht="19.5" customHeight="1">
      <c r="A7" s="1266" t="s">
        <v>1132</v>
      </c>
      <c r="B7" s="1266"/>
      <c r="C7" s="1266"/>
      <c r="D7" s="1266"/>
      <c r="E7" s="1266"/>
      <c r="F7" s="1266"/>
    </row>
    <row r="8" spans="1:10" s="704" customFormat="1" ht="18" customHeight="1">
      <c r="A8" s="1202" t="s">
        <v>345</v>
      </c>
      <c r="B8" s="1202"/>
      <c r="C8" s="1202"/>
      <c r="D8" s="1202"/>
      <c r="E8" s="1202"/>
      <c r="F8" s="1202"/>
    </row>
    <row r="9" spans="1:10" s="704" customFormat="1" ht="18" customHeight="1">
      <c r="A9" s="1202" t="s">
        <v>99</v>
      </c>
      <c r="B9" s="1202"/>
      <c r="C9" s="1202"/>
      <c r="D9" s="1202"/>
      <c r="E9" s="1202"/>
      <c r="F9" s="1202"/>
    </row>
    <row r="10" spans="1:10" s="704" customFormat="1" ht="27.6" customHeight="1"/>
  </sheetData>
  <mergeCells count="8">
    <mergeCell ref="H2:J2"/>
    <mergeCell ref="A7:F7"/>
    <mergeCell ref="A8:F8"/>
    <mergeCell ref="A9:F9"/>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zoomScaleNormal="100" workbookViewId="0">
      <selection sqref="A1:N1"/>
    </sheetView>
  </sheetViews>
  <sheetFormatPr defaultColWidth="9.140625" defaultRowHeight="15"/>
  <cols>
    <col min="1" max="1" width="9.85546875" style="703" bestFit="1" customWidth="1"/>
    <col min="2" max="10" width="13.5703125" style="703" bestFit="1" customWidth="1"/>
    <col min="11" max="11" width="4.5703125" style="703" bestFit="1" customWidth="1"/>
    <col min="12" max="16384" width="9.140625" style="703"/>
  </cols>
  <sheetData>
    <row r="1" spans="1:13" ht="13.5" customHeight="1">
      <c r="A1" s="1202" t="s">
        <v>1133</v>
      </c>
      <c r="B1" s="1202"/>
      <c r="C1" s="1202"/>
      <c r="D1" s="1202"/>
      <c r="E1" s="1202"/>
      <c r="F1" s="1202"/>
      <c r="G1" s="1202"/>
    </row>
    <row r="2" spans="1:13" s="704" customFormat="1" ht="27.75" customHeight="1">
      <c r="A2" s="1210" t="s">
        <v>1134</v>
      </c>
      <c r="B2" s="1225" t="s">
        <v>12</v>
      </c>
      <c r="C2" s="1226"/>
      <c r="D2" s="1227"/>
      <c r="E2" s="1225" t="s">
        <v>13</v>
      </c>
      <c r="F2" s="1226"/>
      <c r="G2" s="1227"/>
      <c r="H2" s="1225" t="s">
        <v>14</v>
      </c>
      <c r="I2" s="1226"/>
      <c r="J2" s="1227"/>
    </row>
    <row r="3" spans="1:13" s="704" customFormat="1" ht="48" customHeight="1">
      <c r="A3" s="1244"/>
      <c r="B3" s="766" t="s">
        <v>1135</v>
      </c>
      <c r="C3" s="766" t="s">
        <v>936</v>
      </c>
      <c r="D3" s="766" t="s">
        <v>1136</v>
      </c>
      <c r="E3" s="766" t="s">
        <v>1135</v>
      </c>
      <c r="F3" s="766" t="s">
        <v>1137</v>
      </c>
      <c r="G3" s="766" t="s">
        <v>1136</v>
      </c>
      <c r="H3" s="766" t="s">
        <v>1135</v>
      </c>
      <c r="I3" s="766" t="s">
        <v>936</v>
      </c>
      <c r="J3" s="766" t="s">
        <v>1136</v>
      </c>
    </row>
    <row r="4" spans="1:13" s="710" customFormat="1" ht="18" customHeight="1">
      <c r="A4" s="742" t="s">
        <v>297</v>
      </c>
      <c r="B4" s="744">
        <v>5433</v>
      </c>
      <c r="C4" s="744">
        <v>4159</v>
      </c>
      <c r="D4" s="834">
        <v>76.550708632431437</v>
      </c>
      <c r="E4" s="744">
        <v>2179</v>
      </c>
      <c r="F4" s="744">
        <v>2661</v>
      </c>
      <c r="G4" s="835">
        <v>122.12023864157871</v>
      </c>
      <c r="H4" s="754">
        <v>291</v>
      </c>
      <c r="I4" s="754">
        <v>11</v>
      </c>
      <c r="J4" s="835">
        <v>3.7800687285223367</v>
      </c>
    </row>
    <row r="5" spans="1:13" s="710" customFormat="1" ht="18" customHeight="1">
      <c r="A5" s="711" t="s">
        <v>347</v>
      </c>
      <c r="B5" s="836">
        <v>5446</v>
      </c>
      <c r="C5" s="836">
        <v>3943</v>
      </c>
      <c r="D5" s="835">
        <v>72.401762761659938</v>
      </c>
      <c r="E5" s="748">
        <v>2202</v>
      </c>
      <c r="F5" s="767">
        <v>2314</v>
      </c>
      <c r="G5" s="835">
        <f>F5/E5*100</f>
        <v>105.08628519527703</v>
      </c>
      <c r="H5" s="837">
        <v>285</v>
      </c>
      <c r="I5" s="837">
        <v>3</v>
      </c>
      <c r="J5" s="835">
        <v>1.0526315789473684</v>
      </c>
      <c r="L5" s="838"/>
      <c r="M5" s="838"/>
    </row>
    <row r="6" spans="1:13" s="704" customFormat="1" ht="18" customHeight="1">
      <c r="A6" s="839" t="s">
        <v>348</v>
      </c>
      <c r="B6" s="840">
        <v>5446</v>
      </c>
      <c r="C6" s="840">
        <v>3943</v>
      </c>
      <c r="D6" s="841">
        <v>72.401762761659938</v>
      </c>
      <c r="E6" s="842">
        <v>2202</v>
      </c>
      <c r="F6" s="840">
        <v>2314</v>
      </c>
      <c r="G6" s="843">
        <f>F6/E6*100</f>
        <v>105.08628519527703</v>
      </c>
      <c r="H6" s="844">
        <v>285</v>
      </c>
      <c r="I6" s="844">
        <v>3</v>
      </c>
      <c r="J6" s="841">
        <v>1.0526315789473684</v>
      </c>
      <c r="L6" s="838"/>
      <c r="M6" s="838"/>
    </row>
    <row r="7" spans="1:13" s="704" customFormat="1" ht="15" customHeight="1">
      <c r="A7" s="1231" t="s">
        <v>345</v>
      </c>
      <c r="B7" s="1231"/>
      <c r="C7" s="1231"/>
      <c r="D7" s="1231"/>
      <c r="E7" s="1231"/>
      <c r="F7" s="1231"/>
      <c r="G7" s="1231"/>
    </row>
    <row r="8" spans="1:13" s="704" customFormat="1" ht="34.5" customHeight="1">
      <c r="A8" s="1230" t="s">
        <v>934</v>
      </c>
      <c r="B8" s="1208"/>
      <c r="C8" s="1208"/>
      <c r="D8" s="1208"/>
      <c r="E8" s="1208"/>
      <c r="F8" s="1208"/>
      <c r="G8" s="1208"/>
      <c r="H8" s="1208"/>
      <c r="I8" s="1208"/>
      <c r="J8" s="1208"/>
    </row>
    <row r="9" spans="1:13" s="704" customFormat="1" ht="15" customHeight="1">
      <c r="A9" s="773"/>
      <c r="B9" s="773"/>
      <c r="C9" s="773"/>
      <c r="D9" s="773"/>
      <c r="E9" s="773"/>
      <c r="F9" s="773"/>
      <c r="G9" s="773"/>
    </row>
    <row r="10" spans="1:13" s="704" customFormat="1" ht="13.5" customHeight="1">
      <c r="A10" s="1231" t="s">
        <v>99</v>
      </c>
      <c r="B10" s="1231"/>
      <c r="C10" s="1231"/>
      <c r="D10" s="1231"/>
      <c r="E10" s="1231"/>
      <c r="F10" s="1231"/>
      <c r="G10" s="1231"/>
    </row>
  </sheetData>
  <mergeCells count="8">
    <mergeCell ref="A8:J8"/>
    <mergeCell ref="A10:G10"/>
    <mergeCell ref="A1:G1"/>
    <mergeCell ref="A2:A3"/>
    <mergeCell ref="B2:D2"/>
    <mergeCell ref="E2:G2"/>
    <mergeCell ref="H2:J2"/>
    <mergeCell ref="A7:G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workbookViewId="0">
      <selection activeCell="B26" sqref="B26"/>
    </sheetView>
  </sheetViews>
  <sheetFormatPr defaultRowHeight="15"/>
  <cols>
    <col min="1" max="1" width="10.5703125" customWidth="1"/>
    <col min="2" max="2" width="58.140625" bestFit="1" customWidth="1"/>
    <col min="3" max="3" width="15" bestFit="1" customWidth="1"/>
    <col min="4" max="4" width="16.5703125" bestFit="1" customWidth="1"/>
    <col min="5" max="5" width="24" bestFit="1" customWidth="1"/>
    <col min="13" max="13" width="10.140625" bestFit="1" customWidth="1"/>
    <col min="17" max="17" width="19.28515625" bestFit="1" customWidth="1"/>
    <col min="19" max="19" width="11.85546875" bestFit="1" customWidth="1"/>
  </cols>
  <sheetData>
    <row r="1" spans="1:20">
      <c r="A1" s="24" t="s">
        <v>1</v>
      </c>
      <c r="B1" s="25"/>
      <c r="C1" s="25"/>
      <c r="D1" s="25"/>
      <c r="E1" s="26"/>
      <c r="F1" s="26"/>
      <c r="G1" s="26"/>
      <c r="H1" s="26"/>
      <c r="I1" s="26"/>
      <c r="J1" s="26"/>
      <c r="K1" s="26"/>
      <c r="L1" s="26"/>
      <c r="M1" s="26"/>
      <c r="N1" s="26"/>
      <c r="O1" s="26"/>
      <c r="P1" s="26"/>
      <c r="Q1" s="27"/>
    </row>
    <row r="2" spans="1:20">
      <c r="A2" s="1099" t="s">
        <v>142</v>
      </c>
      <c r="B2" s="1101" t="s">
        <v>143</v>
      </c>
      <c r="C2" s="1101" t="s">
        <v>144</v>
      </c>
      <c r="D2" s="1101" t="s">
        <v>145</v>
      </c>
      <c r="E2" s="1098" t="s">
        <v>146</v>
      </c>
      <c r="F2" s="1098" t="s">
        <v>147</v>
      </c>
      <c r="G2" s="1098" t="s">
        <v>148</v>
      </c>
      <c r="H2" s="1098" t="s">
        <v>149</v>
      </c>
      <c r="I2" s="1104" t="s">
        <v>150</v>
      </c>
      <c r="J2" s="1105"/>
      <c r="K2" s="1106"/>
      <c r="L2" s="1098" t="s">
        <v>151</v>
      </c>
      <c r="M2" s="1107" t="s">
        <v>152</v>
      </c>
      <c r="N2" s="1108"/>
      <c r="O2" s="1108"/>
      <c r="P2" s="1108"/>
      <c r="Q2" s="1097" t="s">
        <v>153</v>
      </c>
    </row>
    <row r="3" spans="1:20" ht="90">
      <c r="A3" s="1100"/>
      <c r="B3" s="1102"/>
      <c r="C3" s="1102"/>
      <c r="D3" s="1102"/>
      <c r="E3" s="1103"/>
      <c r="F3" s="1103"/>
      <c r="G3" s="1103"/>
      <c r="H3" s="1103"/>
      <c r="I3" s="28" t="s">
        <v>154</v>
      </c>
      <c r="J3" s="28" t="s">
        <v>155</v>
      </c>
      <c r="K3" s="28" t="s">
        <v>0</v>
      </c>
      <c r="L3" s="1103"/>
      <c r="M3" s="28" t="s">
        <v>156</v>
      </c>
      <c r="N3" s="28" t="s">
        <v>157</v>
      </c>
      <c r="O3" s="28" t="s">
        <v>158</v>
      </c>
      <c r="P3" s="29" t="s">
        <v>159</v>
      </c>
      <c r="Q3" s="1098"/>
    </row>
    <row r="4" spans="1:20" ht="15.75">
      <c r="A4" s="321" t="s">
        <v>382</v>
      </c>
      <c r="B4" s="322" t="s">
        <v>366</v>
      </c>
      <c r="C4" s="323">
        <v>45019</v>
      </c>
      <c r="D4" s="324" t="s">
        <v>162</v>
      </c>
      <c r="E4" s="324">
        <v>18857142</v>
      </c>
      <c r="F4" s="324">
        <v>10</v>
      </c>
      <c r="G4" s="325">
        <v>25</v>
      </c>
      <c r="H4" s="324">
        <v>35</v>
      </c>
      <c r="I4" s="326">
        <v>65.999996999999993</v>
      </c>
      <c r="J4" s="327">
        <v>0</v>
      </c>
      <c r="K4" s="328">
        <v>65.999996999999993</v>
      </c>
      <c r="L4" s="329" t="s">
        <v>381</v>
      </c>
      <c r="M4" s="329">
        <v>1885713</v>
      </c>
      <c r="N4" s="329">
        <v>5657143</v>
      </c>
      <c r="O4" s="329">
        <v>11314286</v>
      </c>
      <c r="P4" s="329">
        <v>0</v>
      </c>
      <c r="Q4" s="330">
        <v>18857142</v>
      </c>
      <c r="S4" s="30"/>
      <c r="T4" s="30"/>
    </row>
    <row r="5" spans="1:20" ht="15.75">
      <c r="A5" s="331" t="s">
        <v>386</v>
      </c>
      <c r="B5" s="332" t="s">
        <v>369</v>
      </c>
      <c r="C5" s="333">
        <v>45019</v>
      </c>
      <c r="D5" s="329" t="s">
        <v>161</v>
      </c>
      <c r="E5" s="329">
        <v>11486358</v>
      </c>
      <c r="F5" s="329">
        <v>10</v>
      </c>
      <c r="G5" s="334">
        <v>690</v>
      </c>
      <c r="H5" s="329">
        <v>700</v>
      </c>
      <c r="I5" s="326">
        <v>804.04506000000003</v>
      </c>
      <c r="J5" s="327">
        <v>0</v>
      </c>
      <c r="K5" s="326">
        <v>804.04506000000003</v>
      </c>
      <c r="L5" s="324">
        <v>94.42</v>
      </c>
      <c r="M5" s="324">
        <v>0</v>
      </c>
      <c r="N5" s="324">
        <v>0</v>
      </c>
      <c r="O5" s="324">
        <v>0</v>
      </c>
      <c r="P5" s="324">
        <v>0</v>
      </c>
      <c r="Q5" s="324">
        <v>0</v>
      </c>
      <c r="S5" s="30"/>
      <c r="T5" s="30"/>
    </row>
    <row r="6" spans="1:20" ht="15.75">
      <c r="A6" s="331" t="s">
        <v>383</v>
      </c>
      <c r="B6" s="322" t="s">
        <v>363</v>
      </c>
      <c r="C6" s="323">
        <v>45022</v>
      </c>
      <c r="D6" s="324" t="s">
        <v>160</v>
      </c>
      <c r="E6" s="324">
        <v>3784000</v>
      </c>
      <c r="F6" s="324">
        <v>10</v>
      </c>
      <c r="G6" s="325">
        <v>53</v>
      </c>
      <c r="H6" s="324">
        <v>63</v>
      </c>
      <c r="I6" s="326">
        <v>23.839200000000002</v>
      </c>
      <c r="J6" s="327">
        <v>0</v>
      </c>
      <c r="K6" s="328">
        <v>23.839200000000002</v>
      </c>
      <c r="L6" s="329" t="s">
        <v>378</v>
      </c>
      <c r="M6" s="329">
        <v>348000</v>
      </c>
      <c r="N6" s="329">
        <v>982000</v>
      </c>
      <c r="O6" s="329">
        <v>2264000</v>
      </c>
      <c r="P6" s="329">
        <v>190000</v>
      </c>
      <c r="Q6" s="330">
        <v>3594000</v>
      </c>
      <c r="S6" s="30"/>
      <c r="T6" s="30"/>
    </row>
    <row r="7" spans="1:20" ht="15.75">
      <c r="A7" s="331" t="s">
        <v>384</v>
      </c>
      <c r="B7" s="322" t="s">
        <v>367</v>
      </c>
      <c r="C7" s="323">
        <v>45022</v>
      </c>
      <c r="D7" s="324" t="s">
        <v>161</v>
      </c>
      <c r="E7" s="324">
        <v>17593294</v>
      </c>
      <c r="F7" s="324">
        <v>10</v>
      </c>
      <c r="G7" s="325">
        <v>2</v>
      </c>
      <c r="H7" s="324">
        <v>12</v>
      </c>
      <c r="I7" s="326">
        <v>21.111952800000001</v>
      </c>
      <c r="J7" s="327">
        <v>0</v>
      </c>
      <c r="K7" s="326">
        <v>21.111952800000001</v>
      </c>
      <c r="L7" s="324">
        <v>98.03</v>
      </c>
      <c r="M7" s="324">
        <v>0</v>
      </c>
      <c r="N7" s="324">
        <v>0</v>
      </c>
      <c r="O7" s="324">
        <v>0</v>
      </c>
      <c r="P7" s="324">
        <v>0</v>
      </c>
      <c r="Q7" s="324">
        <v>0</v>
      </c>
      <c r="S7" s="30"/>
      <c r="T7" s="30"/>
    </row>
    <row r="8" spans="1:20" ht="15.75">
      <c r="A8" s="331" t="s">
        <v>387</v>
      </c>
      <c r="B8" s="332" t="s">
        <v>368</v>
      </c>
      <c r="C8" s="333">
        <v>45028</v>
      </c>
      <c r="D8" s="329" t="s">
        <v>161</v>
      </c>
      <c r="E8" s="329">
        <v>4471011</v>
      </c>
      <c r="F8" s="329">
        <v>2</v>
      </c>
      <c r="G8" s="334">
        <v>90</v>
      </c>
      <c r="H8" s="329">
        <v>92</v>
      </c>
      <c r="I8" s="326">
        <v>41.133301199999998</v>
      </c>
      <c r="J8" s="327">
        <v>0</v>
      </c>
      <c r="K8" s="326">
        <v>41.133301199999998</v>
      </c>
      <c r="L8" s="324">
        <v>98.03</v>
      </c>
      <c r="M8" s="324">
        <v>0</v>
      </c>
      <c r="N8" s="324">
        <v>0</v>
      </c>
      <c r="O8" s="324">
        <v>0</v>
      </c>
      <c r="P8" s="324">
        <v>0</v>
      </c>
      <c r="Q8" s="335">
        <v>0</v>
      </c>
      <c r="S8" s="30"/>
      <c r="T8" s="30"/>
    </row>
    <row r="9" spans="1:20" ht="15.75">
      <c r="A9" s="331" t="s">
        <v>385</v>
      </c>
      <c r="B9" s="336" t="s">
        <v>370</v>
      </c>
      <c r="C9" s="337">
        <v>45029</v>
      </c>
      <c r="D9" s="338" t="s">
        <v>371</v>
      </c>
      <c r="E9" s="324">
        <v>3000000</v>
      </c>
      <c r="F9" s="324">
        <v>10</v>
      </c>
      <c r="G9" s="325">
        <v>101</v>
      </c>
      <c r="H9" s="324">
        <v>111</v>
      </c>
      <c r="I9" s="326">
        <v>33.299999999999997</v>
      </c>
      <c r="J9" s="327">
        <v>0</v>
      </c>
      <c r="K9" s="326">
        <v>33.299999999999997</v>
      </c>
      <c r="L9" s="324">
        <v>1.47</v>
      </c>
      <c r="M9" s="324">
        <v>1423200</v>
      </c>
      <c r="N9" s="324">
        <v>554400</v>
      </c>
      <c r="O9" s="324">
        <v>872400</v>
      </c>
      <c r="P9" s="324">
        <v>150000</v>
      </c>
      <c r="Q9" s="335">
        <v>2850000</v>
      </c>
      <c r="S9" s="30"/>
      <c r="T9" s="30"/>
    </row>
    <row r="10" spans="1:20" ht="15.75">
      <c r="A10" s="331" t="s">
        <v>388</v>
      </c>
      <c r="B10" s="322" t="s">
        <v>362</v>
      </c>
      <c r="C10" s="323">
        <v>45033</v>
      </c>
      <c r="D10" s="324" t="s">
        <v>160</v>
      </c>
      <c r="E10" s="324">
        <v>3300000</v>
      </c>
      <c r="F10" s="324">
        <v>10</v>
      </c>
      <c r="G10" s="325">
        <v>54</v>
      </c>
      <c r="H10" s="324">
        <v>64</v>
      </c>
      <c r="I10" s="326">
        <v>21.12</v>
      </c>
      <c r="J10" s="327">
        <v>0</v>
      </c>
      <c r="K10" s="326">
        <v>21.12</v>
      </c>
      <c r="L10" s="324" t="s">
        <v>377</v>
      </c>
      <c r="M10" s="324">
        <v>1484000</v>
      </c>
      <c r="N10" s="324">
        <v>446000</v>
      </c>
      <c r="O10" s="324">
        <v>1040000</v>
      </c>
      <c r="P10" s="324">
        <v>330000</v>
      </c>
      <c r="Q10" s="335">
        <v>2970000</v>
      </c>
      <c r="S10" s="30"/>
      <c r="T10" s="30"/>
    </row>
    <row r="11" spans="1:20" ht="15.75">
      <c r="A11" s="331" t="s">
        <v>389</v>
      </c>
      <c r="B11" s="336" t="s">
        <v>372</v>
      </c>
      <c r="C11" s="337">
        <v>45033</v>
      </c>
      <c r="D11" s="338" t="s">
        <v>371</v>
      </c>
      <c r="E11" s="324">
        <v>1875000</v>
      </c>
      <c r="F11" s="324">
        <v>10</v>
      </c>
      <c r="G11" s="325">
        <v>125</v>
      </c>
      <c r="H11" s="324">
        <v>135</v>
      </c>
      <c r="I11" s="326">
        <v>25.3125</v>
      </c>
      <c r="J11" s="327">
        <v>0</v>
      </c>
      <c r="K11" s="326">
        <v>25.3125</v>
      </c>
      <c r="L11" s="329">
        <v>1.83</v>
      </c>
      <c r="M11" s="329">
        <v>0</v>
      </c>
      <c r="N11" s="329">
        <v>825000</v>
      </c>
      <c r="O11" s="329">
        <v>915000</v>
      </c>
      <c r="P11" s="329">
        <v>94000</v>
      </c>
      <c r="Q11" s="330">
        <v>1740000</v>
      </c>
      <c r="S11" s="30"/>
      <c r="T11" s="30"/>
    </row>
    <row r="12" spans="1:20" ht="15.75">
      <c r="A12" s="331" t="s">
        <v>390</v>
      </c>
      <c r="B12" s="322" t="s">
        <v>364</v>
      </c>
      <c r="C12" s="323">
        <v>45034</v>
      </c>
      <c r="D12" s="324" t="s">
        <v>160</v>
      </c>
      <c r="E12" s="324">
        <v>1095000</v>
      </c>
      <c r="F12" s="324">
        <v>10</v>
      </c>
      <c r="G12" s="325">
        <v>37</v>
      </c>
      <c r="H12" s="324">
        <v>47</v>
      </c>
      <c r="I12" s="326">
        <v>5.1464999999999996</v>
      </c>
      <c r="J12" s="327">
        <v>0</v>
      </c>
      <c r="K12" s="326">
        <v>5.1464999999999996</v>
      </c>
      <c r="L12" s="324" t="s">
        <v>379</v>
      </c>
      <c r="M12" s="324">
        <v>0</v>
      </c>
      <c r="N12" s="324">
        <v>519000</v>
      </c>
      <c r="O12" s="324">
        <v>519000</v>
      </c>
      <c r="P12" s="324">
        <v>57000</v>
      </c>
      <c r="Q12" s="335">
        <v>1038000</v>
      </c>
      <c r="S12" s="30"/>
      <c r="T12" s="30"/>
    </row>
    <row r="13" spans="1:20" ht="15.75">
      <c r="A13" s="331" t="s">
        <v>391</v>
      </c>
      <c r="B13" s="332" t="s">
        <v>365</v>
      </c>
      <c r="C13" s="333">
        <v>45034</v>
      </c>
      <c r="D13" s="329" t="s">
        <v>162</v>
      </c>
      <c r="E13" s="329">
        <v>19839446</v>
      </c>
      <c r="F13" s="329">
        <v>2</v>
      </c>
      <c r="G13" s="334">
        <v>434</v>
      </c>
      <c r="H13" s="339">
        <v>436</v>
      </c>
      <c r="I13" s="326">
        <v>319.99997639999998</v>
      </c>
      <c r="J13" s="327">
        <v>544.99986920000003</v>
      </c>
      <c r="K13" s="326">
        <v>864.99984560000007</v>
      </c>
      <c r="L13" s="324" t="s">
        <v>380</v>
      </c>
      <c r="M13" s="324">
        <v>17063108</v>
      </c>
      <c r="N13" s="324">
        <v>1106394</v>
      </c>
      <c r="O13" s="324">
        <v>1669944</v>
      </c>
      <c r="P13" s="324">
        <v>0</v>
      </c>
      <c r="Q13" s="335">
        <v>19839446</v>
      </c>
      <c r="S13" s="30"/>
      <c r="T13" s="30"/>
    </row>
    <row r="14" spans="1:20" ht="15.75">
      <c r="A14" s="331" t="s">
        <v>392</v>
      </c>
      <c r="B14" s="336" t="s">
        <v>373</v>
      </c>
      <c r="C14" s="337">
        <v>45034</v>
      </c>
      <c r="D14" s="338" t="s">
        <v>371</v>
      </c>
      <c r="E14" s="324">
        <v>6574400</v>
      </c>
      <c r="F14" s="324">
        <v>10</v>
      </c>
      <c r="G14" s="325">
        <v>66</v>
      </c>
      <c r="H14" s="324">
        <v>76</v>
      </c>
      <c r="I14" s="326">
        <v>43.885440000000003</v>
      </c>
      <c r="J14" s="327">
        <v>6.08</v>
      </c>
      <c r="K14" s="326">
        <v>49.965440000000001</v>
      </c>
      <c r="L14" s="324">
        <v>14.78</v>
      </c>
      <c r="M14" s="324">
        <v>3121600</v>
      </c>
      <c r="N14" s="324">
        <v>937600</v>
      </c>
      <c r="O14" s="324">
        <v>2185600</v>
      </c>
      <c r="P14" s="324">
        <v>329600</v>
      </c>
      <c r="Q14" s="324">
        <v>6244800</v>
      </c>
      <c r="S14" s="30"/>
      <c r="T14" s="30"/>
    </row>
    <row r="15" spans="1:20" ht="15.75">
      <c r="A15" s="331" t="s">
        <v>393</v>
      </c>
      <c r="B15" s="336" t="s">
        <v>374</v>
      </c>
      <c r="C15" s="337">
        <v>45037</v>
      </c>
      <c r="D15" s="338" t="s">
        <v>371</v>
      </c>
      <c r="E15" s="324">
        <v>2400000</v>
      </c>
      <c r="F15" s="324">
        <v>10</v>
      </c>
      <c r="G15" s="325">
        <v>40</v>
      </c>
      <c r="H15" s="324">
        <v>50</v>
      </c>
      <c r="I15" s="326">
        <v>12</v>
      </c>
      <c r="J15" s="327">
        <v>0</v>
      </c>
      <c r="K15" s="326">
        <v>12</v>
      </c>
      <c r="L15" s="324">
        <v>1.95</v>
      </c>
      <c r="M15" s="324">
        <v>0</v>
      </c>
      <c r="N15" s="324">
        <v>1137000</v>
      </c>
      <c r="O15" s="324">
        <v>1137000</v>
      </c>
      <c r="P15" s="324">
        <v>126000</v>
      </c>
      <c r="Q15" s="324">
        <v>2274000</v>
      </c>
      <c r="S15" s="30"/>
      <c r="T15" s="30"/>
    </row>
    <row r="16" spans="1:20" ht="15.75">
      <c r="A16" s="331" t="s">
        <v>394</v>
      </c>
      <c r="B16" s="336" t="s">
        <v>375</v>
      </c>
      <c r="C16" s="337">
        <v>45040</v>
      </c>
      <c r="D16" s="338" t="s">
        <v>371</v>
      </c>
      <c r="E16" s="324">
        <v>1454000</v>
      </c>
      <c r="F16" s="324">
        <v>10</v>
      </c>
      <c r="G16" s="325">
        <v>50</v>
      </c>
      <c r="H16" s="324">
        <v>60</v>
      </c>
      <c r="I16" s="326">
        <v>8.7240000000000002</v>
      </c>
      <c r="J16" s="327">
        <v>0</v>
      </c>
      <c r="K16" s="326">
        <v>8.7240000000000002</v>
      </c>
      <c r="L16" s="324">
        <v>3.36</v>
      </c>
      <c r="M16" s="324">
        <v>0</v>
      </c>
      <c r="N16" s="324">
        <v>690000</v>
      </c>
      <c r="O16" s="324">
        <v>690000</v>
      </c>
      <c r="P16" s="324">
        <v>74000</v>
      </c>
      <c r="Q16" s="324">
        <v>1380000</v>
      </c>
      <c r="S16" s="30"/>
      <c r="T16" s="30"/>
    </row>
    <row r="17" spans="1:20" ht="15.75">
      <c r="A17" s="331" t="s">
        <v>395</v>
      </c>
      <c r="B17" s="340" t="s">
        <v>376</v>
      </c>
      <c r="C17" s="341">
        <v>45044</v>
      </c>
      <c r="D17" s="325" t="s">
        <v>161</v>
      </c>
      <c r="E17" s="325">
        <v>4600000</v>
      </c>
      <c r="F17" s="325">
        <v>10</v>
      </c>
      <c r="G17" s="325">
        <v>0</v>
      </c>
      <c r="H17" s="325">
        <v>10</v>
      </c>
      <c r="I17" s="326">
        <v>4.5999999999999996</v>
      </c>
      <c r="J17" s="327">
        <v>0</v>
      </c>
      <c r="K17" s="326">
        <v>4.5999999999999996</v>
      </c>
      <c r="L17" s="325" t="s">
        <v>104</v>
      </c>
      <c r="M17" s="325">
        <v>0</v>
      </c>
      <c r="N17" s="325">
        <v>0</v>
      </c>
      <c r="O17" s="325">
        <v>0</v>
      </c>
      <c r="P17" s="325">
        <v>0</v>
      </c>
      <c r="Q17" s="325">
        <v>0</v>
      </c>
      <c r="S17" s="30"/>
      <c r="T17" s="30"/>
    </row>
    <row r="18" spans="1:20" ht="15.75">
      <c r="A18" s="1095" t="s">
        <v>163</v>
      </c>
      <c r="B18" s="1095"/>
      <c r="C18" s="1095"/>
      <c r="D18" s="1095"/>
      <c r="E18" s="1095"/>
      <c r="F18" s="1095"/>
      <c r="G18" s="1095"/>
      <c r="H18" s="1095"/>
      <c r="I18" s="1095"/>
      <c r="J18" s="1095"/>
      <c r="K18" s="1095"/>
      <c r="L18" s="304"/>
      <c r="M18" s="304"/>
      <c r="N18" s="308"/>
      <c r="O18" s="308"/>
      <c r="P18" s="308"/>
      <c r="Q18" s="311"/>
      <c r="S18" s="30"/>
      <c r="T18" s="30"/>
    </row>
    <row r="19" spans="1:20" ht="15.75">
      <c r="A19" s="1096" t="s">
        <v>164</v>
      </c>
      <c r="B19" s="1096"/>
      <c r="C19" s="1096"/>
      <c r="D19" s="1096"/>
      <c r="E19" s="1096"/>
      <c r="F19" s="1096"/>
      <c r="G19" s="1096"/>
      <c r="H19" s="1096"/>
      <c r="I19" s="1096"/>
      <c r="J19" s="1096"/>
      <c r="K19" s="1096"/>
      <c r="L19" s="1096"/>
      <c r="M19" s="1096"/>
      <c r="N19" s="308"/>
      <c r="O19" s="308"/>
      <c r="P19" s="308"/>
      <c r="Q19" s="311"/>
      <c r="S19" s="30"/>
      <c r="T19" s="30"/>
    </row>
    <row r="20" spans="1:20" ht="15.75">
      <c r="A20" s="305"/>
      <c r="B20" s="306"/>
      <c r="C20" s="307"/>
      <c r="D20" s="313"/>
      <c r="E20" s="308"/>
      <c r="F20" s="308"/>
      <c r="G20" s="308"/>
      <c r="H20" s="308"/>
      <c r="I20" s="309"/>
      <c r="J20" s="310"/>
      <c r="K20" s="309"/>
      <c r="L20" s="308"/>
      <c r="M20" s="308"/>
      <c r="N20" s="308"/>
      <c r="O20" s="308"/>
      <c r="P20" s="308"/>
      <c r="Q20" s="311"/>
      <c r="S20" s="30"/>
      <c r="T20" s="30"/>
    </row>
    <row r="21" spans="1:20" ht="15.75">
      <c r="A21" s="305"/>
      <c r="B21" s="306"/>
      <c r="C21" s="307"/>
      <c r="D21" s="313"/>
      <c r="E21" s="308"/>
      <c r="F21" s="308"/>
      <c r="G21" s="308"/>
      <c r="H21" s="308"/>
      <c r="I21" s="309"/>
      <c r="J21" s="310"/>
      <c r="K21" s="309"/>
      <c r="L21" s="308"/>
      <c r="M21" s="308"/>
      <c r="N21" s="308"/>
      <c r="O21" s="308"/>
      <c r="P21" s="308"/>
      <c r="Q21" s="311"/>
      <c r="S21" s="30"/>
      <c r="T21" s="30"/>
    </row>
    <row r="22" spans="1:20" ht="15.75">
      <c r="A22" s="312"/>
      <c r="B22" s="314"/>
      <c r="C22" s="315"/>
      <c r="D22" s="316"/>
      <c r="E22" s="316"/>
      <c r="F22" s="316"/>
      <c r="G22" s="308"/>
      <c r="H22" s="316"/>
      <c r="I22" s="317"/>
      <c r="J22" s="318"/>
      <c r="K22" s="317"/>
      <c r="L22" s="316"/>
      <c r="M22" s="316"/>
      <c r="N22" s="316"/>
      <c r="O22" s="316"/>
      <c r="P22" s="308"/>
      <c r="Q22" s="311"/>
      <c r="S22" s="30"/>
      <c r="T22" s="30"/>
    </row>
    <row r="23" spans="1:20" ht="15.75">
      <c r="A23" s="305"/>
      <c r="B23" s="319"/>
      <c r="C23" s="315"/>
      <c r="D23" s="316"/>
      <c r="E23" s="316"/>
      <c r="F23" s="316"/>
      <c r="G23" s="308"/>
      <c r="H23" s="316"/>
      <c r="I23" s="309"/>
      <c r="J23" s="310"/>
      <c r="K23" s="309"/>
      <c r="L23" s="316"/>
      <c r="M23" s="316"/>
      <c r="N23" s="316"/>
      <c r="O23" s="316"/>
      <c r="P23" s="308"/>
      <c r="Q23" s="311"/>
      <c r="S23" s="30"/>
      <c r="T23" s="30"/>
    </row>
    <row r="24" spans="1:20" ht="15.75">
      <c r="A24" s="305"/>
      <c r="B24" s="306"/>
      <c r="C24" s="320"/>
      <c r="D24" s="308"/>
      <c r="E24" s="311"/>
      <c r="F24" s="308"/>
      <c r="G24" s="308"/>
      <c r="H24" s="316"/>
      <c r="I24" s="317"/>
      <c r="J24" s="318"/>
      <c r="K24" s="317"/>
      <c r="L24" s="308"/>
      <c r="M24" s="308"/>
      <c r="N24" s="308"/>
      <c r="O24" s="308"/>
      <c r="P24" s="308"/>
      <c r="Q24" s="311"/>
      <c r="S24" s="30"/>
      <c r="T24" s="30"/>
    </row>
    <row r="25" spans="1:20" ht="15.75">
      <c r="A25" s="312"/>
      <c r="B25" s="306"/>
      <c r="C25" s="320"/>
      <c r="D25" s="308"/>
      <c r="E25" s="308"/>
      <c r="F25" s="308"/>
      <c r="G25" s="308"/>
      <c r="H25" s="316"/>
      <c r="I25" s="317"/>
      <c r="J25" s="318"/>
      <c r="K25" s="317"/>
      <c r="L25" s="308"/>
      <c r="M25" s="308"/>
      <c r="N25" s="308"/>
      <c r="O25" s="308"/>
      <c r="P25" s="308"/>
      <c r="Q25" s="311"/>
      <c r="S25" s="30"/>
      <c r="T25" s="30"/>
    </row>
    <row r="26" spans="1:20" ht="15.75">
      <c r="A26" s="305"/>
      <c r="B26" s="306"/>
      <c r="C26" s="320"/>
      <c r="D26" s="308"/>
      <c r="E26" s="308"/>
      <c r="F26" s="308"/>
      <c r="G26" s="308"/>
      <c r="H26" s="316"/>
      <c r="I26" s="317"/>
      <c r="J26" s="318"/>
      <c r="K26" s="317"/>
      <c r="L26" s="308"/>
      <c r="M26" s="308"/>
      <c r="N26" s="308"/>
      <c r="O26" s="308"/>
      <c r="P26" s="308"/>
      <c r="Q26" s="311"/>
      <c r="S26" s="30"/>
      <c r="T26" s="30"/>
    </row>
    <row r="27" spans="1:20" ht="15.75">
      <c r="A27" s="305"/>
      <c r="B27" s="306"/>
      <c r="C27" s="307"/>
      <c r="D27" s="313"/>
      <c r="E27" s="308"/>
      <c r="F27" s="308"/>
      <c r="G27" s="308"/>
      <c r="H27" s="308"/>
      <c r="I27" s="309"/>
      <c r="J27" s="310"/>
      <c r="K27" s="309"/>
      <c r="L27" s="308"/>
      <c r="M27" s="308"/>
      <c r="N27" s="308"/>
      <c r="O27" s="308"/>
      <c r="P27" s="308"/>
      <c r="Q27" s="311"/>
      <c r="S27" s="30"/>
      <c r="T27" s="30"/>
    </row>
    <row r="28" spans="1:20" ht="15.75">
      <c r="A28" s="312"/>
      <c r="B28" s="319"/>
      <c r="C28" s="315"/>
      <c r="D28" s="316"/>
      <c r="E28" s="316"/>
      <c r="F28" s="316"/>
      <c r="G28" s="308"/>
      <c r="H28" s="316"/>
      <c r="I28" s="309"/>
      <c r="J28" s="310"/>
      <c r="K28" s="309"/>
      <c r="L28" s="316"/>
      <c r="M28" s="316"/>
      <c r="N28" s="316"/>
      <c r="O28" s="316"/>
      <c r="P28" s="308"/>
      <c r="Q28" s="311"/>
      <c r="S28" s="30"/>
      <c r="T28" s="30"/>
    </row>
    <row r="29" spans="1:20" ht="15.75">
      <c r="A29" s="305"/>
      <c r="B29" s="306"/>
      <c r="C29" s="320"/>
      <c r="D29" s="308"/>
      <c r="E29" s="308"/>
      <c r="F29" s="308"/>
      <c r="G29" s="308"/>
      <c r="H29" s="316"/>
      <c r="I29" s="317"/>
      <c r="J29" s="318"/>
      <c r="K29" s="317"/>
      <c r="L29" s="308"/>
      <c r="M29" s="308"/>
      <c r="N29" s="308"/>
      <c r="O29" s="308"/>
      <c r="P29" s="308"/>
      <c r="Q29" s="311"/>
      <c r="S29" s="30"/>
      <c r="T29" s="30"/>
    </row>
    <row r="30" spans="1:20" ht="15.75">
      <c r="A30" s="305"/>
      <c r="B30" s="314"/>
      <c r="C30" s="315"/>
      <c r="D30" s="316"/>
      <c r="E30" s="316"/>
      <c r="F30" s="316"/>
      <c r="G30" s="308"/>
      <c r="H30" s="316"/>
      <c r="I30" s="309"/>
      <c r="J30" s="310"/>
      <c r="K30" s="309"/>
      <c r="L30" s="316"/>
      <c r="M30" s="316"/>
      <c r="N30" s="316"/>
      <c r="O30" s="316"/>
      <c r="P30" s="308"/>
      <c r="Q30" s="311"/>
      <c r="S30" s="30"/>
      <c r="T30" s="30"/>
    </row>
    <row r="31" spans="1:20" ht="15.75">
      <c r="A31" s="312"/>
      <c r="B31" s="314"/>
      <c r="C31" s="315"/>
      <c r="D31" s="316"/>
      <c r="E31" s="316"/>
      <c r="F31" s="316"/>
      <c r="G31" s="308"/>
      <c r="H31" s="316"/>
      <c r="I31" s="309"/>
      <c r="J31" s="310"/>
      <c r="K31" s="309"/>
      <c r="L31" s="316"/>
      <c r="M31" s="316"/>
      <c r="N31" s="316"/>
      <c r="O31" s="316"/>
      <c r="P31" s="308"/>
      <c r="Q31" s="311"/>
      <c r="S31" s="30"/>
      <c r="T31" s="30"/>
    </row>
    <row r="32" spans="1:20" ht="15.75">
      <c r="A32" s="305"/>
      <c r="B32" s="314"/>
      <c r="C32" s="315"/>
      <c r="D32" s="316"/>
      <c r="E32" s="316"/>
      <c r="F32" s="316"/>
      <c r="G32" s="308"/>
      <c r="H32" s="316"/>
      <c r="I32" s="309"/>
      <c r="J32" s="310"/>
      <c r="K32" s="309"/>
      <c r="L32" s="316"/>
      <c r="M32" s="316"/>
      <c r="N32" s="316"/>
      <c r="O32" s="316"/>
      <c r="P32" s="308"/>
      <c r="Q32" s="311"/>
      <c r="S32" s="30"/>
      <c r="T32" s="30"/>
    </row>
    <row r="33" spans="1:20" ht="15.75">
      <c r="A33" s="305"/>
      <c r="B33" s="319"/>
      <c r="C33" s="315"/>
      <c r="D33" s="316"/>
      <c r="E33" s="316"/>
      <c r="F33" s="316"/>
      <c r="G33" s="308"/>
      <c r="H33" s="316"/>
      <c r="I33" s="309"/>
      <c r="J33" s="310"/>
      <c r="K33" s="309"/>
      <c r="L33" s="316"/>
      <c r="M33" s="316"/>
      <c r="N33" s="316"/>
      <c r="O33" s="316"/>
      <c r="P33" s="308"/>
      <c r="Q33" s="311"/>
      <c r="S33" s="30"/>
      <c r="T33" s="30"/>
    </row>
    <row r="34" spans="1:20" ht="15.75">
      <c r="A34" s="312"/>
      <c r="B34" s="306"/>
      <c r="C34" s="307"/>
      <c r="D34" s="313"/>
      <c r="E34" s="308"/>
      <c r="F34" s="308"/>
      <c r="G34" s="308"/>
      <c r="H34" s="308"/>
      <c r="I34" s="309"/>
      <c r="J34" s="310"/>
      <c r="K34" s="309"/>
      <c r="L34" s="308"/>
      <c r="M34" s="308"/>
      <c r="N34" s="308"/>
      <c r="O34" s="308"/>
      <c r="P34" s="308"/>
      <c r="Q34" s="311"/>
      <c r="S34" s="30"/>
      <c r="T34" s="30"/>
    </row>
    <row r="35" spans="1:20" ht="15.75">
      <c r="A35" s="305"/>
      <c r="B35" s="319"/>
      <c r="C35" s="315"/>
      <c r="D35" s="316"/>
      <c r="E35" s="316"/>
      <c r="F35" s="316"/>
      <c r="G35" s="308"/>
      <c r="H35" s="316"/>
      <c r="I35" s="309"/>
      <c r="J35" s="310"/>
      <c r="K35" s="309"/>
      <c r="L35" s="316"/>
      <c r="M35" s="316"/>
      <c r="N35" s="316"/>
      <c r="O35" s="316"/>
      <c r="P35" s="308"/>
      <c r="Q35" s="311"/>
      <c r="S35" s="30"/>
      <c r="T35" s="30"/>
    </row>
    <row r="36" spans="1:20" ht="15.75">
      <c r="A36" s="305"/>
      <c r="B36" s="306"/>
      <c r="C36" s="320"/>
      <c r="D36" s="313"/>
      <c r="E36" s="308"/>
      <c r="F36" s="308"/>
      <c r="G36" s="308"/>
      <c r="H36" s="316"/>
      <c r="I36" s="317"/>
      <c r="J36" s="318"/>
      <c r="K36" s="317"/>
      <c r="L36" s="308"/>
      <c r="M36" s="308"/>
      <c r="N36" s="308"/>
      <c r="O36" s="308"/>
      <c r="P36" s="308"/>
      <c r="Q36" s="311"/>
      <c r="S36" s="30"/>
      <c r="T36" s="30"/>
    </row>
    <row r="37" spans="1:20" ht="15.75">
      <c r="A37" s="312"/>
      <c r="B37" s="314"/>
      <c r="C37" s="315"/>
      <c r="D37" s="316"/>
      <c r="E37" s="316"/>
      <c r="F37" s="316"/>
      <c r="G37" s="308"/>
      <c r="H37" s="316"/>
      <c r="I37" s="309"/>
      <c r="J37" s="310"/>
      <c r="K37" s="309"/>
      <c r="L37" s="316"/>
      <c r="M37" s="316"/>
      <c r="N37" s="316"/>
      <c r="O37" s="316"/>
      <c r="P37" s="308"/>
      <c r="Q37" s="311"/>
      <c r="S37" s="30"/>
      <c r="T37" s="30"/>
    </row>
    <row r="38" spans="1:20" ht="15.75">
      <c r="A38" s="305"/>
      <c r="B38" s="306"/>
      <c r="C38" s="320"/>
      <c r="D38" s="308"/>
      <c r="E38" s="308"/>
      <c r="F38" s="308"/>
      <c r="G38" s="308"/>
      <c r="H38" s="316"/>
      <c r="I38" s="317"/>
      <c r="J38" s="318"/>
      <c r="K38" s="317"/>
      <c r="L38" s="308"/>
      <c r="M38" s="308"/>
      <c r="N38" s="308"/>
      <c r="O38" s="308"/>
      <c r="P38" s="308"/>
      <c r="Q38" s="311"/>
      <c r="S38" s="30"/>
      <c r="T38" s="30"/>
    </row>
    <row r="39" spans="1:20" ht="15.75">
      <c r="A39" s="305"/>
      <c r="B39" s="319"/>
      <c r="C39" s="315"/>
      <c r="D39" s="316"/>
      <c r="E39" s="316"/>
      <c r="F39" s="316"/>
      <c r="G39" s="308"/>
      <c r="H39" s="316"/>
      <c r="I39" s="309"/>
      <c r="J39" s="310"/>
      <c r="K39" s="309"/>
      <c r="L39" s="316"/>
      <c r="M39" s="316"/>
      <c r="N39" s="316"/>
      <c r="O39" s="316"/>
      <c r="P39" s="308"/>
      <c r="Q39" s="311"/>
      <c r="S39" s="30"/>
      <c r="T39" s="30"/>
    </row>
    <row r="40" spans="1:20" ht="15.75">
      <c r="A40" s="312"/>
      <c r="B40" s="319"/>
      <c r="C40" s="320"/>
      <c r="D40" s="308"/>
      <c r="E40" s="308"/>
      <c r="F40" s="308"/>
      <c r="G40" s="308"/>
      <c r="H40" s="308"/>
      <c r="I40" s="309"/>
      <c r="J40" s="310"/>
      <c r="K40" s="309"/>
      <c r="L40" s="308"/>
      <c r="M40" s="308"/>
      <c r="N40" s="308"/>
      <c r="O40" s="308"/>
      <c r="P40" s="311"/>
      <c r="Q40" s="311"/>
      <c r="S40" s="30"/>
      <c r="T40" s="30"/>
    </row>
    <row r="46" spans="1:20" ht="15.75">
      <c r="C46" s="31"/>
      <c r="D46" s="32"/>
    </row>
    <row r="47" spans="1:20" ht="15.75">
      <c r="C47" s="33"/>
      <c r="D47" s="34"/>
    </row>
    <row r="48" spans="1:20" ht="15.75">
      <c r="C48" s="35"/>
      <c r="D48" s="34"/>
    </row>
    <row r="49" spans="3:4" ht="15.75">
      <c r="C49" s="31"/>
      <c r="D49" s="36"/>
    </row>
    <row r="50" spans="3:4" ht="15.75">
      <c r="C50" s="37"/>
      <c r="D50" s="36"/>
    </row>
    <row r="51" spans="3:4" ht="15.75">
      <c r="C51" s="35"/>
      <c r="D51" s="34"/>
    </row>
    <row r="52" spans="3:4" ht="15.75">
      <c r="C52" s="31"/>
      <c r="D52" s="36"/>
    </row>
    <row r="53" spans="3:4" ht="15.75">
      <c r="C53" s="31"/>
      <c r="D53" s="36"/>
    </row>
    <row r="54" spans="3:4" ht="15.75">
      <c r="C54" s="31"/>
      <c r="D54" s="32"/>
    </row>
    <row r="55" spans="3:4" ht="15.75">
      <c r="C55" s="35"/>
      <c r="D55" s="34"/>
    </row>
    <row r="56" spans="3:4" ht="15.75">
      <c r="C56" s="35"/>
      <c r="D56" s="34"/>
    </row>
    <row r="57" spans="3:4" ht="15.75">
      <c r="C57" s="31"/>
      <c r="D57" s="36"/>
    </row>
    <row r="58" spans="3:4" ht="15.75">
      <c r="C58" s="35"/>
      <c r="D58" s="34"/>
    </row>
    <row r="59" spans="3:4" ht="15.75">
      <c r="C59" s="35"/>
      <c r="D59" s="34"/>
    </row>
    <row r="60" spans="3:4" ht="15.75">
      <c r="C60" s="31"/>
      <c r="D60" s="32"/>
    </row>
    <row r="61" spans="3:4" ht="15.75">
      <c r="C61" s="31"/>
      <c r="D61" s="32"/>
    </row>
    <row r="62" spans="3:4" ht="15.75">
      <c r="C62" s="31"/>
      <c r="D62" s="32"/>
    </row>
    <row r="63" spans="3:4" ht="15.75">
      <c r="C63" s="31"/>
      <c r="D63" s="32"/>
    </row>
    <row r="64" spans="3:4" ht="15.75">
      <c r="C64" s="37"/>
      <c r="D64" s="34"/>
    </row>
    <row r="65" spans="3:4" ht="15.75">
      <c r="C65" s="35"/>
      <c r="D65" s="34"/>
    </row>
    <row r="66" spans="3:4" ht="15.75">
      <c r="C66" s="31"/>
      <c r="D66" s="36"/>
    </row>
    <row r="67" spans="3:4" ht="15.75">
      <c r="C67" s="31"/>
      <c r="D67" s="36"/>
    </row>
    <row r="68" spans="3:4" ht="15.75">
      <c r="C68" s="31"/>
      <c r="D68" s="36"/>
    </row>
    <row r="69" spans="3:4" ht="15.75">
      <c r="C69" s="31"/>
      <c r="D69" s="32"/>
    </row>
    <row r="70" spans="3:4" ht="15.75">
      <c r="C70" s="35"/>
      <c r="D70" s="34"/>
    </row>
    <row r="71" spans="3:4" ht="15.75">
      <c r="C71" s="31"/>
      <c r="D71" s="36"/>
    </row>
    <row r="72" spans="3:4" ht="15.75">
      <c r="C72" s="37"/>
      <c r="D72" s="34"/>
    </row>
    <row r="73" spans="3:4" ht="15.75">
      <c r="C73" s="37"/>
      <c r="D73" s="34"/>
    </row>
    <row r="74" spans="3:4" ht="15.75">
      <c r="C74" s="37"/>
      <c r="D74" s="34"/>
    </row>
    <row r="75" spans="3:4" ht="15.75">
      <c r="C75" s="35"/>
      <c r="D75" s="34"/>
    </row>
    <row r="76" spans="3:4" ht="15.75">
      <c r="C76" s="31"/>
      <c r="D76" s="32"/>
    </row>
    <row r="77" spans="3:4" ht="15.75">
      <c r="C77" s="35"/>
      <c r="D77" s="34"/>
    </row>
    <row r="78" spans="3:4" ht="15.75">
      <c r="C78" s="31"/>
      <c r="D78" s="36"/>
    </row>
    <row r="79" spans="3:4" ht="15.75">
      <c r="C79" s="37"/>
      <c r="D79" s="34"/>
    </row>
    <row r="80" spans="3:4" ht="15.75">
      <c r="C80" s="31"/>
      <c r="D80" s="36"/>
    </row>
    <row r="81" spans="3:4" ht="15.75">
      <c r="C81" s="35"/>
      <c r="D81" s="34"/>
    </row>
    <row r="82" spans="3:4" ht="15.75">
      <c r="C82" s="35"/>
      <c r="D82" s="36"/>
    </row>
  </sheetData>
  <autoFilter ref="A2:Q3">
    <filterColumn colId="8" showButton="0"/>
    <filterColumn colId="9" showButton="0"/>
    <filterColumn colId="12" showButton="0"/>
    <filterColumn colId="13" showButton="0"/>
    <filterColumn colId="14" showButton="0"/>
    <sortState ref="A5:Q17">
      <sortCondition ref="A2:A3"/>
    </sortState>
  </autoFilter>
  <mergeCells count="14">
    <mergeCell ref="A18:K18"/>
    <mergeCell ref="A19:M19"/>
    <mergeCell ref="Q2:Q3"/>
    <mergeCell ref="A2:A3"/>
    <mergeCell ref="B2:B3"/>
    <mergeCell ref="C2:C3"/>
    <mergeCell ref="D2:D3"/>
    <mergeCell ref="E2:E3"/>
    <mergeCell ref="F2:F3"/>
    <mergeCell ref="G2:G3"/>
    <mergeCell ref="H2:H3"/>
    <mergeCell ref="I2:K2"/>
    <mergeCell ref="L2:L3"/>
    <mergeCell ref="M2:P2"/>
  </mergeCells>
  <conditionalFormatting sqref="B12:B17 B20:B27">
    <cfRule type="duplicateValues" dxfId="5" priority="7"/>
  </conditionalFormatting>
  <conditionalFormatting sqref="B4:B11">
    <cfRule type="duplicateValues" dxfId="4" priority="6"/>
  </conditionalFormatting>
  <conditionalFormatting sqref="E4:E11">
    <cfRule type="duplicateValues" dxfId="3" priority="4"/>
  </conditionalFormatting>
  <conditionalFormatting sqref="C54:C59 C61:C69">
    <cfRule type="duplicateValues" dxfId="2" priority="3"/>
  </conditionalFormatting>
  <conditionalFormatting sqref="C46:C53">
    <cfRule type="duplicateValues" dxfId="1" priority="2"/>
  </conditionalFormatting>
  <conditionalFormatting sqref="C60">
    <cfRule type="duplicateValues" dxfId="0" priority="1"/>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zoomScaleNormal="100" workbookViewId="0">
      <selection sqref="A1:N1"/>
    </sheetView>
  </sheetViews>
  <sheetFormatPr defaultColWidth="9.140625" defaultRowHeight="15"/>
  <cols>
    <col min="1" max="8" width="14.5703125" style="703" bestFit="1" customWidth="1"/>
    <col min="9" max="9" width="10.85546875" style="703" customWidth="1"/>
    <col min="10" max="16384" width="9.140625" style="703"/>
  </cols>
  <sheetData>
    <row r="1" spans="1:10" ht="15.75" customHeight="1">
      <c r="A1" s="1267" t="s">
        <v>1138</v>
      </c>
      <c r="B1" s="1267"/>
      <c r="C1" s="1267"/>
      <c r="D1" s="1242"/>
      <c r="E1" s="1242"/>
      <c r="F1" s="1242"/>
      <c r="G1" s="1242"/>
      <c r="H1" s="1242"/>
    </row>
    <row r="2" spans="1:10" s="704" customFormat="1" ht="38.25" customHeight="1">
      <c r="A2" s="845" t="s">
        <v>3</v>
      </c>
      <c r="B2" s="766" t="s">
        <v>1139</v>
      </c>
      <c r="C2" s="766" t="s">
        <v>1140</v>
      </c>
      <c r="D2" s="766" t="s">
        <v>1141</v>
      </c>
      <c r="E2" s="766" t="s">
        <v>1142</v>
      </c>
      <c r="F2" s="766" t="s">
        <v>1143</v>
      </c>
      <c r="G2" s="766" t="s">
        <v>1144</v>
      </c>
      <c r="H2" s="766" t="s">
        <v>1145</v>
      </c>
    </row>
    <row r="3" spans="1:10" s="710" customFormat="1" ht="18" customHeight="1">
      <c r="A3" s="742" t="s">
        <v>297</v>
      </c>
      <c r="B3" s="846">
        <v>0.93316603200000003</v>
      </c>
      <c r="C3" s="846">
        <v>0.92887107000000002</v>
      </c>
      <c r="D3" s="846">
        <v>0.92504527400000003</v>
      </c>
      <c r="E3" s="847">
        <v>0.92725419015187804</v>
      </c>
      <c r="F3" s="847">
        <v>1.0958602482833399</v>
      </c>
      <c r="G3" s="847">
        <v>0.92425757931098296</v>
      </c>
      <c r="H3" s="847">
        <v>1.3</v>
      </c>
    </row>
    <row r="4" spans="1:10" s="710" customFormat="1" ht="18" customHeight="1">
      <c r="A4" s="777" t="s">
        <v>347</v>
      </c>
      <c r="B4" s="848">
        <v>0.44242073686099503</v>
      </c>
      <c r="C4" s="848">
        <v>0.37849718115260189</v>
      </c>
      <c r="D4" s="848">
        <v>0.35120717146305841</v>
      </c>
      <c r="E4" s="848">
        <v>0.40158120950384502</v>
      </c>
      <c r="F4" s="848">
        <v>0.42613759142554503</v>
      </c>
      <c r="G4" s="848">
        <v>0.33886172197309</v>
      </c>
      <c r="H4" s="848">
        <v>0.4</v>
      </c>
      <c r="J4" s="704"/>
    </row>
    <row r="5" spans="1:10" s="704" customFormat="1" ht="18" customHeight="1">
      <c r="A5" s="716" t="s">
        <v>348</v>
      </c>
      <c r="B5" s="849">
        <v>0.44242073686099503</v>
      </c>
      <c r="C5" s="849">
        <v>0.37849718115260189</v>
      </c>
      <c r="D5" s="849">
        <v>0.35120717146305841</v>
      </c>
      <c r="E5" s="849">
        <v>0.40158120950384502</v>
      </c>
      <c r="F5" s="849">
        <v>0.42613759142554503</v>
      </c>
      <c r="G5" s="849">
        <v>0.33886172197309</v>
      </c>
      <c r="H5" s="849">
        <v>0.4</v>
      </c>
    </row>
    <row r="6" spans="1:10" s="704" customFormat="1" ht="19.5" customHeight="1">
      <c r="A6" s="1266" t="s">
        <v>1146</v>
      </c>
      <c r="B6" s="1266"/>
      <c r="C6" s="1266"/>
      <c r="D6" s="1266"/>
      <c r="E6" s="1266"/>
      <c r="F6" s="1266"/>
      <c r="G6" s="1266"/>
    </row>
    <row r="7" spans="1:10" s="704" customFormat="1" ht="18" customHeight="1">
      <c r="A7" s="1202" t="s">
        <v>345</v>
      </c>
      <c r="B7" s="1202"/>
      <c r="C7" s="1202"/>
      <c r="D7" s="1202"/>
      <c r="E7" s="1202"/>
      <c r="F7" s="1202"/>
      <c r="G7" s="1202"/>
    </row>
    <row r="8" spans="1:10" s="704" customFormat="1" ht="18" customHeight="1">
      <c r="A8" s="1202" t="s">
        <v>1147</v>
      </c>
      <c r="B8" s="1202"/>
      <c r="C8" s="1202"/>
      <c r="D8" s="1202"/>
      <c r="E8" s="1202"/>
      <c r="F8" s="1202"/>
      <c r="G8" s="1202"/>
    </row>
    <row r="9" spans="1:10" s="704" customFormat="1" ht="27.6" customHeight="1"/>
  </sheetData>
  <mergeCells count="4">
    <mergeCell ref="A1:H1"/>
    <mergeCell ref="A6:G6"/>
    <mergeCell ref="A7:G7"/>
    <mergeCell ref="A8:G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Normal="100" workbookViewId="0">
      <selection sqref="A1:N1"/>
    </sheetView>
  </sheetViews>
  <sheetFormatPr defaultColWidth="9.140625" defaultRowHeight="15"/>
  <cols>
    <col min="1" max="10" width="14.5703125" style="703" bestFit="1" customWidth="1"/>
    <col min="11" max="11" width="14.42578125" style="703" bestFit="1" customWidth="1"/>
    <col min="12" max="12" width="15" style="703" bestFit="1" customWidth="1"/>
    <col min="13" max="16" width="14.5703125" style="703" bestFit="1" customWidth="1"/>
    <col min="17" max="17" width="4.5703125" style="703" bestFit="1" customWidth="1"/>
    <col min="18" max="16384" width="9.140625" style="703"/>
  </cols>
  <sheetData>
    <row r="1" spans="1:16" ht="14.25" customHeight="1">
      <c r="A1" s="1209" t="s">
        <v>1148</v>
      </c>
      <c r="B1" s="1209"/>
      <c r="C1" s="1209"/>
      <c r="D1" s="1209"/>
      <c r="E1" s="1209"/>
      <c r="F1" s="1209"/>
      <c r="G1" s="1209"/>
      <c r="H1" s="1209"/>
      <c r="I1" s="1209"/>
      <c r="J1" s="1209"/>
      <c r="K1" s="1209"/>
    </row>
    <row r="2" spans="1:16" s="704" customFormat="1" ht="18.75" customHeight="1">
      <c r="A2" s="845" t="s">
        <v>9</v>
      </c>
      <c r="B2" s="1206" t="s">
        <v>12</v>
      </c>
      <c r="C2" s="1212"/>
      <c r="D2" s="1212"/>
      <c r="E2" s="1212"/>
      <c r="F2" s="1207"/>
      <c r="G2" s="1221" t="s">
        <v>13</v>
      </c>
      <c r="H2" s="1243"/>
      <c r="I2" s="1243"/>
      <c r="J2" s="1243"/>
      <c r="K2" s="1222"/>
      <c r="L2" s="1221" t="s">
        <v>14</v>
      </c>
      <c r="M2" s="1243"/>
      <c r="N2" s="1243"/>
      <c r="O2" s="1243"/>
      <c r="P2" s="1222"/>
    </row>
    <row r="3" spans="1:16" s="704" customFormat="1" ht="18" customHeight="1">
      <c r="A3" s="845" t="s">
        <v>1149</v>
      </c>
      <c r="B3" s="759" t="s">
        <v>387</v>
      </c>
      <c r="C3" s="759" t="s">
        <v>391</v>
      </c>
      <c r="D3" s="759" t="s">
        <v>1150</v>
      </c>
      <c r="E3" s="759" t="s">
        <v>1151</v>
      </c>
      <c r="F3" s="759" t="s">
        <v>1152</v>
      </c>
      <c r="G3" s="759" t="s">
        <v>387</v>
      </c>
      <c r="H3" s="759" t="s">
        <v>391</v>
      </c>
      <c r="I3" s="759" t="s">
        <v>1150</v>
      </c>
      <c r="J3" s="759" t="s">
        <v>1151</v>
      </c>
      <c r="K3" s="759" t="s">
        <v>1152</v>
      </c>
      <c r="L3" s="759" t="s">
        <v>387</v>
      </c>
      <c r="M3" s="759" t="s">
        <v>391</v>
      </c>
      <c r="N3" s="759" t="s">
        <v>1150</v>
      </c>
      <c r="O3" s="759" t="s">
        <v>1151</v>
      </c>
      <c r="P3" s="759" t="s">
        <v>1152</v>
      </c>
    </row>
    <row r="4" spans="1:16" s="704" customFormat="1" ht="18" customHeight="1">
      <c r="A4" s="1206" t="s">
        <v>1153</v>
      </c>
      <c r="B4" s="1212"/>
      <c r="C4" s="1212"/>
      <c r="D4" s="1212"/>
      <c r="E4" s="1212"/>
      <c r="F4" s="1212"/>
      <c r="G4" s="1212"/>
      <c r="H4" s="1212"/>
      <c r="I4" s="1212"/>
      <c r="J4" s="1212"/>
      <c r="K4" s="1212"/>
      <c r="L4" s="1212"/>
      <c r="M4" s="1212"/>
      <c r="N4" s="1212"/>
      <c r="O4" s="1212"/>
      <c r="P4" s="1207"/>
    </row>
    <row r="5" spans="1:16" s="710" customFormat="1" ht="16.5" customHeight="1">
      <c r="A5" s="747" t="s">
        <v>297</v>
      </c>
      <c r="B5" s="785">
        <v>7.7347000000000001</v>
      </c>
      <c r="C5" s="785">
        <v>13.0945</v>
      </c>
      <c r="D5" s="785">
        <v>25.3949</v>
      </c>
      <c r="E5" s="785">
        <v>37.181800000000003</v>
      </c>
      <c r="F5" s="785">
        <v>50.907499999999999</v>
      </c>
      <c r="G5" s="785">
        <v>11.06</v>
      </c>
      <c r="H5" s="785">
        <v>18.059999999999999</v>
      </c>
      <c r="I5" s="785">
        <v>32.08</v>
      </c>
      <c r="J5" s="785">
        <v>45.92</v>
      </c>
      <c r="K5" s="785">
        <v>61.46</v>
      </c>
      <c r="L5" s="850">
        <v>100</v>
      </c>
      <c r="M5" s="851">
        <v>100</v>
      </c>
      <c r="N5" s="850">
        <v>100</v>
      </c>
      <c r="O5" s="850">
        <v>100</v>
      </c>
      <c r="P5" s="850">
        <v>100</v>
      </c>
    </row>
    <row r="6" spans="1:16" s="710" customFormat="1" ht="16.5" customHeight="1">
      <c r="A6" s="852" t="s">
        <v>347</v>
      </c>
      <c r="B6" s="785">
        <v>8.8771000000000004</v>
      </c>
      <c r="C6" s="785">
        <v>14.424799999999999</v>
      </c>
      <c r="D6" s="785">
        <v>25.0609</v>
      </c>
      <c r="E6" s="785">
        <v>36.199599999999997</v>
      </c>
      <c r="F6" s="785">
        <v>49.422199999999997</v>
      </c>
      <c r="G6" s="785">
        <v>19.05</v>
      </c>
      <c r="H6" s="785">
        <v>27.75</v>
      </c>
      <c r="I6" s="785">
        <v>39.67</v>
      </c>
      <c r="J6" s="785">
        <v>50.77</v>
      </c>
      <c r="K6" s="785">
        <v>64.52</v>
      </c>
      <c r="L6" s="785">
        <v>100</v>
      </c>
      <c r="M6" s="785">
        <v>100</v>
      </c>
      <c r="N6" s="785">
        <v>100</v>
      </c>
      <c r="O6" s="785">
        <v>100</v>
      </c>
      <c r="P6" s="785">
        <v>100</v>
      </c>
    </row>
    <row r="7" spans="1:16" s="704" customFormat="1" ht="16.5" customHeight="1">
      <c r="A7" s="853" t="s">
        <v>348</v>
      </c>
      <c r="B7" s="854">
        <v>8.8771000000000004</v>
      </c>
      <c r="C7" s="854">
        <v>14.424799999999999</v>
      </c>
      <c r="D7" s="854">
        <v>25.0609</v>
      </c>
      <c r="E7" s="854">
        <v>36.199599999999997</v>
      </c>
      <c r="F7" s="854">
        <v>49.422199999999997</v>
      </c>
      <c r="G7" s="854">
        <v>19.05</v>
      </c>
      <c r="H7" s="854">
        <v>27.75</v>
      </c>
      <c r="I7" s="854">
        <v>39.67</v>
      </c>
      <c r="J7" s="854">
        <v>50.77</v>
      </c>
      <c r="K7" s="854">
        <v>64.52</v>
      </c>
      <c r="L7" s="855">
        <v>100</v>
      </c>
      <c r="M7" s="856">
        <v>100</v>
      </c>
      <c r="N7" s="855">
        <v>100</v>
      </c>
      <c r="O7" s="855">
        <v>100</v>
      </c>
      <c r="P7" s="855">
        <v>100</v>
      </c>
    </row>
    <row r="8" spans="1:16" s="704" customFormat="1" ht="18" customHeight="1">
      <c r="A8" s="1268" t="s">
        <v>1154</v>
      </c>
      <c r="B8" s="1269"/>
      <c r="C8" s="1269"/>
      <c r="D8" s="1269"/>
      <c r="E8" s="1269"/>
      <c r="F8" s="1269"/>
      <c r="G8" s="1269"/>
      <c r="H8" s="1269"/>
      <c r="I8" s="1269"/>
      <c r="J8" s="1269"/>
      <c r="K8" s="1269"/>
      <c r="L8" s="1269"/>
      <c r="M8" s="1269"/>
      <c r="N8" s="1269"/>
      <c r="O8" s="1269"/>
      <c r="P8" s="1270"/>
    </row>
    <row r="9" spans="1:16" s="710" customFormat="1" ht="18" customHeight="1">
      <c r="A9" s="857" t="s">
        <v>297</v>
      </c>
      <c r="B9" s="858">
        <v>39.33</v>
      </c>
      <c r="C9" s="858">
        <v>53.18</v>
      </c>
      <c r="D9" s="858">
        <v>69.02</v>
      </c>
      <c r="E9" s="858">
        <v>79.400000000000006</v>
      </c>
      <c r="F9" s="858">
        <v>88.91</v>
      </c>
      <c r="G9" s="858">
        <v>24.82</v>
      </c>
      <c r="H9" s="858">
        <v>38.11</v>
      </c>
      <c r="I9" s="858">
        <v>59.64</v>
      </c>
      <c r="J9" s="858">
        <v>76.739999999999995</v>
      </c>
      <c r="K9" s="858">
        <v>89.05</v>
      </c>
      <c r="L9" s="859">
        <v>100</v>
      </c>
      <c r="M9" s="860">
        <v>100</v>
      </c>
      <c r="N9" s="859">
        <v>100</v>
      </c>
      <c r="O9" s="859">
        <v>100</v>
      </c>
      <c r="P9" s="859" t="s">
        <v>19</v>
      </c>
    </row>
    <row r="10" spans="1:16" s="710" customFormat="1" ht="18" customHeight="1">
      <c r="A10" s="747" t="s">
        <v>347</v>
      </c>
      <c r="B10" s="785">
        <v>42.51</v>
      </c>
      <c r="C10" s="785">
        <v>56.06</v>
      </c>
      <c r="D10" s="785">
        <v>70.760000000000005</v>
      </c>
      <c r="E10" s="785">
        <v>79.83</v>
      </c>
      <c r="F10" s="785">
        <v>88.38</v>
      </c>
      <c r="G10" s="785">
        <v>22.53</v>
      </c>
      <c r="H10" s="785">
        <v>35.479999999999997</v>
      </c>
      <c r="I10" s="785">
        <v>58.08</v>
      </c>
      <c r="J10" s="785">
        <v>77.52</v>
      </c>
      <c r="K10" s="785">
        <v>89.81</v>
      </c>
      <c r="L10" s="785">
        <v>100</v>
      </c>
      <c r="M10" s="785">
        <v>100</v>
      </c>
      <c r="N10" s="785">
        <v>100</v>
      </c>
      <c r="O10" s="785" t="s">
        <v>19</v>
      </c>
      <c r="P10" s="785" t="s">
        <v>19</v>
      </c>
    </row>
    <row r="11" spans="1:16" s="704" customFormat="1" ht="18" customHeight="1">
      <c r="A11" s="853" t="s">
        <v>348</v>
      </c>
      <c r="B11" s="854">
        <v>42.51</v>
      </c>
      <c r="C11" s="854">
        <v>56.06</v>
      </c>
      <c r="D11" s="854">
        <v>70.760000000000005</v>
      </c>
      <c r="E11" s="854">
        <v>79.83</v>
      </c>
      <c r="F11" s="854">
        <v>88.38</v>
      </c>
      <c r="G11" s="854">
        <v>22.53</v>
      </c>
      <c r="H11" s="854">
        <v>35.479999999999997</v>
      </c>
      <c r="I11" s="854">
        <v>58.08</v>
      </c>
      <c r="J11" s="854">
        <v>77.52</v>
      </c>
      <c r="K11" s="854">
        <v>89.81</v>
      </c>
      <c r="L11" s="855">
        <v>100</v>
      </c>
      <c r="M11" s="856">
        <v>100</v>
      </c>
      <c r="N11" s="855">
        <v>100</v>
      </c>
      <c r="O11" s="855" t="s">
        <v>19</v>
      </c>
      <c r="P11" s="855" t="s">
        <v>19</v>
      </c>
    </row>
    <row r="12" spans="1:16" s="704" customFormat="1" ht="15" customHeight="1">
      <c r="A12" s="1230" t="s">
        <v>1155</v>
      </c>
      <c r="B12" s="1230"/>
      <c r="C12" s="1230"/>
      <c r="D12" s="1230"/>
      <c r="E12" s="1230"/>
      <c r="F12" s="1230"/>
      <c r="G12" s="1230"/>
      <c r="H12" s="1230"/>
      <c r="I12" s="1230"/>
      <c r="J12" s="1230"/>
      <c r="K12" s="1230"/>
    </row>
    <row r="13" spans="1:16" s="704" customFormat="1" ht="13.5" customHeight="1">
      <c r="A13" s="1231" t="s">
        <v>345</v>
      </c>
      <c r="B13" s="1231"/>
      <c r="C13" s="1231"/>
      <c r="D13" s="1231"/>
      <c r="E13" s="1231"/>
      <c r="F13" s="1231"/>
      <c r="G13" s="1231"/>
      <c r="H13" s="1231"/>
      <c r="I13" s="1231"/>
      <c r="J13" s="1231"/>
      <c r="K13" s="1231"/>
    </row>
    <row r="14" spans="1:16" s="704" customFormat="1" ht="13.5" customHeight="1">
      <c r="A14" s="1231" t="s">
        <v>99</v>
      </c>
      <c r="B14" s="1231"/>
      <c r="C14" s="1231"/>
      <c r="D14" s="1231"/>
      <c r="E14" s="1231"/>
      <c r="F14" s="1231"/>
      <c r="G14" s="1231"/>
      <c r="H14" s="1231"/>
      <c r="I14" s="1231"/>
      <c r="J14" s="1231"/>
      <c r="K14" s="1231"/>
    </row>
    <row r="15" spans="1:16" s="704" customFormat="1" ht="28.35" customHeight="1"/>
  </sheetData>
  <mergeCells count="9">
    <mergeCell ref="L2:P2"/>
    <mergeCell ref="A4:P4"/>
    <mergeCell ref="A8:P8"/>
    <mergeCell ref="A12:K12"/>
    <mergeCell ref="A13:K13"/>
    <mergeCell ref="A14:K14"/>
    <mergeCell ref="A1:K1"/>
    <mergeCell ref="B2:F2"/>
    <mergeCell ref="G2:K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zoomScale="85" zoomScaleNormal="85" workbookViewId="0">
      <selection sqref="A1:N1"/>
    </sheetView>
  </sheetViews>
  <sheetFormatPr defaultColWidth="9.140625" defaultRowHeight="15"/>
  <cols>
    <col min="1" max="8" width="14.5703125" style="703" bestFit="1" customWidth="1"/>
    <col min="9" max="9" width="10.140625" style="703" customWidth="1"/>
    <col min="10" max="10" width="10.28515625" style="703" customWidth="1"/>
    <col min="11" max="17" width="14.5703125" style="703" bestFit="1" customWidth="1"/>
    <col min="18" max="16384" width="9.140625" style="703"/>
  </cols>
  <sheetData>
    <row r="1" spans="1:17" ht="13.5" customHeight="1">
      <c r="A1" s="1209" t="s">
        <v>54</v>
      </c>
      <c r="B1" s="1209"/>
      <c r="C1" s="1209"/>
      <c r="D1" s="1209"/>
      <c r="E1" s="1209"/>
      <c r="F1" s="1209"/>
      <c r="G1" s="1209"/>
      <c r="H1" s="1209"/>
      <c r="I1" s="1209"/>
    </row>
    <row r="2" spans="1:17" s="704" customFormat="1" ht="88.5" customHeight="1">
      <c r="A2" s="766" t="s">
        <v>1156</v>
      </c>
      <c r="B2" s="766" t="s">
        <v>1157</v>
      </c>
      <c r="C2" s="766" t="s">
        <v>1158</v>
      </c>
      <c r="D2" s="766" t="s">
        <v>1159</v>
      </c>
      <c r="E2" s="766" t="s">
        <v>1160</v>
      </c>
      <c r="F2" s="766" t="s">
        <v>937</v>
      </c>
      <c r="G2" s="766" t="s">
        <v>1161</v>
      </c>
      <c r="H2" s="766" t="s">
        <v>1162</v>
      </c>
      <c r="I2" s="766" t="s">
        <v>1163</v>
      </c>
      <c r="J2" s="766" t="s">
        <v>1164</v>
      </c>
      <c r="K2" s="766" t="s">
        <v>1165</v>
      </c>
      <c r="L2" s="766" t="s">
        <v>1166</v>
      </c>
      <c r="M2" s="766" t="s">
        <v>1167</v>
      </c>
      <c r="N2" s="766" t="s">
        <v>1168</v>
      </c>
      <c r="O2" s="766" t="s">
        <v>1169</v>
      </c>
      <c r="P2" s="766" t="s">
        <v>1170</v>
      </c>
      <c r="Q2" s="766" t="s">
        <v>1171</v>
      </c>
    </row>
    <row r="3" spans="1:17" s="710" customFormat="1" ht="18" customHeight="1">
      <c r="A3" s="742" t="s">
        <v>297</v>
      </c>
      <c r="B3" s="861">
        <v>7105.4</v>
      </c>
      <c r="C3" s="745">
        <v>1470552</v>
      </c>
      <c r="D3" s="745">
        <v>356991.07614999998</v>
      </c>
      <c r="E3" s="862">
        <v>24.275991339000001</v>
      </c>
      <c r="F3" s="745">
        <v>1801056</v>
      </c>
      <c r="G3" s="745">
        <v>368603</v>
      </c>
      <c r="H3" s="863">
        <v>20.465937760999999</v>
      </c>
      <c r="I3" s="745">
        <v>356991.17615000001</v>
      </c>
      <c r="J3" s="862">
        <v>100.000028012</v>
      </c>
      <c r="K3" s="745">
        <v>368603</v>
      </c>
      <c r="L3" s="783">
        <v>100</v>
      </c>
      <c r="M3" s="744">
        <v>725.30059000000006</v>
      </c>
      <c r="N3" s="864">
        <v>0.20317051</v>
      </c>
      <c r="O3" s="744">
        <v>81157</v>
      </c>
      <c r="P3" s="744">
        <v>369338</v>
      </c>
      <c r="Q3" s="865">
        <v>353.59</v>
      </c>
    </row>
    <row r="4" spans="1:17" s="710" customFormat="1" ht="18" customHeight="1">
      <c r="A4" s="711" t="s">
        <v>347</v>
      </c>
      <c r="B4" s="866">
        <v>473.6</v>
      </c>
      <c r="C4" s="866">
        <v>97821</v>
      </c>
      <c r="D4" s="866">
        <v>20628.800000000003</v>
      </c>
      <c r="E4" s="867">
        <v>21.088314370125026</v>
      </c>
      <c r="F4" s="866">
        <v>194367</v>
      </c>
      <c r="G4" s="866">
        <v>23516</v>
      </c>
      <c r="H4" s="867">
        <v>12.098761621057072</v>
      </c>
      <c r="I4" s="866">
        <v>20628.800000000003</v>
      </c>
      <c r="J4" s="867">
        <v>100</v>
      </c>
      <c r="K4" s="866">
        <v>23516</v>
      </c>
      <c r="L4" s="784">
        <v>100</v>
      </c>
      <c r="M4" s="866">
        <v>52</v>
      </c>
      <c r="N4" s="868">
        <v>0.25207476925463423</v>
      </c>
      <c r="O4" s="866">
        <v>4530</v>
      </c>
      <c r="P4" s="866">
        <v>23564</v>
      </c>
      <c r="Q4" s="866">
        <v>356.24</v>
      </c>
    </row>
    <row r="5" spans="1:17" s="704" customFormat="1" ht="18" customHeight="1">
      <c r="A5" s="716" t="s">
        <v>348</v>
      </c>
      <c r="B5" s="869">
        <v>473.6</v>
      </c>
      <c r="C5" s="718">
        <v>97821</v>
      </c>
      <c r="D5" s="718">
        <v>20628.800000000003</v>
      </c>
      <c r="E5" s="870">
        <v>21.088314370125026</v>
      </c>
      <c r="F5" s="718">
        <v>194367</v>
      </c>
      <c r="G5" s="718">
        <v>23516</v>
      </c>
      <c r="H5" s="870">
        <v>12.098761621057072</v>
      </c>
      <c r="I5" s="718">
        <v>20628.800000000003</v>
      </c>
      <c r="J5" s="870">
        <v>100</v>
      </c>
      <c r="K5" s="718">
        <v>23516</v>
      </c>
      <c r="L5" s="787">
        <v>100</v>
      </c>
      <c r="M5" s="718">
        <v>52</v>
      </c>
      <c r="N5" s="849">
        <v>0.25207476925463429</v>
      </c>
      <c r="O5" s="718">
        <v>4530</v>
      </c>
      <c r="P5" s="718">
        <v>23564</v>
      </c>
      <c r="Q5" s="718">
        <v>356.24</v>
      </c>
    </row>
    <row r="6" spans="1:17" s="704" customFormat="1" ht="15" customHeight="1">
      <c r="A6" s="1231" t="s">
        <v>345</v>
      </c>
      <c r="B6" s="1231"/>
      <c r="C6" s="1231"/>
      <c r="D6" s="1231"/>
    </row>
    <row r="7" spans="1:17" s="704" customFormat="1" ht="13.5" customHeight="1">
      <c r="A7" s="1231" t="s">
        <v>975</v>
      </c>
      <c r="B7" s="1231"/>
      <c r="C7" s="1231"/>
      <c r="D7" s="1231"/>
    </row>
    <row r="8" spans="1:17" s="704" customFormat="1" ht="28.35" customHeight="1"/>
    <row r="9" spans="1:17">
      <c r="B9" s="752"/>
      <c r="C9" s="752"/>
      <c r="D9" s="752"/>
      <c r="E9" s="752"/>
      <c r="F9" s="752"/>
      <c r="G9" s="752"/>
      <c r="H9" s="752"/>
      <c r="I9" s="752"/>
      <c r="J9" s="752"/>
      <c r="K9" s="752"/>
      <c r="L9" s="752"/>
      <c r="M9" s="752"/>
      <c r="N9" s="752"/>
      <c r="O9" s="752"/>
      <c r="P9" s="752"/>
      <c r="Q9" s="752"/>
    </row>
    <row r="10" spans="1:17">
      <c r="B10" s="752"/>
      <c r="C10" s="752"/>
      <c r="D10" s="752"/>
      <c r="E10" s="752"/>
      <c r="F10" s="752"/>
      <c r="G10" s="752"/>
      <c r="H10" s="752"/>
      <c r="I10" s="752"/>
      <c r="J10" s="752"/>
      <c r="K10" s="752"/>
      <c r="L10" s="752"/>
      <c r="M10" s="752"/>
      <c r="N10" s="752"/>
      <c r="O10" s="752"/>
      <c r="P10" s="752"/>
    </row>
  </sheetData>
  <mergeCells count="3">
    <mergeCell ref="A1:I1"/>
    <mergeCell ref="A6:D6"/>
    <mergeCell ref="A7:D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zoomScale="85" zoomScaleNormal="85" workbookViewId="0">
      <selection sqref="A1:N1"/>
    </sheetView>
  </sheetViews>
  <sheetFormatPr defaultColWidth="9.140625" defaultRowHeight="15"/>
  <cols>
    <col min="1" max="8" width="14.5703125" style="703" bestFit="1" customWidth="1"/>
    <col min="9" max="9" width="11.140625" style="703" bestFit="1" customWidth="1"/>
    <col min="10" max="10" width="18.42578125" style="703" bestFit="1" customWidth="1"/>
    <col min="11" max="17" width="14.5703125" style="703" bestFit="1" customWidth="1"/>
    <col min="18" max="18" width="4.5703125" style="703" bestFit="1" customWidth="1"/>
    <col min="19" max="16384" width="9.140625" style="703"/>
  </cols>
  <sheetData>
    <row r="1" spans="1:17" ht="18" customHeight="1">
      <c r="A1" s="1202" t="s">
        <v>1172</v>
      </c>
      <c r="B1" s="1202"/>
      <c r="C1" s="1202"/>
      <c r="D1" s="1202"/>
      <c r="E1" s="1202"/>
      <c r="F1" s="1202"/>
      <c r="G1" s="1202"/>
      <c r="H1" s="1202"/>
      <c r="I1" s="1202"/>
    </row>
    <row r="2" spans="1:17" s="704" customFormat="1" ht="93" customHeight="1">
      <c r="A2" s="766" t="s">
        <v>1156</v>
      </c>
      <c r="B2" s="766" t="s">
        <v>1157</v>
      </c>
      <c r="C2" s="766" t="s">
        <v>1158</v>
      </c>
      <c r="D2" s="766" t="s">
        <v>1159</v>
      </c>
      <c r="E2" s="766" t="s">
        <v>1160</v>
      </c>
      <c r="F2" s="766" t="s">
        <v>937</v>
      </c>
      <c r="G2" s="766" t="s">
        <v>1173</v>
      </c>
      <c r="H2" s="766" t="s">
        <v>1162</v>
      </c>
      <c r="I2" s="766" t="s">
        <v>1163</v>
      </c>
      <c r="J2" s="766" t="s">
        <v>1164</v>
      </c>
      <c r="K2" s="766" t="s">
        <v>1165</v>
      </c>
      <c r="L2" s="766" t="s">
        <v>1166</v>
      </c>
      <c r="M2" s="766" t="s">
        <v>1167</v>
      </c>
      <c r="N2" s="766" t="s">
        <v>1168</v>
      </c>
      <c r="O2" s="766" t="s">
        <v>1169</v>
      </c>
      <c r="P2" s="766" t="s">
        <v>1170</v>
      </c>
      <c r="Q2" s="766" t="s">
        <v>1171</v>
      </c>
    </row>
    <row r="3" spans="1:17" s="710" customFormat="1" ht="18" customHeight="1">
      <c r="A3" s="742" t="s">
        <v>297</v>
      </c>
      <c r="B3" s="861">
        <v>56484.197169999999</v>
      </c>
      <c r="C3" s="745">
        <v>8095413.7549999999</v>
      </c>
      <c r="D3" s="745">
        <v>1573802.487</v>
      </c>
      <c r="E3" s="783">
        <v>19.440667699999999</v>
      </c>
      <c r="F3" s="755">
        <v>14552993.51</v>
      </c>
      <c r="G3" s="745">
        <v>3517907.9870000002</v>
      </c>
      <c r="H3" s="783">
        <v>24.173088409999998</v>
      </c>
      <c r="I3" s="745">
        <v>1571775.87</v>
      </c>
      <c r="J3" s="792">
        <v>100</v>
      </c>
      <c r="K3" s="745">
        <v>3516186.17</v>
      </c>
      <c r="L3" s="783">
        <v>100</v>
      </c>
      <c r="M3" s="861">
        <v>2026.6168</v>
      </c>
      <c r="N3" s="863">
        <v>0.12893802700000001</v>
      </c>
      <c r="O3" s="745">
        <v>933889.77630000003</v>
      </c>
      <c r="P3" s="745">
        <v>3517907.9870000002</v>
      </c>
      <c r="Q3" s="744">
        <v>651.38</v>
      </c>
    </row>
    <row r="4" spans="1:17" s="710" customFormat="1" ht="18" customHeight="1">
      <c r="A4" s="711" t="s">
        <v>4</v>
      </c>
      <c r="B4" s="866">
        <v>2752.3190300000001</v>
      </c>
      <c r="C4" s="866">
        <v>398353.23670000001</v>
      </c>
      <c r="D4" s="866">
        <v>100338.182</v>
      </c>
      <c r="E4" s="867">
        <v>25.188243190000001</v>
      </c>
      <c r="F4" s="866">
        <v>934243.92969999998</v>
      </c>
      <c r="G4" s="866">
        <v>235870.73360000001</v>
      </c>
      <c r="H4" s="867">
        <v>25.24723213</v>
      </c>
      <c r="I4" s="866">
        <v>100142.1819</v>
      </c>
      <c r="J4" s="867">
        <v>100</v>
      </c>
      <c r="K4" s="866">
        <v>235496.72990000001</v>
      </c>
      <c r="L4" s="867">
        <v>100</v>
      </c>
      <c r="M4" s="866">
        <v>196.00014999999999</v>
      </c>
      <c r="N4" s="867">
        <v>0.19572186899999999</v>
      </c>
      <c r="O4" s="866">
        <v>45757.97</v>
      </c>
      <c r="P4" s="866">
        <v>235870.73360000001</v>
      </c>
      <c r="Q4" s="866">
        <v>668.12</v>
      </c>
    </row>
    <row r="5" spans="1:17" s="704" customFormat="1" ht="18" customHeight="1">
      <c r="A5" s="716" t="s">
        <v>348</v>
      </c>
      <c r="B5" s="869">
        <v>2752.3190300000001</v>
      </c>
      <c r="C5" s="771">
        <v>398353.23670000001</v>
      </c>
      <c r="D5" s="771">
        <v>100338.182</v>
      </c>
      <c r="E5" s="787">
        <v>25.188243190000001</v>
      </c>
      <c r="F5" s="771">
        <v>934243.92969999998</v>
      </c>
      <c r="G5" s="771">
        <v>235870.73360000001</v>
      </c>
      <c r="H5" s="787">
        <v>25.24723213</v>
      </c>
      <c r="I5" s="771">
        <v>100142.1819</v>
      </c>
      <c r="J5" s="794">
        <v>100</v>
      </c>
      <c r="K5" s="771">
        <v>235496.72990000001</v>
      </c>
      <c r="L5" s="787">
        <v>100</v>
      </c>
      <c r="M5" s="869">
        <v>196.00014999999999</v>
      </c>
      <c r="N5" s="870">
        <v>0.19572186899999999</v>
      </c>
      <c r="O5" s="718">
        <v>45757.97</v>
      </c>
      <c r="P5" s="771">
        <v>235870.73360000001</v>
      </c>
      <c r="Q5" s="718">
        <v>668.12</v>
      </c>
    </row>
    <row r="6" spans="1:17" s="704" customFormat="1" ht="15" customHeight="1">
      <c r="A6" s="1202" t="s">
        <v>1174</v>
      </c>
      <c r="B6" s="1202"/>
      <c r="C6" s="1202"/>
      <c r="D6" s="1202"/>
      <c r="E6" s="1202"/>
      <c r="F6" s="1202"/>
      <c r="G6" s="1202"/>
    </row>
    <row r="7" spans="1:17" s="704" customFormat="1" ht="13.5" customHeight="1">
      <c r="A7" s="1202" t="s">
        <v>345</v>
      </c>
      <c r="B7" s="1202"/>
      <c r="C7" s="1202"/>
      <c r="D7" s="1202"/>
      <c r="E7" s="1202"/>
      <c r="F7" s="1202"/>
      <c r="G7" s="1202"/>
    </row>
    <row r="8" spans="1:17" s="704" customFormat="1" ht="13.5" customHeight="1">
      <c r="A8" s="1202" t="s">
        <v>977</v>
      </c>
      <c r="B8" s="1202"/>
      <c r="C8" s="1202"/>
      <c r="D8" s="1202"/>
      <c r="E8" s="1202"/>
      <c r="F8" s="1202"/>
      <c r="G8" s="1202"/>
    </row>
    <row r="9" spans="1:17">
      <c r="B9" s="752"/>
      <c r="C9" s="752"/>
      <c r="D9" s="752"/>
      <c r="E9" s="752"/>
      <c r="F9" s="752"/>
      <c r="G9" s="752"/>
      <c r="H9" s="752"/>
      <c r="I9" s="752"/>
      <c r="J9" s="752"/>
      <c r="K9" s="752"/>
      <c r="L9" s="752"/>
      <c r="M9" s="752"/>
      <c r="N9" s="752"/>
      <c r="O9" s="752"/>
      <c r="P9" s="752"/>
      <c r="Q9" s="752"/>
    </row>
    <row r="10" spans="1:17">
      <c r="B10" s="752"/>
      <c r="C10" s="752"/>
      <c r="D10" s="752"/>
      <c r="E10" s="752"/>
      <c r="F10" s="752"/>
      <c r="H10" s="752"/>
    </row>
  </sheetData>
  <mergeCells count="4">
    <mergeCell ref="A1:I1"/>
    <mergeCell ref="A6:G6"/>
    <mergeCell ref="A7:G7"/>
    <mergeCell ref="A8:G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zoomScaleNormal="100" workbookViewId="0">
      <selection sqref="A1:N1"/>
    </sheetView>
  </sheetViews>
  <sheetFormatPr defaultColWidth="9.140625" defaultRowHeight="15"/>
  <cols>
    <col min="1" max="15" width="14.5703125" style="703" bestFit="1" customWidth="1"/>
    <col min="16" max="16" width="4.5703125" style="703" bestFit="1" customWidth="1"/>
    <col min="17" max="16384" width="9.140625" style="703"/>
  </cols>
  <sheetData>
    <row r="1" spans="1:15" ht="14.25" customHeight="1">
      <c r="A1" s="871" t="s">
        <v>1175</v>
      </c>
      <c r="B1" s="871"/>
      <c r="C1" s="871"/>
    </row>
    <row r="2" spans="1:15" s="704" customFormat="1" ht="71.25" customHeight="1">
      <c r="A2" s="766" t="s">
        <v>1176</v>
      </c>
      <c r="B2" s="766" t="s">
        <v>1157</v>
      </c>
      <c r="C2" s="766" t="s">
        <v>914</v>
      </c>
      <c r="D2" s="766" t="s">
        <v>1159</v>
      </c>
      <c r="E2" s="766" t="s">
        <v>1160</v>
      </c>
      <c r="F2" s="766" t="s">
        <v>937</v>
      </c>
      <c r="G2" s="766" t="s">
        <v>1177</v>
      </c>
      <c r="H2" s="766" t="s">
        <v>1162</v>
      </c>
      <c r="I2" s="766" t="s">
        <v>1163</v>
      </c>
      <c r="J2" s="766" t="s">
        <v>1164</v>
      </c>
      <c r="K2" s="766" t="s">
        <v>1165</v>
      </c>
      <c r="L2" s="766" t="s">
        <v>1166</v>
      </c>
      <c r="M2" s="766" t="s">
        <v>1169</v>
      </c>
      <c r="N2" s="766" t="s">
        <v>1170</v>
      </c>
      <c r="O2" s="766" t="s">
        <v>1178</v>
      </c>
    </row>
    <row r="3" spans="1:15" s="704" customFormat="1" ht="18" customHeight="1">
      <c r="A3" s="872" t="s">
        <v>297</v>
      </c>
      <c r="B3" s="873">
        <v>0</v>
      </c>
      <c r="C3" s="874">
        <v>0</v>
      </c>
      <c r="D3" s="874">
        <v>0</v>
      </c>
      <c r="E3" s="875">
        <v>0</v>
      </c>
      <c r="F3" s="874">
        <v>0</v>
      </c>
      <c r="G3" s="874">
        <v>0</v>
      </c>
      <c r="H3" s="875">
        <v>0</v>
      </c>
      <c r="I3" s="874">
        <v>0</v>
      </c>
      <c r="J3" s="875">
        <v>0</v>
      </c>
      <c r="K3" s="874">
        <v>0</v>
      </c>
      <c r="L3" s="876">
        <v>0</v>
      </c>
      <c r="M3" s="874">
        <v>0</v>
      </c>
      <c r="N3" s="874">
        <v>0</v>
      </c>
      <c r="O3" s="874">
        <v>0</v>
      </c>
    </row>
    <row r="4" spans="1:15" s="704" customFormat="1" ht="18" customHeight="1">
      <c r="A4" s="877" t="s">
        <v>347</v>
      </c>
      <c r="B4" s="878" t="s">
        <v>19</v>
      </c>
      <c r="C4" s="879" t="s">
        <v>19</v>
      </c>
      <c r="D4" s="879" t="s">
        <v>19</v>
      </c>
      <c r="E4" s="880" t="s">
        <v>19</v>
      </c>
      <c r="F4" s="879" t="s">
        <v>19</v>
      </c>
      <c r="G4" s="879" t="s">
        <v>19</v>
      </c>
      <c r="H4" s="880" t="s">
        <v>19</v>
      </c>
      <c r="I4" s="879" t="s">
        <v>19</v>
      </c>
      <c r="J4" s="880" t="s">
        <v>19</v>
      </c>
      <c r="K4" s="879" t="s">
        <v>19</v>
      </c>
      <c r="L4" s="878" t="s">
        <v>19</v>
      </c>
      <c r="M4" s="879" t="s">
        <v>19</v>
      </c>
      <c r="N4" s="879" t="s">
        <v>19</v>
      </c>
      <c r="O4" s="879" t="s">
        <v>19</v>
      </c>
    </row>
    <row r="5" spans="1:15" s="704" customFormat="1" ht="18" customHeight="1">
      <c r="A5" s="716" t="s">
        <v>348</v>
      </c>
      <c r="B5" s="881" t="s">
        <v>19</v>
      </c>
      <c r="C5" s="882" t="s">
        <v>19</v>
      </c>
      <c r="D5" s="882" t="s">
        <v>19</v>
      </c>
      <c r="E5" s="883" t="s">
        <v>19</v>
      </c>
      <c r="F5" s="882" t="s">
        <v>19</v>
      </c>
      <c r="G5" s="882" t="s">
        <v>19</v>
      </c>
      <c r="H5" s="883" t="s">
        <v>19</v>
      </c>
      <c r="I5" s="882" t="s">
        <v>19</v>
      </c>
      <c r="J5" s="883" t="s">
        <v>19</v>
      </c>
      <c r="K5" s="882" t="s">
        <v>19</v>
      </c>
      <c r="L5" s="881" t="s">
        <v>19</v>
      </c>
      <c r="M5" s="882" t="s">
        <v>19</v>
      </c>
      <c r="N5" s="882" t="s">
        <v>19</v>
      </c>
      <c r="O5" s="882" t="s">
        <v>19</v>
      </c>
    </row>
    <row r="6" spans="1:15" s="704" customFormat="1" ht="17.25" customHeight="1">
      <c r="A6" s="1271" t="s">
        <v>345</v>
      </c>
      <c r="B6" s="1271"/>
      <c r="C6" s="1271"/>
      <c r="D6" s="1271"/>
      <c r="E6" s="1271"/>
      <c r="F6" s="1271"/>
      <c r="G6" s="1271"/>
      <c r="H6" s="1271"/>
      <c r="I6" s="1271"/>
      <c r="J6" s="1271"/>
      <c r="K6" s="1271"/>
      <c r="L6" s="1271"/>
      <c r="M6" s="1271"/>
      <c r="N6" s="1271"/>
      <c r="O6" s="1271"/>
    </row>
    <row r="7" spans="1:15" s="704" customFormat="1" ht="28.35" customHeight="1">
      <c r="A7" s="1271" t="s">
        <v>978</v>
      </c>
      <c r="B7" s="1271"/>
      <c r="C7" s="1271"/>
      <c r="D7" s="1271"/>
      <c r="E7" s="1271"/>
      <c r="F7" s="1271"/>
      <c r="G7" s="1271"/>
      <c r="H7" s="1271"/>
      <c r="I7" s="1271"/>
      <c r="J7" s="1271"/>
      <c r="K7" s="1271"/>
      <c r="L7" s="1271"/>
      <c r="M7" s="1271"/>
      <c r="N7" s="1271"/>
      <c r="O7" s="1271"/>
    </row>
    <row r="8" spans="1:15">
      <c r="A8" s="704"/>
      <c r="B8" s="704"/>
      <c r="C8" s="704"/>
      <c r="D8" s="704"/>
      <c r="E8" s="704"/>
      <c r="F8" s="704"/>
      <c r="G8" s="704"/>
      <c r="H8" s="704"/>
      <c r="I8" s="704"/>
      <c r="J8" s="704"/>
      <c r="K8" s="704"/>
      <c r="L8" s="704"/>
      <c r="M8" s="704"/>
      <c r="N8" s="704"/>
      <c r="O8" s="704"/>
    </row>
  </sheetData>
  <mergeCells count="2">
    <mergeCell ref="A6:O6"/>
    <mergeCell ref="A7:O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zoomScaleNormal="100" workbookViewId="0">
      <selection sqref="A1:N1"/>
    </sheetView>
  </sheetViews>
  <sheetFormatPr defaultColWidth="9.140625" defaultRowHeight="15"/>
  <cols>
    <col min="1" max="1" width="14.5703125" style="703" bestFit="1" customWidth="1"/>
    <col min="2" max="2" width="9.42578125" style="703" bestFit="1" customWidth="1"/>
    <col min="3" max="3" width="10.42578125" style="703" bestFit="1" customWidth="1"/>
    <col min="4" max="4" width="9.5703125" style="703" bestFit="1" customWidth="1"/>
    <col min="5" max="5" width="10.42578125" style="703" bestFit="1" customWidth="1"/>
    <col min="6" max="6" width="9.5703125" style="703" bestFit="1" customWidth="1"/>
    <col min="7" max="7" width="12.5703125" style="703" bestFit="1" customWidth="1"/>
    <col min="8" max="8" width="11.5703125" style="703" bestFit="1" customWidth="1"/>
    <col min="9" max="9" width="12.5703125" style="703" bestFit="1" customWidth="1"/>
    <col min="10" max="10" width="11.42578125" style="703" customWidth="1"/>
    <col min="11" max="11" width="10.42578125" style="703" bestFit="1" customWidth="1"/>
    <col min="12" max="12" width="10" style="703" bestFit="1" customWidth="1"/>
    <col min="13" max="13" width="9.42578125" style="703" bestFit="1" customWidth="1"/>
    <col min="14" max="14" width="10.42578125" style="703" bestFit="1" customWidth="1"/>
    <col min="15" max="15" width="11.85546875" style="703" bestFit="1" customWidth="1"/>
    <col min="16" max="16" width="12.85546875" style="703" customWidth="1"/>
    <col min="17" max="17" width="14.140625" style="703" customWidth="1"/>
    <col min="18" max="18" width="14.5703125" style="703" customWidth="1"/>
    <col min="19" max="16384" width="9.140625" style="703"/>
  </cols>
  <sheetData>
    <row r="1" spans="1:18" ht="18" customHeight="1">
      <c r="A1" s="1202" t="s">
        <v>57</v>
      </c>
      <c r="B1" s="1202"/>
      <c r="C1" s="1202"/>
      <c r="D1" s="1202"/>
      <c r="E1" s="1202"/>
      <c r="F1" s="1202"/>
      <c r="G1" s="1202"/>
      <c r="H1" s="1202"/>
      <c r="I1" s="1202"/>
      <c r="J1" s="1202"/>
      <c r="K1" s="1202"/>
      <c r="L1" s="1202"/>
      <c r="M1" s="1202"/>
      <c r="N1" s="1202"/>
      <c r="O1" s="1202"/>
      <c r="P1" s="1202"/>
      <c r="Q1" s="1202"/>
      <c r="R1" s="1202"/>
    </row>
    <row r="2" spans="1:18" s="704" customFormat="1" ht="25.5" customHeight="1">
      <c r="A2" s="1223" t="s">
        <v>1179</v>
      </c>
      <c r="B2" s="1223" t="s">
        <v>912</v>
      </c>
      <c r="C2" s="1217" t="s">
        <v>1180</v>
      </c>
      <c r="D2" s="1218"/>
      <c r="E2" s="1217" t="s">
        <v>1181</v>
      </c>
      <c r="F2" s="1218"/>
      <c r="G2" s="1221" t="s">
        <v>1182</v>
      </c>
      <c r="H2" s="1243"/>
      <c r="I2" s="1243"/>
      <c r="J2" s="1243"/>
      <c r="K2" s="1221" t="s">
        <v>1183</v>
      </c>
      <c r="L2" s="1243"/>
      <c r="M2" s="1243"/>
      <c r="N2" s="1222"/>
      <c r="O2" s="1217" t="s">
        <v>0</v>
      </c>
      <c r="P2" s="1273"/>
      <c r="Q2" s="1275" t="s">
        <v>1184</v>
      </c>
      <c r="R2" s="1275"/>
    </row>
    <row r="3" spans="1:18" s="704" customFormat="1" ht="13.5" customHeight="1">
      <c r="A3" s="1272"/>
      <c r="B3" s="1272"/>
      <c r="C3" s="1219"/>
      <c r="D3" s="1220"/>
      <c r="E3" s="1219"/>
      <c r="F3" s="1220"/>
      <c r="G3" s="1221" t="s">
        <v>1185</v>
      </c>
      <c r="H3" s="1222"/>
      <c r="I3" s="1221" t="s">
        <v>1186</v>
      </c>
      <c r="J3" s="1243"/>
      <c r="K3" s="1221" t="s">
        <v>1185</v>
      </c>
      <c r="L3" s="1222"/>
      <c r="M3" s="1221" t="s">
        <v>1186</v>
      </c>
      <c r="N3" s="1222"/>
      <c r="O3" s="1219"/>
      <c r="P3" s="1274"/>
      <c r="Q3" s="1275"/>
      <c r="R3" s="1275"/>
    </row>
    <row r="4" spans="1:18" s="704" customFormat="1" ht="39" customHeight="1">
      <c r="A4" s="1224"/>
      <c r="B4" s="1224"/>
      <c r="C4" s="884" t="s">
        <v>1187</v>
      </c>
      <c r="D4" s="884" t="s">
        <v>1188</v>
      </c>
      <c r="E4" s="884" t="s">
        <v>1187</v>
      </c>
      <c r="F4" s="884" t="s">
        <v>1188</v>
      </c>
      <c r="G4" s="884" t="s">
        <v>1187</v>
      </c>
      <c r="H4" s="884" t="s">
        <v>1188</v>
      </c>
      <c r="I4" s="884" t="s">
        <v>1187</v>
      </c>
      <c r="J4" s="884" t="s">
        <v>1188</v>
      </c>
      <c r="K4" s="884" t="s">
        <v>1187</v>
      </c>
      <c r="L4" s="884" t="s">
        <v>1188</v>
      </c>
      <c r="M4" s="884" t="s">
        <v>1187</v>
      </c>
      <c r="N4" s="884" t="s">
        <v>1188</v>
      </c>
      <c r="O4" s="884" t="s">
        <v>1187</v>
      </c>
      <c r="P4" s="885" t="s">
        <v>1188</v>
      </c>
      <c r="Q4" s="886" t="s">
        <v>1187</v>
      </c>
      <c r="R4" s="886" t="s">
        <v>1188</v>
      </c>
    </row>
    <row r="5" spans="1:18" s="710" customFormat="1" ht="15" customHeight="1">
      <c r="A5" s="742" t="s">
        <v>297</v>
      </c>
      <c r="B5" s="754">
        <v>249</v>
      </c>
      <c r="C5" s="744">
        <v>651</v>
      </c>
      <c r="D5" s="744">
        <v>58.702923249999998</v>
      </c>
      <c r="E5" s="744">
        <v>0</v>
      </c>
      <c r="F5" s="744">
        <v>0</v>
      </c>
      <c r="G5" s="755">
        <v>250324175</v>
      </c>
      <c r="H5" s="755">
        <v>23977300.661550798</v>
      </c>
      <c r="I5" s="755">
        <v>122260276</v>
      </c>
      <c r="J5" s="887">
        <v>10337953.674221</v>
      </c>
      <c r="K5" s="744">
        <v>0</v>
      </c>
      <c r="L5" s="744">
        <v>0</v>
      </c>
      <c r="M5" s="744">
        <v>1</v>
      </c>
      <c r="N5" s="748">
        <v>4.9349999999999998E-2</v>
      </c>
      <c r="O5" s="776">
        <v>372585103</v>
      </c>
      <c r="P5" s="888">
        <v>34315313.088045001</v>
      </c>
      <c r="Q5" s="889">
        <v>0</v>
      </c>
      <c r="R5" s="889">
        <v>0</v>
      </c>
    </row>
    <row r="6" spans="1:18" s="710" customFormat="1" ht="15" customHeight="1">
      <c r="A6" s="711" t="s">
        <v>347</v>
      </c>
      <c r="B6" s="837">
        <v>17</v>
      </c>
      <c r="C6" s="748">
        <v>4</v>
      </c>
      <c r="D6" s="748">
        <v>0.37564999999999998</v>
      </c>
      <c r="E6" s="748">
        <v>0</v>
      </c>
      <c r="F6" s="748">
        <v>0</v>
      </c>
      <c r="G6" s="837">
        <v>8</v>
      </c>
      <c r="H6" s="865">
        <v>0.74937500000000001</v>
      </c>
      <c r="I6" s="776">
        <v>0</v>
      </c>
      <c r="J6" s="776">
        <v>0</v>
      </c>
      <c r="K6" s="748">
        <v>0</v>
      </c>
      <c r="L6" s="748">
        <v>0</v>
      </c>
      <c r="M6" s="890">
        <v>0</v>
      </c>
      <c r="N6" s="889">
        <v>0</v>
      </c>
      <c r="O6" s="891">
        <v>12</v>
      </c>
      <c r="P6" s="889">
        <v>1.1250249999999999</v>
      </c>
      <c r="Q6" s="889">
        <v>0</v>
      </c>
      <c r="R6" s="892">
        <v>0</v>
      </c>
    </row>
    <row r="7" spans="1:18" s="704" customFormat="1" ht="15" customHeight="1">
      <c r="A7" s="716" t="s">
        <v>348</v>
      </c>
      <c r="B7" s="768">
        <v>17</v>
      </c>
      <c r="C7" s="718">
        <v>4</v>
      </c>
      <c r="D7" s="718">
        <v>0.37564999999999998</v>
      </c>
      <c r="E7" s="718">
        <v>0</v>
      </c>
      <c r="F7" s="718">
        <v>0</v>
      </c>
      <c r="G7" s="768">
        <v>8</v>
      </c>
      <c r="H7" s="718">
        <v>0.74937500000000001</v>
      </c>
      <c r="I7" s="769">
        <v>0</v>
      </c>
      <c r="J7" s="771">
        <v>0</v>
      </c>
      <c r="K7" s="718">
        <v>0</v>
      </c>
      <c r="L7" s="718">
        <v>0</v>
      </c>
      <c r="M7" s="718">
        <v>0</v>
      </c>
      <c r="N7" s="718">
        <v>0</v>
      </c>
      <c r="O7" s="768">
        <v>12</v>
      </c>
      <c r="P7" s="718">
        <v>1.1250249999999999</v>
      </c>
      <c r="Q7" s="718">
        <v>0</v>
      </c>
      <c r="R7" s="893">
        <v>0</v>
      </c>
    </row>
    <row r="8" spans="1:18" s="704" customFormat="1" ht="15" customHeight="1">
      <c r="A8" s="736"/>
      <c r="B8" s="894"/>
      <c r="C8" s="737"/>
      <c r="D8" s="895"/>
      <c r="E8" s="737"/>
      <c r="F8" s="737"/>
      <c r="G8" s="764"/>
      <c r="H8" s="739"/>
      <c r="I8" s="739"/>
      <c r="J8" s="739"/>
      <c r="K8" s="737"/>
      <c r="L8" s="737"/>
      <c r="M8" s="737"/>
      <c r="N8" s="737"/>
      <c r="O8" s="764"/>
      <c r="P8" s="739"/>
      <c r="Q8" s="737"/>
      <c r="R8" s="737"/>
    </row>
    <row r="9" spans="1:18" s="704" customFormat="1" ht="14.25" customHeight="1">
      <c r="A9" s="1202" t="s">
        <v>1189</v>
      </c>
      <c r="B9" s="1202"/>
      <c r="C9" s="1202"/>
      <c r="D9" s="1202"/>
      <c r="E9" s="1202"/>
      <c r="F9" s="1202"/>
      <c r="G9" s="1202"/>
      <c r="H9" s="1202"/>
      <c r="I9" s="1202"/>
      <c r="J9" s="1202"/>
    </row>
    <row r="10" spans="1:18" s="704" customFormat="1" ht="13.5" customHeight="1">
      <c r="A10" s="1202" t="s">
        <v>345</v>
      </c>
      <c r="B10" s="1202"/>
      <c r="C10" s="1202"/>
      <c r="D10" s="1202"/>
      <c r="E10" s="1202"/>
      <c r="F10" s="1202"/>
      <c r="G10" s="1202"/>
      <c r="H10" s="1202"/>
      <c r="I10" s="1202"/>
      <c r="J10" s="1202"/>
    </row>
    <row r="11" spans="1:18" s="704" customFormat="1" ht="13.5" customHeight="1">
      <c r="A11" s="1202" t="s">
        <v>975</v>
      </c>
      <c r="B11" s="1202"/>
      <c r="C11" s="1202"/>
      <c r="D11" s="1202"/>
      <c r="E11" s="1202"/>
      <c r="F11" s="1202"/>
      <c r="G11" s="1202"/>
      <c r="H11" s="1202"/>
      <c r="I11" s="1202"/>
      <c r="J11" s="1202"/>
    </row>
    <row r="12" spans="1:18" s="704" customFormat="1" ht="28.35" customHeight="1">
      <c r="A12" s="703"/>
      <c r="B12" s="703"/>
      <c r="C12" s="703"/>
      <c r="D12" s="703"/>
      <c r="E12" s="703"/>
      <c r="F12" s="703"/>
      <c r="G12" s="703"/>
      <c r="H12" s="703"/>
      <c r="I12" s="703"/>
      <c r="J12" s="703"/>
      <c r="K12" s="703"/>
      <c r="L12" s="703"/>
      <c r="M12" s="703"/>
      <c r="N12" s="703"/>
      <c r="O12" s="703"/>
      <c r="P12" s="723"/>
      <c r="Q12" s="703"/>
      <c r="R12" s="703"/>
    </row>
  </sheetData>
  <mergeCells count="16">
    <mergeCell ref="A11:J11"/>
    <mergeCell ref="A1:R1"/>
    <mergeCell ref="A2:A4"/>
    <mergeCell ref="B2:B4"/>
    <mergeCell ref="C2:D3"/>
    <mergeCell ref="E2:F3"/>
    <mergeCell ref="G2:J2"/>
    <mergeCell ref="K2:N2"/>
    <mergeCell ref="O2:P3"/>
    <mergeCell ref="Q2:R3"/>
    <mergeCell ref="G3:H3"/>
    <mergeCell ref="I3:J3"/>
    <mergeCell ref="K3:L3"/>
    <mergeCell ref="M3:N3"/>
    <mergeCell ref="A9:J9"/>
    <mergeCell ref="A10:J10"/>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zoomScaleNormal="100" workbookViewId="0">
      <selection sqref="A1:N1"/>
    </sheetView>
  </sheetViews>
  <sheetFormatPr defaultColWidth="9.140625" defaultRowHeight="15"/>
  <cols>
    <col min="1" max="1" width="12.140625" style="703" bestFit="1" customWidth="1"/>
    <col min="2" max="2" width="9.140625" style="703" bestFit="1" customWidth="1"/>
    <col min="3" max="6" width="13.5703125" style="703" bestFit="1" customWidth="1"/>
    <col min="7" max="7" width="14.28515625" style="703" bestFit="1" customWidth="1"/>
    <col min="8" max="8" width="13.5703125" style="703" bestFit="1" customWidth="1"/>
    <col min="9" max="9" width="14.140625" style="703" bestFit="1" customWidth="1"/>
    <col min="10" max="14" width="13.5703125" style="703" bestFit="1" customWidth="1"/>
    <col min="15" max="15" width="15.5703125" style="703" customWidth="1"/>
    <col min="16" max="18" width="13.5703125" style="703" bestFit="1" customWidth="1"/>
    <col min="19" max="19" width="5" style="703" bestFit="1" customWidth="1"/>
    <col min="20" max="16384" width="9.140625" style="703"/>
  </cols>
  <sheetData>
    <row r="1" spans="1:18" ht="18" customHeight="1">
      <c r="A1" s="1202" t="s">
        <v>58</v>
      </c>
      <c r="B1" s="1202"/>
      <c r="C1" s="1202"/>
      <c r="D1" s="1202"/>
      <c r="E1" s="1202"/>
      <c r="F1" s="1202"/>
      <c r="G1" s="1202"/>
      <c r="H1" s="1202"/>
      <c r="I1" s="1202"/>
      <c r="J1" s="1202"/>
      <c r="K1" s="1202"/>
      <c r="L1" s="1202"/>
      <c r="M1" s="1202"/>
      <c r="N1" s="1202"/>
    </row>
    <row r="2" spans="1:18" s="704" customFormat="1" ht="25.5" customHeight="1">
      <c r="A2" s="1223" t="s">
        <v>1179</v>
      </c>
      <c r="B2" s="1223" t="s">
        <v>912</v>
      </c>
      <c r="C2" s="1217" t="s">
        <v>1180</v>
      </c>
      <c r="D2" s="1218"/>
      <c r="E2" s="1217" t="s">
        <v>1181</v>
      </c>
      <c r="F2" s="1218"/>
      <c r="G2" s="1221" t="s">
        <v>1182</v>
      </c>
      <c r="H2" s="1243"/>
      <c r="I2" s="1243"/>
      <c r="J2" s="1222"/>
      <c r="K2" s="1221" t="s">
        <v>1183</v>
      </c>
      <c r="L2" s="1243"/>
      <c r="M2" s="1243"/>
      <c r="N2" s="1222"/>
      <c r="O2" s="1217" t="s">
        <v>0</v>
      </c>
      <c r="P2" s="1218"/>
      <c r="Q2" s="1276" t="s">
        <v>1190</v>
      </c>
      <c r="R2" s="1277"/>
    </row>
    <row r="3" spans="1:18" s="704" customFormat="1" ht="13.5" customHeight="1">
      <c r="A3" s="1272"/>
      <c r="B3" s="1272"/>
      <c r="C3" s="1219"/>
      <c r="D3" s="1220"/>
      <c r="E3" s="1219"/>
      <c r="F3" s="1220"/>
      <c r="G3" s="1221" t="s">
        <v>1185</v>
      </c>
      <c r="H3" s="1222"/>
      <c r="I3" s="1221" t="s">
        <v>1186</v>
      </c>
      <c r="J3" s="1222"/>
      <c r="K3" s="1221" t="s">
        <v>1185</v>
      </c>
      <c r="L3" s="1222"/>
      <c r="M3" s="1221" t="s">
        <v>1186</v>
      </c>
      <c r="N3" s="1222"/>
      <c r="O3" s="1219"/>
      <c r="P3" s="1220"/>
      <c r="Q3" s="1278"/>
      <c r="R3" s="1279"/>
    </row>
    <row r="4" spans="1:18" s="704" customFormat="1" ht="47.25" customHeight="1">
      <c r="A4" s="1224"/>
      <c r="B4" s="1224"/>
      <c r="C4" s="884" t="s">
        <v>1187</v>
      </c>
      <c r="D4" s="884" t="s">
        <v>1188</v>
      </c>
      <c r="E4" s="884" t="s">
        <v>1187</v>
      </c>
      <c r="F4" s="884" t="s">
        <v>1188</v>
      </c>
      <c r="G4" s="884" t="s">
        <v>1187</v>
      </c>
      <c r="H4" s="884" t="s">
        <v>1188</v>
      </c>
      <c r="I4" s="884" t="s">
        <v>1187</v>
      </c>
      <c r="J4" s="884" t="s">
        <v>1188</v>
      </c>
      <c r="K4" s="884" t="s">
        <v>1187</v>
      </c>
      <c r="L4" s="884" t="s">
        <v>1188</v>
      </c>
      <c r="M4" s="884" t="s">
        <v>1187</v>
      </c>
      <c r="N4" s="884" t="s">
        <v>1188</v>
      </c>
      <c r="O4" s="896" t="s">
        <v>1187</v>
      </c>
      <c r="P4" s="884" t="s">
        <v>1188</v>
      </c>
      <c r="Q4" s="884" t="s">
        <v>1187</v>
      </c>
      <c r="R4" s="884" t="s">
        <v>1188</v>
      </c>
    </row>
    <row r="5" spans="1:18" s="710" customFormat="1" ht="15" customHeight="1">
      <c r="A5" s="742" t="s">
        <v>297</v>
      </c>
      <c r="B5" s="754">
        <v>249</v>
      </c>
      <c r="C5" s="755">
        <v>104737382</v>
      </c>
      <c r="D5" s="745">
        <v>9520684.7200000007</v>
      </c>
      <c r="E5" s="755">
        <v>284121438.66666597</v>
      </c>
      <c r="F5" s="755">
        <v>19072304.390000001</v>
      </c>
      <c r="G5" s="897">
        <v>20763480772</v>
      </c>
      <c r="H5" s="755">
        <v>1933461254.1199901</v>
      </c>
      <c r="I5" s="897">
        <v>19778451497</v>
      </c>
      <c r="J5" s="755">
        <v>1801064480.22</v>
      </c>
      <c r="K5" s="755">
        <v>562063446</v>
      </c>
      <c r="L5" s="755">
        <v>40841761.2999999</v>
      </c>
      <c r="M5" s="755">
        <v>272909262</v>
      </c>
      <c r="N5" s="898">
        <v>18365983.329999901</v>
      </c>
      <c r="O5" s="899">
        <v>41765763797.666702</v>
      </c>
      <c r="P5" s="900">
        <v>3822326468.0799999</v>
      </c>
      <c r="Q5" s="745">
        <v>13418486</v>
      </c>
      <c r="R5" s="745">
        <v>1105826.27</v>
      </c>
    </row>
    <row r="6" spans="1:18" s="710" customFormat="1" ht="15" customHeight="1">
      <c r="A6" s="711" t="s">
        <v>347</v>
      </c>
      <c r="B6" s="837">
        <v>17</v>
      </c>
      <c r="C6" s="901">
        <v>5082257</v>
      </c>
      <c r="D6" s="902">
        <v>487494.75</v>
      </c>
      <c r="E6" s="776">
        <v>19058084</v>
      </c>
      <c r="F6" s="902">
        <v>1269872.58</v>
      </c>
      <c r="G6" s="903">
        <v>2209899108</v>
      </c>
      <c r="H6" s="776">
        <v>208561323.71000001</v>
      </c>
      <c r="I6" s="903">
        <v>2129768894</v>
      </c>
      <c r="J6" s="776">
        <v>197448839.09</v>
      </c>
      <c r="K6" s="776">
        <v>38881162</v>
      </c>
      <c r="L6" s="902">
        <v>2664050.06</v>
      </c>
      <c r="M6" s="776">
        <v>20222985</v>
      </c>
      <c r="N6" s="904">
        <v>1316749.3500000001</v>
      </c>
      <c r="O6" s="905">
        <v>4422912490</v>
      </c>
      <c r="P6" s="906">
        <v>411748329.54000002</v>
      </c>
      <c r="Q6" s="776">
        <v>13928644</v>
      </c>
      <c r="R6" s="902">
        <v>1202856.26</v>
      </c>
    </row>
    <row r="7" spans="1:18" s="704" customFormat="1" ht="15" customHeight="1">
      <c r="A7" s="716" t="s">
        <v>348</v>
      </c>
      <c r="B7" s="768">
        <v>17</v>
      </c>
      <c r="C7" s="771">
        <v>5082257</v>
      </c>
      <c r="D7" s="771">
        <v>487494.75</v>
      </c>
      <c r="E7" s="769">
        <v>19058084</v>
      </c>
      <c r="F7" s="771">
        <v>1269872.58</v>
      </c>
      <c r="G7" s="907">
        <v>2209899108</v>
      </c>
      <c r="H7" s="769">
        <v>208561323.71000001</v>
      </c>
      <c r="I7" s="769">
        <v>2129768894</v>
      </c>
      <c r="J7" s="769">
        <v>197448839.09</v>
      </c>
      <c r="K7" s="769">
        <v>38881162</v>
      </c>
      <c r="L7" s="771">
        <v>2664050.06</v>
      </c>
      <c r="M7" s="769">
        <v>20222985</v>
      </c>
      <c r="N7" s="771">
        <v>1316749.3500000001</v>
      </c>
      <c r="O7" s="907">
        <v>4422912490</v>
      </c>
      <c r="P7" s="769">
        <v>411748329.54000002</v>
      </c>
      <c r="Q7" s="769">
        <v>13928644</v>
      </c>
      <c r="R7" s="771">
        <v>1202856.26</v>
      </c>
    </row>
    <row r="8" spans="1:18" s="704" customFormat="1" ht="14.25" customHeight="1">
      <c r="A8" s="1202" t="s">
        <v>1189</v>
      </c>
      <c r="B8" s="1202"/>
      <c r="C8" s="1202"/>
      <c r="D8" s="1202"/>
      <c r="E8" s="1202"/>
      <c r="F8" s="1202"/>
      <c r="G8" s="1202"/>
      <c r="H8" s="1202"/>
      <c r="I8" s="1202"/>
      <c r="J8" s="1202"/>
      <c r="K8" s="1202"/>
      <c r="L8" s="1202"/>
      <c r="M8" s="1202"/>
      <c r="N8" s="1202"/>
      <c r="O8" s="1202"/>
      <c r="P8" s="1202"/>
      <c r="Q8" s="1202"/>
      <c r="R8" s="1202"/>
    </row>
    <row r="9" spans="1:18" s="704" customFormat="1" ht="13.5" customHeight="1">
      <c r="A9" s="1202" t="s">
        <v>345</v>
      </c>
      <c r="B9" s="1202"/>
      <c r="C9" s="1202"/>
      <c r="D9" s="1202"/>
      <c r="E9" s="1202"/>
      <c r="F9" s="1202"/>
      <c r="G9" s="1202"/>
      <c r="H9" s="1202"/>
      <c r="I9" s="1202"/>
      <c r="J9" s="1202"/>
      <c r="K9" s="1202"/>
      <c r="L9" s="1202"/>
      <c r="M9" s="1202"/>
      <c r="N9" s="1202"/>
      <c r="O9" s="1202"/>
      <c r="P9" s="1202"/>
      <c r="Q9" s="1202"/>
      <c r="R9" s="1202"/>
    </row>
    <row r="10" spans="1:18" s="704" customFormat="1" ht="13.5" customHeight="1">
      <c r="A10" s="1202" t="s">
        <v>977</v>
      </c>
      <c r="B10" s="1202"/>
      <c r="C10" s="1202"/>
      <c r="D10" s="1202"/>
      <c r="E10" s="1202"/>
      <c r="F10" s="1202"/>
      <c r="G10" s="1202"/>
      <c r="H10" s="1202"/>
      <c r="I10" s="1202"/>
      <c r="J10" s="1202"/>
      <c r="K10" s="1202"/>
      <c r="L10" s="1202"/>
      <c r="M10" s="1202"/>
      <c r="N10" s="1202"/>
      <c r="O10" s="1202"/>
      <c r="P10" s="1202"/>
      <c r="Q10" s="1202"/>
      <c r="R10" s="1202"/>
    </row>
    <row r="11" spans="1:18" s="704" customFormat="1" ht="28.35" customHeight="1"/>
    <row r="12" spans="1:18">
      <c r="O12" s="908"/>
      <c r="P12" s="908"/>
    </row>
    <row r="15" spans="1:18">
      <c r="G15" s="909"/>
      <c r="H15" s="909"/>
    </row>
    <row r="16" spans="1:18">
      <c r="G16" s="909"/>
      <c r="H16" s="909"/>
    </row>
    <row r="17" spans="7:8">
      <c r="G17" s="909"/>
      <c r="H17" s="909"/>
    </row>
    <row r="18" spans="7:8">
      <c r="G18" s="910"/>
      <c r="H18" s="910"/>
    </row>
    <row r="19" spans="7:8">
      <c r="G19" s="910"/>
      <c r="H19" s="910"/>
    </row>
    <row r="20" spans="7:8">
      <c r="G20" s="752"/>
      <c r="H20" s="752"/>
    </row>
  </sheetData>
  <mergeCells count="16">
    <mergeCell ref="A1:N1"/>
    <mergeCell ref="A2:A4"/>
    <mergeCell ref="B2:B4"/>
    <mergeCell ref="C2:D3"/>
    <mergeCell ref="E2:F3"/>
    <mergeCell ref="G2:J2"/>
    <mergeCell ref="K2:N2"/>
    <mergeCell ref="A8:R8"/>
    <mergeCell ref="A9:R9"/>
    <mergeCell ref="A10:R10"/>
    <mergeCell ref="O2:P3"/>
    <mergeCell ref="Q2:R3"/>
    <mergeCell ref="G3:H3"/>
    <mergeCell ref="I3:J3"/>
    <mergeCell ref="K3:L3"/>
    <mergeCell ref="M3:N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Normal="100" workbookViewId="0">
      <selection sqref="A1:N1"/>
    </sheetView>
  </sheetViews>
  <sheetFormatPr defaultColWidth="9.140625" defaultRowHeight="15"/>
  <cols>
    <col min="1" max="1" width="13.42578125" style="703" bestFit="1" customWidth="1"/>
    <col min="2" max="3" width="10.5703125" style="703" bestFit="1" customWidth="1"/>
    <col min="4" max="4" width="10.5703125" style="703" customWidth="1"/>
    <col min="5" max="7" width="10.5703125" style="703" bestFit="1" customWidth="1"/>
    <col min="8" max="8" width="11.42578125" style="703" bestFit="1" customWidth="1"/>
    <col min="9" max="13" width="10.5703125" style="703" bestFit="1" customWidth="1"/>
    <col min="14" max="14" width="10.85546875" style="703" bestFit="1" customWidth="1"/>
    <col min="15" max="15" width="4.5703125" style="703" bestFit="1" customWidth="1"/>
    <col min="16" max="16384" width="9.140625" style="703"/>
  </cols>
  <sheetData>
    <row r="1" spans="1:14" ht="17.25" customHeight="1">
      <c r="A1" s="1209" t="s">
        <v>1191</v>
      </c>
      <c r="B1" s="1209"/>
      <c r="C1" s="1209"/>
      <c r="D1" s="1209"/>
      <c r="E1" s="1209"/>
      <c r="F1" s="1209"/>
      <c r="G1" s="1209"/>
      <c r="H1" s="1209"/>
      <c r="I1" s="1209"/>
      <c r="J1" s="1209"/>
      <c r="K1" s="1209"/>
      <c r="L1" s="1209"/>
      <c r="M1" s="1209"/>
      <c r="N1" s="1209"/>
    </row>
    <row r="2" spans="1:14" s="704" customFormat="1" ht="17.25" customHeight="1">
      <c r="A2" s="1223" t="s">
        <v>1179</v>
      </c>
      <c r="B2" s="1221" t="s">
        <v>12</v>
      </c>
      <c r="C2" s="1243"/>
      <c r="D2" s="1243"/>
      <c r="E2" s="1243"/>
      <c r="F2" s="1243"/>
      <c r="G2" s="1243"/>
      <c r="H2" s="1222"/>
      <c r="I2" s="1221" t="s">
        <v>13</v>
      </c>
      <c r="J2" s="1243"/>
      <c r="K2" s="1243"/>
      <c r="L2" s="1243"/>
      <c r="M2" s="1243"/>
      <c r="N2" s="1222"/>
    </row>
    <row r="3" spans="1:14" s="704" customFormat="1" ht="27" customHeight="1">
      <c r="A3" s="1272"/>
      <c r="B3" s="1282" t="s">
        <v>1192</v>
      </c>
      <c r="C3" s="1283"/>
      <c r="D3" s="1284"/>
      <c r="E3" s="1282" t="s">
        <v>1193</v>
      </c>
      <c r="F3" s="1285"/>
      <c r="G3" s="1210" t="s">
        <v>0</v>
      </c>
      <c r="H3" s="1280" t="s">
        <v>1194</v>
      </c>
      <c r="I3" s="1282" t="s">
        <v>1192</v>
      </c>
      <c r="J3" s="1285"/>
      <c r="K3" s="1282" t="s">
        <v>1193</v>
      </c>
      <c r="L3" s="1285"/>
      <c r="M3" s="1210" t="s">
        <v>0</v>
      </c>
      <c r="N3" s="1280" t="s">
        <v>1194</v>
      </c>
    </row>
    <row r="4" spans="1:14" s="704" customFormat="1" ht="40.5" customHeight="1">
      <c r="A4" s="1224"/>
      <c r="B4" s="884" t="s">
        <v>1195</v>
      </c>
      <c r="C4" s="884" t="s">
        <v>1196</v>
      </c>
      <c r="D4" s="884" t="s">
        <v>1197</v>
      </c>
      <c r="E4" s="884" t="s">
        <v>1198</v>
      </c>
      <c r="F4" s="884" t="s">
        <v>1199</v>
      </c>
      <c r="G4" s="1244"/>
      <c r="H4" s="1281"/>
      <c r="I4" s="884" t="s">
        <v>1195</v>
      </c>
      <c r="J4" s="884" t="s">
        <v>1196</v>
      </c>
      <c r="K4" s="884" t="s">
        <v>1198</v>
      </c>
      <c r="L4" s="884" t="s">
        <v>1199</v>
      </c>
      <c r="M4" s="1244"/>
      <c r="N4" s="1281"/>
    </row>
    <row r="5" spans="1:14" s="710" customFormat="1" ht="18" customHeight="1">
      <c r="A5" s="742" t="s">
        <v>297</v>
      </c>
      <c r="B5" s="744">
        <v>62739.59</v>
      </c>
      <c r="C5" s="744">
        <v>977.77</v>
      </c>
      <c r="D5" s="744">
        <v>3803.35</v>
      </c>
      <c r="E5" s="744">
        <v>499043.26</v>
      </c>
      <c r="F5" s="744">
        <v>1674.24</v>
      </c>
      <c r="G5" s="744">
        <v>564434.86</v>
      </c>
      <c r="H5" s="744">
        <v>92.1</v>
      </c>
      <c r="I5" s="745">
        <v>243765.70164159001</v>
      </c>
      <c r="J5" s="744">
        <v>2796.6694715650001</v>
      </c>
      <c r="K5" s="744">
        <v>86678.483347109999</v>
      </c>
      <c r="L5" s="744">
        <v>12912.975330375</v>
      </c>
      <c r="M5" s="745">
        <v>346153.82979063998</v>
      </c>
      <c r="N5" s="744">
        <v>3664.4</v>
      </c>
    </row>
    <row r="6" spans="1:14" s="710" customFormat="1" ht="18" customHeight="1">
      <c r="A6" s="711" t="s">
        <v>347</v>
      </c>
      <c r="B6" s="748">
        <v>2700.09</v>
      </c>
      <c r="C6" s="748">
        <v>53.23</v>
      </c>
      <c r="D6" s="767">
        <v>0</v>
      </c>
      <c r="E6" s="748">
        <v>30546.190000000002</v>
      </c>
      <c r="F6" s="748">
        <v>68.42</v>
      </c>
      <c r="G6" s="748">
        <v>33367.93</v>
      </c>
      <c r="H6" s="889">
        <v>93.32</v>
      </c>
      <c r="I6" s="748">
        <v>7485.0507238800001</v>
      </c>
      <c r="J6" s="748">
        <v>160.047353875</v>
      </c>
      <c r="K6" s="748">
        <v>5707.4888257849998</v>
      </c>
      <c r="L6" s="748">
        <v>1210.3782586750001</v>
      </c>
      <c r="M6" s="865">
        <v>14562.965162215</v>
      </c>
      <c r="N6" s="748">
        <v>3755.28</v>
      </c>
    </row>
    <row r="7" spans="1:14" s="704" customFormat="1" ht="18" customHeight="1">
      <c r="A7" s="716" t="s">
        <v>348</v>
      </c>
      <c r="B7" s="718">
        <v>2700.09</v>
      </c>
      <c r="C7" s="718">
        <v>53.23</v>
      </c>
      <c r="D7" s="719">
        <v>0</v>
      </c>
      <c r="E7" s="718">
        <v>30546.190000000002</v>
      </c>
      <c r="F7" s="718">
        <v>68.42</v>
      </c>
      <c r="G7" s="718">
        <v>33367.93</v>
      </c>
      <c r="H7" s="718">
        <v>93.32</v>
      </c>
      <c r="I7" s="718">
        <v>7485.0507238800001</v>
      </c>
      <c r="J7" s="718">
        <v>160.047353875</v>
      </c>
      <c r="K7" s="718">
        <v>5707.4888257849998</v>
      </c>
      <c r="L7" s="718">
        <v>1210.3782586750001</v>
      </c>
      <c r="M7" s="718">
        <v>14562.965162215</v>
      </c>
      <c r="N7" s="718">
        <v>3755.28</v>
      </c>
    </row>
    <row r="8" spans="1:14" s="704" customFormat="1" ht="14.25" customHeight="1">
      <c r="A8" s="1202" t="s">
        <v>345</v>
      </c>
      <c r="B8" s="1202"/>
      <c r="C8" s="1202"/>
      <c r="D8" s="1202"/>
      <c r="E8" s="1202"/>
    </row>
    <row r="9" spans="1:14" s="704" customFormat="1" ht="12.75" customHeight="1">
      <c r="A9" s="1202" t="s">
        <v>883</v>
      </c>
      <c r="B9" s="1202"/>
      <c r="C9" s="1202"/>
      <c r="D9" s="1202"/>
      <c r="E9" s="1202"/>
    </row>
    <row r="10" spans="1:14" s="704" customFormat="1" ht="26.1" customHeight="1">
      <c r="B10" s="721"/>
      <c r="C10" s="721"/>
      <c r="D10" s="721"/>
      <c r="E10" s="721"/>
      <c r="F10" s="721"/>
      <c r="G10" s="721"/>
      <c r="H10" s="721"/>
      <c r="I10" s="721"/>
      <c r="J10" s="721"/>
      <c r="K10" s="721"/>
      <c r="L10" s="721"/>
      <c r="M10" s="721"/>
      <c r="N10" s="721"/>
    </row>
    <row r="11" spans="1:14">
      <c r="B11" s="723"/>
      <c r="C11" s="723"/>
      <c r="D11" s="723"/>
      <c r="E11" s="723"/>
      <c r="F11" s="723"/>
      <c r="G11" s="723"/>
      <c r="H11" s="723"/>
      <c r="I11" s="723"/>
      <c r="J11" s="723"/>
      <c r="K11" s="723"/>
      <c r="L11" s="723"/>
      <c r="M11" s="723"/>
      <c r="N11" s="723"/>
    </row>
    <row r="13" spans="1:14">
      <c r="B13" s="723"/>
      <c r="C13" s="723"/>
      <c r="D13" s="723"/>
      <c r="E13" s="723"/>
      <c r="F13" s="723"/>
      <c r="G13" s="723"/>
      <c r="H13" s="723"/>
      <c r="I13" s="723"/>
      <c r="J13" s="723"/>
      <c r="K13" s="723"/>
      <c r="L13" s="723"/>
      <c r="M13" s="723"/>
    </row>
  </sheetData>
  <mergeCells count="14">
    <mergeCell ref="M3:M4"/>
    <mergeCell ref="N3:N4"/>
    <mergeCell ref="A8:E8"/>
    <mergeCell ref="A9:E9"/>
    <mergeCell ref="A1:N1"/>
    <mergeCell ref="A2:A4"/>
    <mergeCell ref="B2:H2"/>
    <mergeCell ref="I2:N2"/>
    <mergeCell ref="B3:D3"/>
    <mergeCell ref="E3:F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Normal="100" workbookViewId="0">
      <selection sqref="A1:N1"/>
    </sheetView>
  </sheetViews>
  <sheetFormatPr defaultColWidth="9.140625" defaultRowHeight="15"/>
  <cols>
    <col min="1" max="11" width="14.5703125" style="703" bestFit="1" customWidth="1"/>
    <col min="12" max="12" width="4.5703125" style="703" bestFit="1" customWidth="1"/>
    <col min="13" max="16384" width="9.140625" style="703"/>
  </cols>
  <sheetData>
    <row r="1" spans="1:11" ht="15" customHeight="1">
      <c r="A1" s="1209" t="s">
        <v>60</v>
      </c>
      <c r="B1" s="1209"/>
      <c r="C1" s="1209"/>
      <c r="D1" s="1209"/>
      <c r="E1" s="1209"/>
      <c r="F1" s="1209"/>
      <c r="G1" s="1209"/>
      <c r="H1" s="1209"/>
      <c r="I1" s="1209"/>
      <c r="J1" s="1209"/>
      <c r="K1" s="1209"/>
    </row>
    <row r="2" spans="1:11" s="704" customFormat="1" ht="12.75" customHeight="1">
      <c r="A2" s="1210" t="s">
        <v>21</v>
      </c>
      <c r="B2" s="1221" t="s">
        <v>972</v>
      </c>
      <c r="C2" s="1243"/>
      <c r="D2" s="1243"/>
      <c r="E2" s="1243"/>
      <c r="F2" s="1222"/>
      <c r="G2" s="1221" t="s">
        <v>1200</v>
      </c>
      <c r="H2" s="1243"/>
      <c r="I2" s="1243"/>
      <c r="J2" s="1243"/>
      <c r="K2" s="1222"/>
    </row>
    <row r="3" spans="1:11" s="704" customFormat="1" ht="15" customHeight="1">
      <c r="A3" s="1244"/>
      <c r="B3" s="845" t="s">
        <v>1201</v>
      </c>
      <c r="C3" s="845" t="s">
        <v>974</v>
      </c>
      <c r="D3" s="845" t="s">
        <v>17</v>
      </c>
      <c r="E3" s="845" t="s">
        <v>727</v>
      </c>
      <c r="F3" s="845" t="s">
        <v>481</v>
      </c>
      <c r="G3" s="845" t="s">
        <v>1201</v>
      </c>
      <c r="H3" s="845" t="s">
        <v>974</v>
      </c>
      <c r="I3" s="845" t="s">
        <v>17</v>
      </c>
      <c r="J3" s="845" t="s">
        <v>727</v>
      </c>
      <c r="K3" s="845" t="s">
        <v>481</v>
      </c>
    </row>
    <row r="4" spans="1:11" s="704" customFormat="1" ht="18" customHeight="1">
      <c r="A4" s="742" t="s">
        <v>297</v>
      </c>
      <c r="B4" s="911">
        <v>75.311056988000004</v>
      </c>
      <c r="C4" s="911">
        <v>2.2323379999999999E-3</v>
      </c>
      <c r="D4" s="911">
        <v>0</v>
      </c>
      <c r="E4" s="911">
        <v>0</v>
      </c>
      <c r="F4" s="911">
        <v>24.686710674</v>
      </c>
      <c r="G4" s="911">
        <v>18.324503932999999</v>
      </c>
      <c r="H4" s="911">
        <v>0</v>
      </c>
      <c r="I4" s="911">
        <v>0</v>
      </c>
      <c r="J4" s="911">
        <v>0</v>
      </c>
      <c r="K4" s="911">
        <v>81.675496066999997</v>
      </c>
    </row>
    <row r="5" spans="1:11" s="704" customFormat="1" ht="18" customHeight="1">
      <c r="A5" s="711" t="s">
        <v>347</v>
      </c>
      <c r="B5" s="912">
        <v>50</v>
      </c>
      <c r="C5" s="912">
        <v>0</v>
      </c>
      <c r="D5" s="912">
        <v>0</v>
      </c>
      <c r="E5" s="912">
        <v>0</v>
      </c>
      <c r="F5" s="912">
        <v>50</v>
      </c>
      <c r="G5" s="912">
        <v>25.324661940891861</v>
      </c>
      <c r="H5" s="912">
        <v>1.6372848297019713E-3</v>
      </c>
      <c r="I5" s="912">
        <v>0</v>
      </c>
      <c r="J5" s="912">
        <v>0</v>
      </c>
      <c r="K5" s="912">
        <v>74.673700774278444</v>
      </c>
    </row>
    <row r="6" spans="1:11" s="704" customFormat="1" ht="18" customHeight="1">
      <c r="A6" s="716" t="s">
        <v>348</v>
      </c>
      <c r="B6" s="913">
        <v>50</v>
      </c>
      <c r="C6" s="913">
        <v>0</v>
      </c>
      <c r="D6" s="913">
        <v>0</v>
      </c>
      <c r="E6" s="913">
        <v>0</v>
      </c>
      <c r="F6" s="913">
        <v>50</v>
      </c>
      <c r="G6" s="913">
        <v>25.324661940891861</v>
      </c>
      <c r="H6" s="913">
        <v>1.6372848297019713E-3</v>
      </c>
      <c r="I6" s="913">
        <v>0</v>
      </c>
      <c r="J6" s="913">
        <v>0</v>
      </c>
      <c r="K6" s="913">
        <v>74.673700774278444</v>
      </c>
    </row>
    <row r="7" spans="1:11" s="704" customFormat="1" ht="15" customHeight="1">
      <c r="A7" s="1202" t="s">
        <v>345</v>
      </c>
      <c r="B7" s="1202"/>
      <c r="C7" s="1202"/>
      <c r="D7" s="1202"/>
      <c r="E7" s="1202"/>
      <c r="F7" s="1202"/>
      <c r="G7" s="1202"/>
      <c r="H7" s="1202"/>
      <c r="I7" s="1202"/>
      <c r="J7" s="1202"/>
      <c r="K7" s="1202"/>
    </row>
    <row r="8" spans="1:11" s="704" customFormat="1" ht="13.5" customHeight="1">
      <c r="A8" s="1202" t="s">
        <v>975</v>
      </c>
      <c r="B8" s="1202"/>
      <c r="C8" s="1202"/>
      <c r="D8" s="1202"/>
      <c r="E8" s="1202"/>
      <c r="F8" s="1202"/>
      <c r="G8" s="1202"/>
      <c r="H8" s="1202"/>
      <c r="I8" s="1202"/>
      <c r="J8" s="1202"/>
      <c r="K8" s="1202"/>
    </row>
    <row r="9" spans="1:11" s="704" customFormat="1" ht="27.6" customHeight="1"/>
  </sheetData>
  <mergeCells count="6">
    <mergeCell ref="A8:K8"/>
    <mergeCell ref="A1:K1"/>
    <mergeCell ref="A2:A3"/>
    <mergeCell ref="B2:F2"/>
    <mergeCell ref="G2:K2"/>
    <mergeCell ref="A7:K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Normal="100" workbookViewId="0">
      <selection sqref="A1:N1"/>
    </sheetView>
  </sheetViews>
  <sheetFormatPr defaultColWidth="9.140625" defaultRowHeight="15"/>
  <cols>
    <col min="1" max="11" width="14.5703125" style="703" bestFit="1" customWidth="1"/>
    <col min="12" max="12" width="5" style="703" bestFit="1" customWidth="1"/>
    <col min="13" max="16384" width="9.140625" style="703"/>
  </cols>
  <sheetData>
    <row r="1" spans="1:11" ht="18" customHeight="1">
      <c r="A1" s="1209" t="s">
        <v>61</v>
      </c>
      <c r="B1" s="1209"/>
      <c r="C1" s="1209"/>
      <c r="D1" s="1209"/>
      <c r="E1" s="1209"/>
      <c r="F1" s="1209"/>
      <c r="G1" s="1209"/>
      <c r="H1" s="1209"/>
      <c r="I1" s="1209"/>
      <c r="J1" s="1209"/>
      <c r="K1" s="1209"/>
    </row>
    <row r="2" spans="1:11" s="704" customFormat="1" ht="18" customHeight="1">
      <c r="A2" s="1210" t="s">
        <v>21</v>
      </c>
      <c r="B2" s="1206" t="s">
        <v>972</v>
      </c>
      <c r="C2" s="1212"/>
      <c r="D2" s="1212"/>
      <c r="E2" s="1212"/>
      <c r="F2" s="1207"/>
      <c r="G2" s="1206" t="s">
        <v>1200</v>
      </c>
      <c r="H2" s="1212"/>
      <c r="I2" s="1212"/>
      <c r="J2" s="1212"/>
      <c r="K2" s="1207"/>
    </row>
    <row r="3" spans="1:11" s="704" customFormat="1" ht="15" customHeight="1">
      <c r="A3" s="1244"/>
      <c r="B3" s="759" t="s">
        <v>1201</v>
      </c>
      <c r="C3" s="759" t="s">
        <v>974</v>
      </c>
      <c r="D3" s="759" t="s">
        <v>17</v>
      </c>
      <c r="E3" s="759" t="s">
        <v>727</v>
      </c>
      <c r="F3" s="759" t="s">
        <v>481</v>
      </c>
      <c r="G3" s="759" t="s">
        <v>1201</v>
      </c>
      <c r="H3" s="759" t="s">
        <v>974</v>
      </c>
      <c r="I3" s="759" t="s">
        <v>17</v>
      </c>
      <c r="J3" s="759" t="s">
        <v>727</v>
      </c>
      <c r="K3" s="759" t="s">
        <v>481</v>
      </c>
    </row>
    <row r="4" spans="1:11" s="704" customFormat="1" ht="18" customHeight="1">
      <c r="A4" s="742" t="s">
        <v>297</v>
      </c>
      <c r="B4" s="783">
        <v>53.23</v>
      </c>
      <c r="C4" s="783">
        <v>7.37</v>
      </c>
      <c r="D4" s="783">
        <v>0.05</v>
      </c>
      <c r="E4" s="783">
        <v>0</v>
      </c>
      <c r="F4" s="783">
        <v>39.35</v>
      </c>
      <c r="G4" s="783">
        <v>19.940000000000001</v>
      </c>
      <c r="H4" s="783">
        <v>17.29</v>
      </c>
      <c r="I4" s="783">
        <v>6.03</v>
      </c>
      <c r="J4" s="783">
        <v>0</v>
      </c>
      <c r="K4" s="783">
        <v>56.74</v>
      </c>
    </row>
    <row r="5" spans="1:11" s="704" customFormat="1" ht="18" customHeight="1">
      <c r="A5" s="711" t="s">
        <v>347</v>
      </c>
      <c r="B5" s="784">
        <v>56.17</v>
      </c>
      <c r="C5" s="784">
        <v>6.21</v>
      </c>
      <c r="D5" s="784">
        <v>0.03</v>
      </c>
      <c r="E5" s="784">
        <v>0</v>
      </c>
      <c r="F5" s="784">
        <v>37.590000000000003</v>
      </c>
      <c r="G5" s="784">
        <v>19.260000000000002</v>
      </c>
      <c r="H5" s="784">
        <v>17.87</v>
      </c>
      <c r="I5" s="784">
        <v>5.54</v>
      </c>
      <c r="J5" s="784">
        <v>0</v>
      </c>
      <c r="K5" s="784">
        <v>57.33</v>
      </c>
    </row>
    <row r="6" spans="1:11" s="704" customFormat="1" ht="18" customHeight="1">
      <c r="A6" s="716" t="s">
        <v>348</v>
      </c>
      <c r="B6" s="787">
        <v>56.17</v>
      </c>
      <c r="C6" s="787">
        <v>6.21</v>
      </c>
      <c r="D6" s="787">
        <v>0.03</v>
      </c>
      <c r="E6" s="787">
        <v>0</v>
      </c>
      <c r="F6" s="787">
        <v>37.590000000000003</v>
      </c>
      <c r="G6" s="787">
        <v>19.260000000000002</v>
      </c>
      <c r="H6" s="787">
        <v>17.87</v>
      </c>
      <c r="I6" s="787">
        <v>5.54</v>
      </c>
      <c r="J6" s="787">
        <v>0</v>
      </c>
      <c r="K6" s="787">
        <v>57.33</v>
      </c>
    </row>
    <row r="7" spans="1:11" s="704" customFormat="1" ht="14.25" customHeight="1">
      <c r="A7" s="1231" t="s">
        <v>345</v>
      </c>
      <c r="B7" s="1231"/>
      <c r="C7" s="1231"/>
      <c r="D7" s="1231"/>
      <c r="E7" s="1231"/>
      <c r="F7" s="1231"/>
      <c r="G7" s="1231"/>
      <c r="H7" s="1231"/>
      <c r="I7" s="1231"/>
      <c r="J7" s="1231"/>
      <c r="K7" s="1231"/>
    </row>
    <row r="8" spans="1:11" s="704" customFormat="1" ht="13.5" customHeight="1">
      <c r="A8" s="1231" t="s">
        <v>977</v>
      </c>
      <c r="B8" s="1231"/>
      <c r="C8" s="1231"/>
      <c r="D8" s="1231"/>
      <c r="E8" s="1231"/>
      <c r="F8" s="1231"/>
      <c r="G8" s="1231"/>
      <c r="H8" s="1231"/>
      <c r="I8" s="1231"/>
      <c r="J8" s="1231"/>
      <c r="K8" s="1231"/>
    </row>
    <row r="9" spans="1:11" s="704" customFormat="1" ht="26.85" customHeight="1"/>
  </sheetData>
  <mergeCells count="6">
    <mergeCell ref="A8:K8"/>
    <mergeCell ref="A1:K1"/>
    <mergeCell ref="A2:A3"/>
    <mergeCell ref="B2:F2"/>
    <mergeCell ref="G2:K2"/>
    <mergeCell ref="A7:K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C8" sqref="C8"/>
    </sheetView>
  </sheetViews>
  <sheetFormatPr defaultRowHeight="15"/>
  <cols>
    <col min="1" max="1" width="6.42578125" bestFit="1" customWidth="1"/>
    <col min="2" max="2" width="33.140625" customWidth="1"/>
    <col min="3" max="3" width="30.42578125" customWidth="1"/>
    <col min="4" max="4" width="11.28515625" style="50" bestFit="1" customWidth="1"/>
    <col min="5" max="6" width="11.28515625" style="51" bestFit="1" customWidth="1"/>
    <col min="7" max="7" width="12.42578125" bestFit="1" customWidth="1"/>
    <col min="8" max="8" width="9.42578125" bestFit="1" customWidth="1"/>
    <col min="9" max="9" width="12.7109375" customWidth="1"/>
    <col min="10" max="10" width="10.140625" customWidth="1"/>
  </cols>
  <sheetData>
    <row r="1" spans="1:12" ht="15" customHeight="1">
      <c r="A1" s="1109" t="s">
        <v>349</v>
      </c>
      <c r="B1" s="1109"/>
      <c r="C1" s="1109"/>
      <c r="D1" s="1109"/>
      <c r="E1" s="1109"/>
      <c r="F1" s="1109"/>
      <c r="G1" s="1109"/>
      <c r="H1" s="1109"/>
      <c r="I1" s="1109"/>
      <c r="J1" s="1109"/>
      <c r="K1" s="38"/>
    </row>
    <row r="2" spans="1:12">
      <c r="A2" s="1110" t="s">
        <v>2</v>
      </c>
      <c r="B2" s="1110" t="s">
        <v>165</v>
      </c>
      <c r="C2" s="1112" t="s">
        <v>166</v>
      </c>
      <c r="D2" s="1114" t="s">
        <v>167</v>
      </c>
      <c r="E2" s="1116" t="s">
        <v>168</v>
      </c>
      <c r="F2" s="1118" t="s">
        <v>169</v>
      </c>
      <c r="G2" s="1120" t="s">
        <v>170</v>
      </c>
      <c r="H2" s="1121"/>
      <c r="I2" s="1122" t="s">
        <v>171</v>
      </c>
      <c r="J2" s="1110" t="s">
        <v>172</v>
      </c>
      <c r="K2" s="39"/>
    </row>
    <row r="3" spans="1:12" ht="60" customHeight="1">
      <c r="A3" s="1111"/>
      <c r="B3" s="1111"/>
      <c r="C3" s="1113"/>
      <c r="D3" s="1115"/>
      <c r="E3" s="1117"/>
      <c r="F3" s="1119"/>
      <c r="G3" s="40" t="s">
        <v>173</v>
      </c>
      <c r="H3" s="40" t="s">
        <v>174</v>
      </c>
      <c r="I3" s="1123"/>
      <c r="J3" s="1111"/>
      <c r="K3" s="39"/>
    </row>
    <row r="4" spans="1:12" ht="60" customHeight="1">
      <c r="A4" s="288">
        <v>1</v>
      </c>
      <c r="B4" s="289" t="s">
        <v>352</v>
      </c>
      <c r="C4" s="290" t="s">
        <v>353</v>
      </c>
      <c r="D4" s="291">
        <v>44935</v>
      </c>
      <c r="E4" s="292">
        <v>45002</v>
      </c>
      <c r="F4" s="291">
        <v>45019</v>
      </c>
      <c r="G4" s="293">
        <v>780300</v>
      </c>
      <c r="H4" s="294">
        <v>26</v>
      </c>
      <c r="I4" s="295">
        <v>10</v>
      </c>
      <c r="J4" s="295">
        <v>0.78</v>
      </c>
      <c r="K4" s="39"/>
    </row>
    <row r="5" spans="1:12" ht="60" customHeight="1">
      <c r="A5" s="288">
        <v>2</v>
      </c>
      <c r="B5" s="296" t="s">
        <v>354</v>
      </c>
      <c r="C5" s="297" t="s">
        <v>355</v>
      </c>
      <c r="D5" s="291">
        <v>44833</v>
      </c>
      <c r="E5" s="292">
        <v>45002</v>
      </c>
      <c r="F5" s="291">
        <v>45019</v>
      </c>
      <c r="G5" s="293">
        <v>1040000</v>
      </c>
      <c r="H5" s="294">
        <v>26</v>
      </c>
      <c r="I5" s="295">
        <v>13.11</v>
      </c>
      <c r="J5" s="295">
        <v>1.36</v>
      </c>
      <c r="K5" s="39"/>
    </row>
    <row r="6" spans="1:12" ht="60" customHeight="1">
      <c r="A6" s="288">
        <v>3</v>
      </c>
      <c r="B6" s="298" t="s">
        <v>356</v>
      </c>
      <c r="C6" s="299" t="s">
        <v>357</v>
      </c>
      <c r="D6" s="300">
        <v>44935</v>
      </c>
      <c r="E6" s="291">
        <v>45027</v>
      </c>
      <c r="F6" s="291">
        <v>45041</v>
      </c>
      <c r="G6" s="301">
        <v>2907500</v>
      </c>
      <c r="H6" s="288">
        <v>26</v>
      </c>
      <c r="I6" s="288">
        <v>15</v>
      </c>
      <c r="J6" s="288">
        <v>4.3600000000000003</v>
      </c>
      <c r="K6" s="39"/>
    </row>
    <row r="7" spans="1:12" ht="60" customHeight="1">
      <c r="A7" s="288">
        <v>4</v>
      </c>
      <c r="B7" s="298" t="s">
        <v>358</v>
      </c>
      <c r="C7" s="299" t="s">
        <v>359</v>
      </c>
      <c r="D7" s="300">
        <v>44939</v>
      </c>
      <c r="E7" s="291">
        <v>45029</v>
      </c>
      <c r="F7" s="291">
        <v>45043</v>
      </c>
      <c r="G7" s="301">
        <v>2620363</v>
      </c>
      <c r="H7" s="288">
        <v>26</v>
      </c>
      <c r="I7" s="288">
        <v>10</v>
      </c>
      <c r="J7" s="288">
        <v>2.62</v>
      </c>
      <c r="K7" s="39"/>
    </row>
    <row r="8" spans="1:12" ht="60" customHeight="1">
      <c r="A8" s="288">
        <v>5</v>
      </c>
      <c r="B8" s="298" t="s">
        <v>360</v>
      </c>
      <c r="C8" s="302" t="s">
        <v>361</v>
      </c>
      <c r="D8" s="300">
        <v>44960</v>
      </c>
      <c r="E8" s="291">
        <v>45033</v>
      </c>
      <c r="F8" s="291">
        <v>45044</v>
      </c>
      <c r="G8" s="301">
        <v>1377000</v>
      </c>
      <c r="H8" s="288">
        <v>26</v>
      </c>
      <c r="I8" s="288">
        <v>21</v>
      </c>
      <c r="J8" s="288">
        <v>2.89</v>
      </c>
      <c r="K8" s="39"/>
    </row>
    <row r="9" spans="1:12" ht="21" customHeight="1">
      <c r="A9" s="41"/>
      <c r="B9" s="41"/>
      <c r="C9" s="41"/>
      <c r="D9" s="42"/>
      <c r="E9" s="42"/>
      <c r="F9" s="42"/>
      <c r="G9" s="43"/>
      <c r="H9" s="44"/>
      <c r="I9" s="44"/>
      <c r="J9" s="41"/>
      <c r="K9" s="39"/>
    </row>
    <row r="10" spans="1:12" ht="17.25" customHeight="1">
      <c r="A10" s="41"/>
      <c r="B10" s="41"/>
      <c r="C10" s="41"/>
      <c r="D10" s="42"/>
      <c r="E10" s="42"/>
      <c r="F10" s="42"/>
      <c r="G10" s="43"/>
      <c r="H10" s="44"/>
      <c r="I10" s="44"/>
      <c r="J10" s="41"/>
      <c r="K10" s="39"/>
    </row>
    <row r="11" spans="1:12">
      <c r="D11" s="45" t="s">
        <v>105</v>
      </c>
      <c r="E11" s="46"/>
      <c r="F11" s="46"/>
      <c r="G11" s="47"/>
      <c r="H11" s="47"/>
      <c r="I11" s="47"/>
      <c r="J11" s="47"/>
      <c r="K11" s="48"/>
      <c r="L11" s="49"/>
    </row>
    <row r="12" spans="1:12">
      <c r="K12" s="48"/>
      <c r="L12" s="49"/>
    </row>
    <row r="13" spans="1:12">
      <c r="K13" s="48"/>
      <c r="L13" s="49"/>
    </row>
    <row r="14" spans="1:12">
      <c r="K14" s="48"/>
      <c r="L14" s="49"/>
    </row>
    <row r="15" spans="1:12">
      <c r="A15" s="52"/>
      <c r="B15" s="52"/>
      <c r="C15" s="52"/>
      <c r="D15" s="53"/>
      <c r="E15" s="53"/>
      <c r="F15" s="53"/>
      <c r="G15" s="52"/>
      <c r="H15" s="52"/>
      <c r="I15" s="52"/>
      <c r="J15" s="52"/>
      <c r="K15" s="48"/>
      <c r="L15" s="49"/>
    </row>
    <row r="16" spans="1:12">
      <c r="A16" s="54"/>
      <c r="B16" s="55"/>
      <c r="C16" s="55"/>
      <c r="D16" s="56"/>
      <c r="E16" s="57"/>
      <c r="F16" s="57"/>
      <c r="G16" s="58"/>
      <c r="H16" s="58"/>
      <c r="I16" s="58"/>
      <c r="J16" s="58"/>
      <c r="L16" s="49"/>
    </row>
    <row r="17" spans="1:13">
      <c r="A17" s="54"/>
      <c r="B17" s="55"/>
      <c r="C17" s="55"/>
      <c r="D17" s="59"/>
      <c r="E17" s="57"/>
      <c r="F17" s="57"/>
      <c r="G17" s="58"/>
      <c r="H17" s="58"/>
      <c r="I17" s="58"/>
      <c r="J17" s="58"/>
    </row>
    <row r="18" spans="1:13">
      <c r="A18" s="54"/>
      <c r="B18" s="55"/>
      <c r="C18" s="55"/>
      <c r="D18" s="56"/>
      <c r="E18" s="57"/>
      <c r="F18" s="57"/>
      <c r="G18" s="58"/>
      <c r="H18" s="58"/>
      <c r="I18" s="58"/>
      <c r="J18" s="58"/>
    </row>
    <row r="19" spans="1:13">
      <c r="A19" s="54"/>
      <c r="B19" s="55"/>
      <c r="C19" s="55"/>
      <c r="D19" s="59"/>
      <c r="E19" s="57"/>
      <c r="F19" s="57"/>
      <c r="G19" s="58"/>
      <c r="H19" s="58"/>
      <c r="I19" s="58"/>
      <c r="J19" s="58"/>
    </row>
    <row r="20" spans="1:13">
      <c r="A20" s="52"/>
      <c r="B20" s="52"/>
      <c r="C20" s="52"/>
      <c r="D20" s="53"/>
      <c r="E20" s="53"/>
      <c r="F20" s="53"/>
      <c r="G20" s="52"/>
      <c r="H20" s="52"/>
      <c r="I20" s="52"/>
      <c r="J20" s="52"/>
    </row>
    <row r="21" spans="1:13">
      <c r="A21" s="52"/>
      <c r="B21" s="52"/>
      <c r="C21" s="52"/>
      <c r="D21" s="53"/>
      <c r="E21" s="53"/>
      <c r="F21" s="53"/>
      <c r="G21" s="52"/>
      <c r="H21" s="52"/>
      <c r="I21" s="52"/>
      <c r="J21" s="52"/>
    </row>
    <row r="22" spans="1:13">
      <c r="K22" s="52"/>
      <c r="L22" s="52"/>
      <c r="M22" s="52"/>
    </row>
    <row r="23" spans="1:13">
      <c r="K23" s="52"/>
      <c r="L23" s="52"/>
      <c r="M23" s="52"/>
    </row>
    <row r="24" spans="1:13">
      <c r="K24" s="52"/>
      <c r="L24" s="52"/>
      <c r="M24" s="52"/>
    </row>
    <row r="25" spans="1:13">
      <c r="K25" s="52"/>
      <c r="L25" s="52"/>
      <c r="M25" s="52"/>
    </row>
    <row r="26" spans="1:13">
      <c r="K26" s="52"/>
      <c r="L26" s="52"/>
      <c r="M26" s="52"/>
    </row>
    <row r="27" spans="1:13">
      <c r="K27" s="52"/>
      <c r="L27" s="52"/>
      <c r="M27" s="52"/>
    </row>
    <row r="28" spans="1:13">
      <c r="K28" s="52"/>
      <c r="L28" s="52"/>
      <c r="M28" s="52"/>
    </row>
  </sheetData>
  <mergeCells count="10">
    <mergeCell ref="A1:J1"/>
    <mergeCell ref="A2:A3"/>
    <mergeCell ref="B2:B3"/>
    <mergeCell ref="C2:C3"/>
    <mergeCell ref="D2:D3"/>
    <mergeCell ref="E2:E3"/>
    <mergeCell ref="F2:F3"/>
    <mergeCell ref="G2:H2"/>
    <mergeCell ref="I2:I3"/>
    <mergeCell ref="J2:J3"/>
  </mergeCells>
  <printOptions horizontalCentere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Normal="100" workbookViewId="0">
      <selection sqref="A1:N1"/>
    </sheetView>
  </sheetViews>
  <sheetFormatPr defaultColWidth="9.140625" defaultRowHeight="15"/>
  <cols>
    <col min="1" max="7" width="14.5703125" style="703" bestFit="1" customWidth="1"/>
    <col min="8" max="8" width="15" style="703" bestFit="1" customWidth="1"/>
    <col min="9" max="9" width="14.42578125" style="703" bestFit="1" customWidth="1"/>
    <col min="10" max="11" width="14.5703125" style="703" bestFit="1" customWidth="1"/>
    <col min="12" max="12" width="4.5703125" style="703" bestFit="1" customWidth="1"/>
    <col min="13" max="16384" width="9.140625" style="703"/>
  </cols>
  <sheetData>
    <row r="1" spans="1:11" ht="15" customHeight="1">
      <c r="A1" s="1209" t="s">
        <v>62</v>
      </c>
      <c r="B1" s="1209"/>
      <c r="C1" s="1209"/>
      <c r="D1" s="1209"/>
      <c r="E1" s="1209"/>
      <c r="F1" s="1209"/>
      <c r="G1" s="1209"/>
      <c r="H1" s="1209"/>
    </row>
    <row r="2" spans="1:11" s="704" customFormat="1" ht="18" customHeight="1">
      <c r="A2" s="1206" t="s">
        <v>1202</v>
      </c>
      <c r="B2" s="1212"/>
      <c r="C2" s="1212"/>
      <c r="D2" s="1212"/>
      <c r="E2" s="1212"/>
      <c r="F2" s="1212"/>
      <c r="G2" s="1212"/>
      <c r="H2" s="1212"/>
      <c r="I2" s="1212"/>
      <c r="J2" s="1212"/>
      <c r="K2" s="1207"/>
    </row>
    <row r="3" spans="1:11" s="704" customFormat="1" ht="27.75" customHeight="1">
      <c r="A3" s="914" t="s">
        <v>21</v>
      </c>
      <c r="B3" s="766" t="s">
        <v>1203</v>
      </c>
      <c r="C3" s="766" t="s">
        <v>1204</v>
      </c>
      <c r="D3" s="766" t="s">
        <v>1205</v>
      </c>
      <c r="E3" s="766" t="s">
        <v>1206</v>
      </c>
      <c r="F3" s="766" t="s">
        <v>1207</v>
      </c>
      <c r="G3" s="766" t="s">
        <v>1208</v>
      </c>
      <c r="H3" s="766" t="s">
        <v>1209</v>
      </c>
      <c r="I3" s="766" t="s">
        <v>1210</v>
      </c>
      <c r="J3" s="766" t="s">
        <v>1211</v>
      </c>
      <c r="K3" s="766" t="s">
        <v>1212</v>
      </c>
    </row>
    <row r="4" spans="1:11" s="710" customFormat="1" ht="18" customHeight="1">
      <c r="A4" s="742" t="s">
        <v>297</v>
      </c>
      <c r="B4" s="783">
        <v>0</v>
      </c>
      <c r="C4" s="783">
        <v>100</v>
      </c>
      <c r="D4" s="783">
        <v>0</v>
      </c>
      <c r="E4" s="783">
        <v>0</v>
      </c>
      <c r="F4" s="783">
        <v>0</v>
      </c>
      <c r="G4" s="783">
        <v>0</v>
      </c>
      <c r="H4" s="783">
        <v>0</v>
      </c>
      <c r="I4" s="783">
        <v>0</v>
      </c>
      <c r="J4" s="783">
        <v>0</v>
      </c>
      <c r="K4" s="783">
        <v>0</v>
      </c>
    </row>
    <row r="5" spans="1:11" s="710" customFormat="1" ht="18" customHeight="1">
      <c r="A5" s="711" t="s">
        <v>347</v>
      </c>
      <c r="B5" s="784">
        <v>0</v>
      </c>
      <c r="C5" s="784">
        <v>100</v>
      </c>
      <c r="D5" s="784">
        <v>0</v>
      </c>
      <c r="E5" s="784">
        <v>0</v>
      </c>
      <c r="F5" s="784">
        <v>0</v>
      </c>
      <c r="G5" s="784">
        <v>0</v>
      </c>
      <c r="H5" s="784">
        <v>0</v>
      </c>
      <c r="I5" s="784">
        <v>0</v>
      </c>
      <c r="J5" s="784">
        <v>0</v>
      </c>
      <c r="K5" s="784">
        <v>0</v>
      </c>
    </row>
    <row r="6" spans="1:11" s="704" customFormat="1" ht="18" customHeight="1">
      <c r="A6" s="716" t="s">
        <v>348</v>
      </c>
      <c r="B6" s="787">
        <v>0</v>
      </c>
      <c r="C6" s="787">
        <v>100</v>
      </c>
      <c r="D6" s="787">
        <v>0</v>
      </c>
      <c r="E6" s="787">
        <v>0</v>
      </c>
      <c r="F6" s="787">
        <v>0</v>
      </c>
      <c r="G6" s="787">
        <v>0</v>
      </c>
      <c r="H6" s="787">
        <v>0</v>
      </c>
      <c r="I6" s="787">
        <v>0</v>
      </c>
      <c r="J6" s="787">
        <v>0</v>
      </c>
      <c r="K6" s="787">
        <v>0</v>
      </c>
    </row>
    <row r="7" spans="1:11" s="704" customFormat="1" ht="14.25" customHeight="1">
      <c r="A7" s="1202" t="s">
        <v>345</v>
      </c>
      <c r="B7" s="1202"/>
      <c r="C7" s="1202"/>
      <c r="D7" s="1202"/>
      <c r="E7" s="1202"/>
      <c r="F7" s="1202"/>
    </row>
    <row r="8" spans="1:11" s="704" customFormat="1" ht="13.5" customHeight="1">
      <c r="A8" s="1202" t="s">
        <v>975</v>
      </c>
      <c r="B8" s="1202"/>
      <c r="C8" s="1202"/>
      <c r="D8" s="1202"/>
      <c r="E8" s="1202"/>
      <c r="F8" s="1202"/>
    </row>
    <row r="9" spans="1:11" s="704" customFormat="1" ht="27.6" customHeight="1"/>
  </sheetData>
  <mergeCells count="4">
    <mergeCell ref="A1:H1"/>
    <mergeCell ref="A2:K2"/>
    <mergeCell ref="A7:F7"/>
    <mergeCell ref="A8:F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zoomScaleNormal="100" workbookViewId="0">
      <selection sqref="A1:N1"/>
    </sheetView>
  </sheetViews>
  <sheetFormatPr defaultColWidth="9.140625" defaultRowHeight="15"/>
  <cols>
    <col min="1" max="5" width="14.5703125" style="703" bestFit="1" customWidth="1"/>
    <col min="6" max="6" width="4.5703125" style="703" bestFit="1" customWidth="1"/>
    <col min="7" max="16384" width="9.140625" style="703"/>
  </cols>
  <sheetData>
    <row r="1" spans="1:5" ht="15" customHeight="1">
      <c r="A1" s="1209" t="s">
        <v>63</v>
      </c>
      <c r="B1" s="1209"/>
      <c r="C1" s="1209"/>
      <c r="D1" s="1209"/>
      <c r="E1" s="1209"/>
    </row>
    <row r="2" spans="1:5" s="704" customFormat="1" ht="18" customHeight="1">
      <c r="A2" s="1206" t="s">
        <v>1202</v>
      </c>
      <c r="B2" s="1286"/>
      <c r="C2" s="1286"/>
      <c r="D2" s="1286"/>
      <c r="E2" s="1286"/>
    </row>
    <row r="3" spans="1:5" s="704" customFormat="1" ht="18.75" customHeight="1">
      <c r="A3" s="845" t="s">
        <v>21</v>
      </c>
      <c r="B3" s="845" t="s">
        <v>1213</v>
      </c>
      <c r="C3" s="845" t="s">
        <v>1214</v>
      </c>
      <c r="D3" s="845" t="s">
        <v>1215</v>
      </c>
      <c r="E3" s="915" t="s">
        <v>1216</v>
      </c>
    </row>
    <row r="4" spans="1:5" s="710" customFormat="1" ht="18" customHeight="1">
      <c r="A4" s="742" t="s">
        <v>297</v>
      </c>
      <c r="B4" s="783">
        <v>36.549999999999997</v>
      </c>
      <c r="C4" s="783">
        <v>56.35</v>
      </c>
      <c r="D4" s="783">
        <v>7.1</v>
      </c>
      <c r="E4" s="783">
        <v>0</v>
      </c>
    </row>
    <row r="5" spans="1:5" s="710" customFormat="1" ht="18" customHeight="1">
      <c r="A5" s="711" t="s">
        <v>347</v>
      </c>
      <c r="B5" s="784">
        <v>29.5</v>
      </c>
      <c r="C5" s="784">
        <v>53.71</v>
      </c>
      <c r="D5" s="784">
        <v>16.79</v>
      </c>
      <c r="E5" s="784">
        <v>0</v>
      </c>
    </row>
    <row r="6" spans="1:5" s="704" customFormat="1" ht="18" customHeight="1">
      <c r="A6" s="716" t="s">
        <v>348</v>
      </c>
      <c r="B6" s="787">
        <v>29.5</v>
      </c>
      <c r="C6" s="787">
        <v>53.71</v>
      </c>
      <c r="D6" s="787">
        <v>16.79</v>
      </c>
      <c r="E6" s="787">
        <v>0</v>
      </c>
    </row>
    <row r="7" spans="1:5" s="704" customFormat="1" ht="14.25" customHeight="1">
      <c r="A7" s="1231" t="s">
        <v>345</v>
      </c>
      <c r="B7" s="1231"/>
      <c r="C7" s="1231"/>
      <c r="D7" s="1231"/>
    </row>
    <row r="8" spans="1:5" s="704" customFormat="1" ht="13.5" customHeight="1">
      <c r="A8" s="1231" t="s">
        <v>977</v>
      </c>
      <c r="B8" s="1231"/>
      <c r="C8" s="1231"/>
      <c r="D8" s="1231"/>
    </row>
    <row r="9" spans="1:5" s="704" customFormat="1" ht="28.35" customHeight="1"/>
  </sheetData>
  <mergeCells count="4">
    <mergeCell ref="A1:E1"/>
    <mergeCell ref="A2:E2"/>
    <mergeCell ref="A7:D7"/>
    <mergeCell ref="A8:D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sqref="A1:N1"/>
    </sheetView>
  </sheetViews>
  <sheetFormatPr defaultColWidth="9.140625" defaultRowHeight="15"/>
  <cols>
    <col min="1" max="11" width="14.5703125" style="795" bestFit="1" customWidth="1"/>
    <col min="12" max="12" width="15" style="795" bestFit="1" customWidth="1"/>
    <col min="13" max="13" width="4.5703125" style="795" bestFit="1" customWidth="1"/>
    <col min="14" max="16384" width="9.140625" style="795"/>
  </cols>
  <sheetData>
    <row r="1" spans="1:12" ht="16.5" customHeight="1">
      <c r="A1" s="1209" t="s">
        <v>64</v>
      </c>
      <c r="B1" s="1209"/>
      <c r="C1" s="1209"/>
      <c r="D1" s="1209"/>
      <c r="E1" s="1209"/>
      <c r="F1" s="1209"/>
      <c r="G1" s="1209"/>
      <c r="H1" s="1209"/>
      <c r="I1" s="1209"/>
      <c r="J1" s="1209"/>
      <c r="K1" s="1209"/>
      <c r="L1" s="1209"/>
    </row>
    <row r="2" spans="1:12" s="800" customFormat="1" ht="15" customHeight="1">
      <c r="A2" s="1248" t="s">
        <v>9</v>
      </c>
      <c r="B2" s="1288" t="s">
        <v>912</v>
      </c>
      <c r="C2" s="1291" t="s">
        <v>1217</v>
      </c>
      <c r="D2" s="1292"/>
      <c r="E2" s="1295" t="s">
        <v>1218</v>
      </c>
      <c r="F2" s="1296"/>
      <c r="G2" s="1296"/>
      <c r="H2" s="1297"/>
      <c r="I2" s="1291" t="s">
        <v>0</v>
      </c>
      <c r="J2" s="1292"/>
      <c r="K2" s="1298" t="s">
        <v>1219</v>
      </c>
      <c r="L2" s="1299"/>
    </row>
    <row r="3" spans="1:12" s="800" customFormat="1" ht="15" customHeight="1">
      <c r="A3" s="1287"/>
      <c r="B3" s="1289"/>
      <c r="C3" s="1293"/>
      <c r="D3" s="1294"/>
      <c r="E3" s="1295" t="s">
        <v>1185</v>
      </c>
      <c r="F3" s="1297"/>
      <c r="G3" s="1295" t="s">
        <v>1186</v>
      </c>
      <c r="H3" s="1297"/>
      <c r="I3" s="1293"/>
      <c r="J3" s="1294"/>
      <c r="K3" s="1300"/>
      <c r="L3" s="1301"/>
    </row>
    <row r="4" spans="1:12" s="800" customFormat="1" ht="35.25" customHeight="1">
      <c r="A4" s="1249"/>
      <c r="B4" s="1290"/>
      <c r="C4" s="796" t="s">
        <v>1220</v>
      </c>
      <c r="D4" s="796" t="s">
        <v>937</v>
      </c>
      <c r="E4" s="796" t="s">
        <v>1220</v>
      </c>
      <c r="F4" s="796" t="s">
        <v>937</v>
      </c>
      <c r="G4" s="796" t="s">
        <v>1220</v>
      </c>
      <c r="H4" s="796" t="s">
        <v>937</v>
      </c>
      <c r="I4" s="796" t="s">
        <v>1220</v>
      </c>
      <c r="J4" s="796" t="s">
        <v>937</v>
      </c>
      <c r="K4" s="796" t="s">
        <v>1221</v>
      </c>
      <c r="L4" s="916" t="s">
        <v>1222</v>
      </c>
    </row>
    <row r="5" spans="1:12" s="922" customFormat="1" ht="18" customHeight="1">
      <c r="A5" s="917" t="s">
        <v>297</v>
      </c>
      <c r="B5" s="918">
        <v>245</v>
      </c>
      <c r="C5" s="919">
        <v>564697241</v>
      </c>
      <c r="D5" s="920">
        <v>4549466.5071999999</v>
      </c>
      <c r="E5" s="919">
        <v>107274549</v>
      </c>
      <c r="F5" s="920">
        <v>870678.22279999999</v>
      </c>
      <c r="G5" s="919">
        <v>108415768</v>
      </c>
      <c r="H5" s="920">
        <v>851718.85459999996</v>
      </c>
      <c r="I5" s="919">
        <v>780387558</v>
      </c>
      <c r="J5" s="920">
        <v>6271863.5845999997</v>
      </c>
      <c r="K5" s="920">
        <v>3324801</v>
      </c>
      <c r="L5" s="921">
        <v>27362.294551430001</v>
      </c>
    </row>
    <row r="6" spans="1:12" s="922" customFormat="1" ht="18" customHeight="1">
      <c r="A6" s="923" t="s">
        <v>347</v>
      </c>
      <c r="B6" s="924">
        <v>17</v>
      </c>
      <c r="C6" s="925">
        <v>27767366</v>
      </c>
      <c r="D6" s="926">
        <v>228370.49559999999</v>
      </c>
      <c r="E6" s="927">
        <v>2131002</v>
      </c>
      <c r="F6" s="928">
        <v>17623.6636</v>
      </c>
      <c r="G6" s="927">
        <v>1405485</v>
      </c>
      <c r="H6" s="928">
        <v>11527.830899999999</v>
      </c>
      <c r="I6" s="925">
        <v>31303853</v>
      </c>
      <c r="J6" s="926">
        <v>257521.99010000002</v>
      </c>
      <c r="K6" s="926">
        <v>2764482</v>
      </c>
      <c r="L6" s="928">
        <v>22681.694088870001</v>
      </c>
    </row>
    <row r="7" spans="1:12" s="800" customFormat="1" ht="18" customHeight="1">
      <c r="A7" s="929" t="s">
        <v>348</v>
      </c>
      <c r="B7" s="930">
        <v>17</v>
      </c>
      <c r="C7" s="931">
        <v>27767366</v>
      </c>
      <c r="D7" s="932">
        <v>228370.49559999999</v>
      </c>
      <c r="E7" s="932">
        <v>2131002</v>
      </c>
      <c r="F7" s="933">
        <v>17623.6636</v>
      </c>
      <c r="G7" s="932">
        <v>1405485</v>
      </c>
      <c r="H7" s="933">
        <v>11527.830899999999</v>
      </c>
      <c r="I7" s="931">
        <v>31303853</v>
      </c>
      <c r="J7" s="932">
        <v>257521.99010000002</v>
      </c>
      <c r="K7" s="932">
        <v>2764482</v>
      </c>
      <c r="L7" s="933">
        <v>22681.694088870001</v>
      </c>
    </row>
    <row r="8" spans="1:12" s="800" customFormat="1" ht="15" customHeight="1">
      <c r="A8" s="1209" t="s">
        <v>345</v>
      </c>
      <c r="B8" s="1209"/>
      <c r="C8" s="1209"/>
      <c r="D8" s="1209"/>
      <c r="E8" s="1209"/>
      <c r="F8" s="1209"/>
      <c r="G8" s="1209"/>
      <c r="H8" s="1209"/>
      <c r="I8" s="1209"/>
      <c r="J8" s="1209"/>
      <c r="K8" s="1209"/>
      <c r="L8" s="1209"/>
    </row>
    <row r="9" spans="1:12" s="800" customFormat="1" ht="13.5" customHeight="1">
      <c r="A9" s="1209" t="s">
        <v>466</v>
      </c>
      <c r="B9" s="1209"/>
      <c r="C9" s="1209"/>
      <c r="D9" s="1209"/>
      <c r="E9" s="1209"/>
      <c r="F9" s="1209"/>
      <c r="G9" s="1209"/>
      <c r="H9" s="1209"/>
      <c r="I9" s="1209"/>
      <c r="J9" s="1209"/>
      <c r="K9" s="1209"/>
      <c r="L9" s="1209"/>
    </row>
    <row r="10" spans="1:12" s="800" customFormat="1" ht="26.85" customHeight="1">
      <c r="E10" s="795"/>
    </row>
    <row r="13" spans="1:12">
      <c r="I13" s="934"/>
      <c r="J13" s="934"/>
    </row>
    <row r="14" spans="1:12">
      <c r="I14" s="934"/>
      <c r="J14" s="934"/>
    </row>
    <row r="15" spans="1:12">
      <c r="I15" s="934"/>
      <c r="J15" s="934"/>
    </row>
    <row r="16" spans="1:12">
      <c r="I16" s="934"/>
      <c r="J16" s="934"/>
    </row>
    <row r="17" spans="9:10">
      <c r="I17" s="934"/>
      <c r="J17" s="934"/>
    </row>
    <row r="18" spans="9:10">
      <c r="I18" s="934"/>
      <c r="J18" s="934"/>
    </row>
    <row r="19" spans="9:10">
      <c r="I19" s="934"/>
      <c r="J19" s="934"/>
    </row>
  </sheetData>
  <mergeCells count="11">
    <mergeCell ref="A8:L8"/>
    <mergeCell ref="A9:L9"/>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sqref="A1:N1"/>
    </sheetView>
  </sheetViews>
  <sheetFormatPr defaultColWidth="9.140625" defaultRowHeight="15"/>
  <cols>
    <col min="1" max="1" width="9.42578125" style="703" bestFit="1" customWidth="1"/>
    <col min="2" max="2" width="7.85546875" style="703" bestFit="1" customWidth="1"/>
    <col min="3" max="4" width="12.42578125" style="703" bestFit="1" customWidth="1"/>
    <col min="5" max="5" width="14.7109375" style="703" customWidth="1"/>
    <col min="6" max="8" width="12.42578125" style="703" bestFit="1" customWidth="1"/>
    <col min="9" max="9" width="14.5703125" style="703" customWidth="1"/>
    <col min="10" max="10" width="12.42578125" style="703" bestFit="1" customWidth="1"/>
    <col min="11" max="11" width="12.42578125" style="703" customWidth="1"/>
    <col min="12" max="12" width="10.85546875" style="703" bestFit="1" customWidth="1"/>
    <col min="13" max="13" width="6" style="703" bestFit="1" customWidth="1"/>
    <col min="14" max="16384" width="9.140625" style="703"/>
  </cols>
  <sheetData>
    <row r="1" spans="1:12" ht="15.75" customHeight="1">
      <c r="A1" s="1209" t="s">
        <v>65</v>
      </c>
      <c r="B1" s="1209"/>
      <c r="C1" s="1209"/>
      <c r="D1" s="1209"/>
      <c r="E1" s="1209"/>
      <c r="F1" s="1209"/>
      <c r="G1" s="1209"/>
      <c r="H1" s="1209"/>
      <c r="I1" s="1209"/>
      <c r="J1" s="1209"/>
      <c r="K1" s="1209"/>
      <c r="L1" s="1209"/>
    </row>
    <row r="2" spans="1:12" s="704" customFormat="1" ht="25.5" customHeight="1">
      <c r="A2" s="1223" t="s">
        <v>1179</v>
      </c>
      <c r="B2" s="1223" t="s">
        <v>1223</v>
      </c>
      <c r="C2" s="1221" t="s">
        <v>1217</v>
      </c>
      <c r="D2" s="1222"/>
      <c r="E2" s="1221" t="s">
        <v>1224</v>
      </c>
      <c r="F2" s="1243"/>
      <c r="G2" s="1243"/>
      <c r="H2" s="1222"/>
      <c r="I2" s="1221" t="s">
        <v>0</v>
      </c>
      <c r="J2" s="1222"/>
      <c r="K2" s="1282" t="s">
        <v>1225</v>
      </c>
      <c r="L2" s="1285"/>
    </row>
    <row r="3" spans="1:12" s="704" customFormat="1" ht="18" customHeight="1">
      <c r="A3" s="1272"/>
      <c r="B3" s="1272"/>
      <c r="C3" s="1280" t="s">
        <v>1187</v>
      </c>
      <c r="D3" s="1280" t="s">
        <v>1226</v>
      </c>
      <c r="E3" s="1221" t="s">
        <v>1185</v>
      </c>
      <c r="F3" s="1222"/>
      <c r="G3" s="1221" t="s">
        <v>1186</v>
      </c>
      <c r="H3" s="1222"/>
      <c r="I3" s="1302" t="s">
        <v>1220</v>
      </c>
      <c r="J3" s="1302" t="s">
        <v>937</v>
      </c>
      <c r="K3" s="1280" t="s">
        <v>1187</v>
      </c>
      <c r="L3" s="1280" t="s">
        <v>1227</v>
      </c>
    </row>
    <row r="4" spans="1:12" s="704" customFormat="1" ht="36.75" customHeight="1">
      <c r="A4" s="1224"/>
      <c r="B4" s="1224"/>
      <c r="C4" s="1281"/>
      <c r="D4" s="1281"/>
      <c r="E4" s="935" t="s">
        <v>1220</v>
      </c>
      <c r="F4" s="935" t="s">
        <v>937</v>
      </c>
      <c r="G4" s="935" t="s">
        <v>1220</v>
      </c>
      <c r="H4" s="935" t="s">
        <v>937</v>
      </c>
      <c r="I4" s="1303"/>
      <c r="J4" s="1303"/>
      <c r="K4" s="1281"/>
      <c r="L4" s="1281"/>
    </row>
    <row r="5" spans="1:12" s="710" customFormat="1" ht="18" customHeight="1">
      <c r="A5" s="742" t="s">
        <v>297</v>
      </c>
      <c r="B5" s="754">
        <v>245</v>
      </c>
      <c r="C5" s="755">
        <v>1241422291</v>
      </c>
      <c r="D5" s="745">
        <v>10115725.42</v>
      </c>
      <c r="E5" s="897">
        <v>1787181305</v>
      </c>
      <c r="F5" s="745">
        <v>14501756.24</v>
      </c>
      <c r="G5" s="755">
        <v>1668944283</v>
      </c>
      <c r="H5" s="745">
        <v>13469391.060000001</v>
      </c>
      <c r="I5" s="897">
        <v>4697547879</v>
      </c>
      <c r="J5" s="755">
        <v>38086872.729999997</v>
      </c>
      <c r="K5" s="755">
        <v>15339430</v>
      </c>
      <c r="L5" s="744">
        <v>148599.38510000001</v>
      </c>
    </row>
    <row r="6" spans="1:12" s="710" customFormat="1" ht="18" customHeight="1">
      <c r="A6" s="711" t="s">
        <v>347</v>
      </c>
      <c r="B6" s="837">
        <v>17</v>
      </c>
      <c r="C6" s="776">
        <v>65763304</v>
      </c>
      <c r="D6" s="902">
        <v>549463.18999999994</v>
      </c>
      <c r="E6" s="776">
        <v>140004696</v>
      </c>
      <c r="F6" s="902">
        <v>1152368.8700000001</v>
      </c>
      <c r="G6" s="776">
        <v>126077027</v>
      </c>
      <c r="H6" s="902">
        <v>1033610.27</v>
      </c>
      <c r="I6" s="903">
        <v>331845027</v>
      </c>
      <c r="J6" s="776">
        <v>2735442.33</v>
      </c>
      <c r="K6" s="776">
        <v>13672607</v>
      </c>
      <c r="L6" s="748">
        <v>129531.209</v>
      </c>
    </row>
    <row r="7" spans="1:12" s="704" customFormat="1" ht="18" customHeight="1">
      <c r="A7" s="716" t="s">
        <v>348</v>
      </c>
      <c r="B7" s="768">
        <v>17</v>
      </c>
      <c r="C7" s="769">
        <v>65763304</v>
      </c>
      <c r="D7" s="771">
        <v>549463.18999999994</v>
      </c>
      <c r="E7" s="769">
        <v>140004696</v>
      </c>
      <c r="F7" s="771">
        <v>1152368.8700000001</v>
      </c>
      <c r="G7" s="769">
        <v>126077027</v>
      </c>
      <c r="H7" s="771">
        <v>1033610.27</v>
      </c>
      <c r="I7" s="769">
        <v>331845027</v>
      </c>
      <c r="J7" s="771">
        <v>2735442.33</v>
      </c>
      <c r="K7" s="769">
        <v>13672607</v>
      </c>
      <c r="L7" s="718">
        <v>129531.209</v>
      </c>
    </row>
    <row r="8" spans="1:12" s="704" customFormat="1" ht="15" customHeight="1">
      <c r="A8" s="1231" t="s">
        <v>1228</v>
      </c>
      <c r="B8" s="1231"/>
      <c r="C8" s="1231"/>
      <c r="D8" s="1231"/>
      <c r="E8" s="1231"/>
      <c r="F8" s="1231"/>
      <c r="G8" s="1231"/>
      <c r="H8" s="1231"/>
      <c r="I8" s="1231"/>
      <c r="J8" s="1231"/>
      <c r="K8" s="1231"/>
      <c r="L8" s="1231"/>
    </row>
    <row r="9" spans="1:12" s="704" customFormat="1" ht="13.5" customHeight="1">
      <c r="A9" s="1231" t="s">
        <v>345</v>
      </c>
      <c r="B9" s="1231"/>
      <c r="C9" s="1231"/>
      <c r="D9" s="1231"/>
      <c r="E9" s="1231"/>
      <c r="F9" s="1231"/>
      <c r="G9" s="1231"/>
      <c r="H9" s="1231"/>
      <c r="I9" s="1231"/>
      <c r="J9" s="1231"/>
      <c r="K9" s="1231"/>
      <c r="L9" s="1231"/>
    </row>
    <row r="10" spans="1:12" s="704" customFormat="1" ht="13.5" customHeight="1">
      <c r="A10" s="1231" t="s">
        <v>977</v>
      </c>
      <c r="B10" s="1231"/>
      <c r="C10" s="1231"/>
      <c r="D10" s="1231"/>
      <c r="E10" s="1231"/>
      <c r="F10" s="1231"/>
      <c r="G10" s="1231"/>
      <c r="H10" s="1231"/>
      <c r="I10" s="1231"/>
      <c r="J10" s="1231"/>
      <c r="K10" s="1231"/>
      <c r="L10" s="1231"/>
    </row>
    <row r="11" spans="1:12" s="704" customFormat="1" ht="28.35" customHeight="1"/>
    <row r="16" spans="1:12">
      <c r="J16" s="774"/>
    </row>
    <row r="19" spans="10:10">
      <c r="J19" s="774"/>
    </row>
  </sheetData>
  <mergeCells count="18">
    <mergeCell ref="A1:L1"/>
    <mergeCell ref="A2:A4"/>
    <mergeCell ref="B2:B4"/>
    <mergeCell ref="C2:D2"/>
    <mergeCell ref="E2:H2"/>
    <mergeCell ref="I2:J2"/>
    <mergeCell ref="K2:L2"/>
    <mergeCell ref="C3:C4"/>
    <mergeCell ref="D3:D4"/>
    <mergeCell ref="E3:F3"/>
    <mergeCell ref="A9:L9"/>
    <mergeCell ref="A10:L10"/>
    <mergeCell ref="G3:H3"/>
    <mergeCell ref="I3:I4"/>
    <mergeCell ref="J3:J4"/>
    <mergeCell ref="K3:K4"/>
    <mergeCell ref="L3:L4"/>
    <mergeCell ref="A8:L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zoomScaleNormal="100" workbookViewId="0">
      <selection sqref="A1:N1"/>
    </sheetView>
  </sheetViews>
  <sheetFormatPr defaultColWidth="9.140625" defaultRowHeight="15"/>
  <cols>
    <col min="1" max="1" width="9.42578125" style="703" bestFit="1" customWidth="1"/>
    <col min="2" max="2" width="7.5703125" style="703" bestFit="1" customWidth="1"/>
    <col min="3" max="9" width="12.140625" style="703" bestFit="1" customWidth="1"/>
    <col min="10" max="10" width="10" style="703" bestFit="1" customWidth="1"/>
    <col min="11" max="11" width="14.140625" style="703" bestFit="1" customWidth="1"/>
    <col min="12" max="12" width="9.140625" style="703" bestFit="1" customWidth="1"/>
    <col min="13" max="13" width="7.5703125" style="703" bestFit="1" customWidth="1"/>
    <col min="14" max="16384" width="9.140625" style="703"/>
  </cols>
  <sheetData>
    <row r="1" spans="1:12" ht="15.75" customHeight="1">
      <c r="A1" s="1209" t="s">
        <v>66</v>
      </c>
      <c r="B1" s="1209"/>
      <c r="C1" s="1209"/>
      <c r="D1" s="1209"/>
      <c r="E1" s="1209"/>
      <c r="F1" s="1209"/>
      <c r="G1" s="1209"/>
      <c r="H1" s="1209"/>
      <c r="I1" s="1209"/>
      <c r="J1" s="1209"/>
      <c r="K1" s="1209"/>
      <c r="L1" s="1209"/>
    </row>
    <row r="2" spans="1:12" s="704" customFormat="1" ht="41.25" customHeight="1">
      <c r="A2" s="1223" t="s">
        <v>1179</v>
      </c>
      <c r="B2" s="1223" t="s">
        <v>1223</v>
      </c>
      <c r="C2" s="1221" t="s">
        <v>1217</v>
      </c>
      <c r="D2" s="1222"/>
      <c r="E2" s="1273" t="s">
        <v>1224</v>
      </c>
      <c r="F2" s="1273"/>
      <c r="G2" s="1273"/>
      <c r="H2" s="1273"/>
      <c r="I2" s="1221" t="s">
        <v>0</v>
      </c>
      <c r="J2" s="1222"/>
      <c r="K2" s="1305" t="s">
        <v>1225</v>
      </c>
      <c r="L2" s="1306"/>
    </row>
    <row r="3" spans="1:12" s="704" customFormat="1" ht="18" customHeight="1">
      <c r="A3" s="1272"/>
      <c r="B3" s="1272"/>
      <c r="C3" s="1280" t="s">
        <v>1187</v>
      </c>
      <c r="D3" s="1280" t="s">
        <v>1226</v>
      </c>
      <c r="E3" s="1221" t="s">
        <v>1185</v>
      </c>
      <c r="F3" s="1222"/>
      <c r="G3" s="1221" t="s">
        <v>1186</v>
      </c>
      <c r="H3" s="1222"/>
      <c r="I3" s="1223" t="s">
        <v>1221</v>
      </c>
      <c r="J3" s="1304" t="s">
        <v>1229</v>
      </c>
      <c r="K3" s="1280" t="s">
        <v>1187</v>
      </c>
      <c r="L3" s="1280" t="s">
        <v>1227</v>
      </c>
    </row>
    <row r="4" spans="1:12" s="704" customFormat="1" ht="39" customHeight="1">
      <c r="A4" s="1224"/>
      <c r="B4" s="1224"/>
      <c r="C4" s="1281"/>
      <c r="D4" s="1281"/>
      <c r="E4" s="884" t="s">
        <v>1187</v>
      </c>
      <c r="F4" s="884" t="s">
        <v>1188</v>
      </c>
      <c r="G4" s="884" t="s">
        <v>1187</v>
      </c>
      <c r="H4" s="884" t="s">
        <v>1226</v>
      </c>
      <c r="I4" s="1224"/>
      <c r="J4" s="1304"/>
      <c r="K4" s="1281"/>
      <c r="L4" s="1281"/>
    </row>
    <row r="5" spans="1:12" s="710" customFormat="1" ht="18" customHeight="1">
      <c r="A5" s="742" t="s">
        <v>297</v>
      </c>
      <c r="B5" s="754">
        <v>245</v>
      </c>
      <c r="C5" s="755">
        <v>28420818</v>
      </c>
      <c r="D5" s="744">
        <v>231434.63269999999</v>
      </c>
      <c r="E5" s="744">
        <v>0</v>
      </c>
      <c r="F5" s="744">
        <v>0</v>
      </c>
      <c r="G5" s="744">
        <v>0</v>
      </c>
      <c r="H5" s="744">
        <v>0</v>
      </c>
      <c r="I5" s="755">
        <v>28420818</v>
      </c>
      <c r="J5" s="744">
        <v>231434.63269999999</v>
      </c>
      <c r="K5" s="744">
        <v>241799</v>
      </c>
      <c r="L5" s="744">
        <v>1990.4942840000001</v>
      </c>
    </row>
    <row r="6" spans="1:12" s="710" customFormat="1" ht="18" customHeight="1">
      <c r="A6" s="711" t="s">
        <v>347</v>
      </c>
      <c r="B6" s="837">
        <v>17</v>
      </c>
      <c r="C6" s="902">
        <v>2678243</v>
      </c>
      <c r="D6" s="748">
        <v>21984.156556249996</v>
      </c>
      <c r="E6" s="837">
        <v>0</v>
      </c>
      <c r="F6" s="748">
        <v>0</v>
      </c>
      <c r="G6" s="837">
        <v>0</v>
      </c>
      <c r="H6" s="829">
        <v>0</v>
      </c>
      <c r="I6" s="902">
        <v>2678243</v>
      </c>
      <c r="J6" s="748">
        <v>21984.156556249996</v>
      </c>
      <c r="K6" s="748">
        <v>188574</v>
      </c>
      <c r="L6" s="748">
        <v>1544.6524017499996</v>
      </c>
    </row>
    <row r="7" spans="1:12" s="704" customFormat="1" ht="18" customHeight="1">
      <c r="A7" s="716" t="s">
        <v>348</v>
      </c>
      <c r="B7" s="768">
        <v>17</v>
      </c>
      <c r="C7" s="771">
        <v>2678243</v>
      </c>
      <c r="D7" s="718">
        <v>21984.156556249996</v>
      </c>
      <c r="E7" s="718">
        <v>0</v>
      </c>
      <c r="F7" s="718">
        <v>0</v>
      </c>
      <c r="G7" s="718">
        <v>0</v>
      </c>
      <c r="H7" s="936">
        <v>0</v>
      </c>
      <c r="I7" s="771">
        <v>2678243</v>
      </c>
      <c r="J7" s="718">
        <v>21984.156556249996</v>
      </c>
      <c r="K7" s="718">
        <v>188574</v>
      </c>
      <c r="L7" s="718">
        <v>1544.6524017499996</v>
      </c>
    </row>
    <row r="8" spans="1:12" s="704" customFormat="1" ht="14.25" customHeight="1">
      <c r="A8" s="1231" t="s">
        <v>345</v>
      </c>
      <c r="B8" s="1231"/>
      <c r="C8" s="1231"/>
      <c r="D8" s="1231"/>
      <c r="E8" s="1231"/>
      <c r="F8" s="1231"/>
      <c r="G8" s="1231"/>
      <c r="H8" s="1231"/>
      <c r="I8" s="1231"/>
      <c r="J8" s="1231"/>
    </row>
    <row r="9" spans="1:12" s="704" customFormat="1" ht="13.5" customHeight="1">
      <c r="A9" s="1231" t="s">
        <v>945</v>
      </c>
      <c r="B9" s="1231"/>
      <c r="C9" s="1231"/>
      <c r="D9" s="1231"/>
      <c r="E9" s="1231"/>
      <c r="F9" s="1231"/>
      <c r="G9" s="1231"/>
      <c r="H9" s="1231"/>
      <c r="I9" s="1231"/>
      <c r="J9" s="1231"/>
    </row>
    <row r="10" spans="1:12" s="704" customFormat="1" ht="27.6" customHeight="1"/>
  </sheetData>
  <mergeCells count="17">
    <mergeCell ref="L3:L4"/>
    <mergeCell ref="A8:J8"/>
    <mergeCell ref="A1:L1"/>
    <mergeCell ref="A2:A4"/>
    <mergeCell ref="B2:B4"/>
    <mergeCell ref="C2:D2"/>
    <mergeCell ref="E2:H2"/>
    <mergeCell ref="I2:J2"/>
    <mergeCell ref="K2:L2"/>
    <mergeCell ref="C3:C4"/>
    <mergeCell ref="D3:D4"/>
    <mergeCell ref="E3:F3"/>
    <mergeCell ref="A9:J9"/>
    <mergeCell ref="G3:H3"/>
    <mergeCell ref="I3:I4"/>
    <mergeCell ref="J3:J4"/>
    <mergeCell ref="K3:K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zoomScaleNormal="100" workbookViewId="0">
      <selection sqref="A1:N1"/>
    </sheetView>
  </sheetViews>
  <sheetFormatPr defaultColWidth="9.140625" defaultRowHeight="15"/>
  <cols>
    <col min="1" max="1" width="13.5703125" style="703" bestFit="1" customWidth="1"/>
    <col min="2" max="5" width="12.140625" style="703" bestFit="1" customWidth="1"/>
    <col min="6" max="6" width="9.42578125" style="703" bestFit="1" customWidth="1"/>
    <col min="7" max="10" width="12.140625" style="703" bestFit="1" customWidth="1"/>
    <col min="11" max="11" width="14.5703125" style="703" bestFit="1" customWidth="1"/>
    <col min="12" max="15" width="12.140625" style="703" bestFit="1" customWidth="1"/>
    <col min="16" max="16" width="9.42578125" style="703" bestFit="1" customWidth="1"/>
    <col min="17" max="17" width="4.5703125" style="703" bestFit="1" customWidth="1"/>
    <col min="18" max="16384" width="9.140625" style="703"/>
  </cols>
  <sheetData>
    <row r="1" spans="1:17" ht="15.75" customHeight="1">
      <c r="A1" s="1209" t="s">
        <v>1230</v>
      </c>
      <c r="B1" s="1209"/>
      <c r="C1" s="1209"/>
      <c r="D1" s="1209"/>
      <c r="E1" s="1209"/>
      <c r="F1" s="1209"/>
      <c r="G1" s="1209"/>
      <c r="H1" s="1209"/>
      <c r="I1" s="1209"/>
      <c r="J1" s="1209"/>
      <c r="K1" s="1209"/>
      <c r="L1" s="1209"/>
      <c r="M1" s="1209"/>
      <c r="N1" s="1209"/>
      <c r="O1" s="1209"/>
    </row>
    <row r="2" spans="1:17" s="704" customFormat="1" ht="18" customHeight="1">
      <c r="A2" s="1223" t="s">
        <v>1179</v>
      </c>
      <c r="B2" s="1221" t="s">
        <v>12</v>
      </c>
      <c r="C2" s="1243"/>
      <c r="D2" s="1243"/>
      <c r="E2" s="1222"/>
      <c r="F2" s="1210" t="s">
        <v>0</v>
      </c>
      <c r="G2" s="1221" t="s">
        <v>13</v>
      </c>
      <c r="H2" s="1243"/>
      <c r="I2" s="1243"/>
      <c r="J2" s="1222"/>
      <c r="K2" s="1223" t="s">
        <v>0</v>
      </c>
      <c r="L2" s="1221" t="s">
        <v>14</v>
      </c>
      <c r="M2" s="1243"/>
      <c r="N2" s="1243"/>
      <c r="O2" s="1222"/>
      <c r="P2" s="1210" t="s">
        <v>0</v>
      </c>
    </row>
    <row r="3" spans="1:17" s="704" customFormat="1" ht="27" customHeight="1">
      <c r="A3" s="1272"/>
      <c r="B3" s="1282" t="s">
        <v>1231</v>
      </c>
      <c r="C3" s="1285"/>
      <c r="D3" s="1221" t="s">
        <v>1224</v>
      </c>
      <c r="E3" s="1222"/>
      <c r="F3" s="1211"/>
      <c r="G3" s="1282" t="s">
        <v>1231</v>
      </c>
      <c r="H3" s="1285"/>
      <c r="I3" s="1221" t="s">
        <v>1224</v>
      </c>
      <c r="J3" s="1222"/>
      <c r="K3" s="1272"/>
      <c r="L3" s="1282" t="s">
        <v>1231</v>
      </c>
      <c r="M3" s="1285"/>
      <c r="N3" s="1221" t="s">
        <v>1224</v>
      </c>
      <c r="O3" s="1222"/>
      <c r="P3" s="1211"/>
    </row>
    <row r="4" spans="1:17" s="704" customFormat="1" ht="27" customHeight="1">
      <c r="A4" s="1224"/>
      <c r="B4" s="884" t="s">
        <v>1195</v>
      </c>
      <c r="C4" s="884" t="s">
        <v>1196</v>
      </c>
      <c r="D4" s="884" t="s">
        <v>1198</v>
      </c>
      <c r="E4" s="884" t="s">
        <v>1199</v>
      </c>
      <c r="F4" s="1244"/>
      <c r="G4" s="884" t="s">
        <v>1195</v>
      </c>
      <c r="H4" s="884" t="s">
        <v>1196</v>
      </c>
      <c r="I4" s="884" t="s">
        <v>1198</v>
      </c>
      <c r="J4" s="884" t="s">
        <v>1199</v>
      </c>
      <c r="K4" s="1224"/>
      <c r="L4" s="884" t="s">
        <v>1195</v>
      </c>
      <c r="M4" s="884" t="s">
        <v>1196</v>
      </c>
      <c r="N4" s="884" t="s">
        <v>1198</v>
      </c>
      <c r="O4" s="884" t="s">
        <v>1199</v>
      </c>
      <c r="P4" s="1244"/>
    </row>
    <row r="5" spans="1:17" s="710" customFormat="1" ht="18" customHeight="1">
      <c r="A5" s="742" t="s">
        <v>297</v>
      </c>
      <c r="B5" s="744">
        <v>15023.91</v>
      </c>
      <c r="C5" s="937">
        <v>566.71</v>
      </c>
      <c r="D5" s="744">
        <v>14969.8</v>
      </c>
      <c r="E5" s="937">
        <v>796.94</v>
      </c>
      <c r="F5" s="744">
        <v>31357.360000000001</v>
      </c>
      <c r="G5" s="744">
        <v>13538.745852259</v>
      </c>
      <c r="H5" s="937">
        <v>490.33822721000001</v>
      </c>
      <c r="I5" s="744">
        <v>2831.1194105</v>
      </c>
      <c r="J5" s="937">
        <v>1375.7876821299999</v>
      </c>
      <c r="K5" s="744">
        <v>18235.991172098999</v>
      </c>
      <c r="L5" s="937" t="s">
        <v>19</v>
      </c>
      <c r="M5" s="937" t="s">
        <v>19</v>
      </c>
      <c r="N5" s="937" t="s">
        <v>19</v>
      </c>
      <c r="O5" s="937" t="s">
        <v>19</v>
      </c>
      <c r="P5" s="744" t="s">
        <v>19</v>
      </c>
    </row>
    <row r="6" spans="1:17" s="710" customFormat="1" ht="18" customHeight="1">
      <c r="A6" s="711" t="s">
        <v>347</v>
      </c>
      <c r="B6" s="748">
        <v>471.01999999999992</v>
      </c>
      <c r="C6" s="748">
        <v>12.44</v>
      </c>
      <c r="D6" s="748">
        <v>813.79</v>
      </c>
      <c r="E6" s="748">
        <v>28.82</v>
      </c>
      <c r="F6" s="748">
        <v>1326.07</v>
      </c>
      <c r="G6" s="748">
        <v>426.95092147999998</v>
      </c>
      <c r="H6" s="938">
        <v>10.8466232</v>
      </c>
      <c r="I6" s="748">
        <v>177.21949549999999</v>
      </c>
      <c r="J6" s="938">
        <v>61.61820814</v>
      </c>
      <c r="K6" s="748">
        <v>676.63524831999996</v>
      </c>
      <c r="L6" s="938" t="s">
        <v>19</v>
      </c>
      <c r="M6" s="938" t="s">
        <v>19</v>
      </c>
      <c r="N6" s="938" t="s">
        <v>19</v>
      </c>
      <c r="O6" s="938" t="s">
        <v>19</v>
      </c>
      <c r="P6" s="939" t="s">
        <v>19</v>
      </c>
    </row>
    <row r="7" spans="1:17" s="704" customFormat="1" ht="18" customHeight="1">
      <c r="A7" s="716" t="s">
        <v>348</v>
      </c>
      <c r="B7" s="940">
        <v>471.01999999999992</v>
      </c>
      <c r="C7" s="940">
        <v>12.44</v>
      </c>
      <c r="D7" s="940">
        <v>813.79</v>
      </c>
      <c r="E7" s="940">
        <v>28.82</v>
      </c>
      <c r="F7" s="718">
        <v>1326.07</v>
      </c>
      <c r="G7" s="940">
        <v>426.95092147999998</v>
      </c>
      <c r="H7" s="940">
        <v>10.8466232</v>
      </c>
      <c r="I7" s="940">
        <v>177.21949549999999</v>
      </c>
      <c r="J7" s="940">
        <v>61.61820814</v>
      </c>
      <c r="K7" s="718">
        <v>676.63524831999996</v>
      </c>
      <c r="L7" s="940" t="s">
        <v>19</v>
      </c>
      <c r="M7" s="940" t="s">
        <v>19</v>
      </c>
      <c r="N7" s="940" t="s">
        <v>19</v>
      </c>
      <c r="O7" s="940" t="s">
        <v>19</v>
      </c>
      <c r="P7" s="940" t="s">
        <v>19</v>
      </c>
    </row>
    <row r="8" spans="1:17" s="704" customFormat="1" ht="15" customHeight="1">
      <c r="A8" s="1231" t="s">
        <v>345</v>
      </c>
      <c r="B8" s="1231"/>
      <c r="C8" s="1231"/>
      <c r="D8" s="1231"/>
      <c r="E8" s="1231"/>
      <c r="F8" s="1231"/>
      <c r="G8" s="1231"/>
      <c r="H8" s="1231"/>
      <c r="I8" s="1231"/>
      <c r="J8" s="1231"/>
      <c r="K8" s="1231"/>
      <c r="L8" s="1231"/>
      <c r="M8" s="1231"/>
      <c r="N8" s="1231"/>
      <c r="O8" s="1231"/>
    </row>
    <row r="9" spans="1:17" s="704" customFormat="1" ht="13.5" customHeight="1">
      <c r="A9" s="1231" t="s">
        <v>99</v>
      </c>
      <c r="B9" s="1231"/>
      <c r="C9" s="1231"/>
      <c r="D9" s="1231"/>
      <c r="E9" s="1231"/>
      <c r="F9" s="1231"/>
      <c r="G9" s="1231"/>
      <c r="H9" s="1231"/>
      <c r="I9" s="1231"/>
      <c r="J9" s="1231"/>
      <c r="K9" s="1231"/>
      <c r="L9" s="1231"/>
      <c r="M9" s="1231"/>
      <c r="N9" s="1231"/>
      <c r="O9" s="1231"/>
    </row>
    <row r="10" spans="1:17" s="704" customFormat="1" ht="27.6" customHeight="1">
      <c r="B10" s="941"/>
      <c r="C10" s="941"/>
      <c r="D10" s="941"/>
      <c r="E10" s="941"/>
      <c r="F10" s="941"/>
      <c r="G10" s="941"/>
      <c r="H10" s="941"/>
      <c r="I10" s="941"/>
      <c r="J10" s="941"/>
      <c r="K10" s="941"/>
    </row>
    <row r="11" spans="1:17">
      <c r="B11" s="942"/>
      <c r="C11" s="942"/>
      <c r="D11" s="942"/>
      <c r="E11" s="942"/>
      <c r="F11" s="942"/>
      <c r="G11" s="942"/>
      <c r="H11" s="942"/>
      <c r="I11" s="942"/>
      <c r="J11" s="942"/>
      <c r="K11" s="942"/>
      <c r="L11" s="942"/>
      <c r="M11" s="942"/>
      <c r="N11" s="942"/>
      <c r="O11" s="942"/>
      <c r="P11" s="942"/>
    </row>
    <row r="13" spans="1:17">
      <c r="B13" s="942"/>
      <c r="C13" s="942"/>
      <c r="D13" s="942"/>
      <c r="E13" s="942"/>
      <c r="F13" s="942"/>
      <c r="G13" s="942"/>
      <c r="H13" s="942"/>
      <c r="I13" s="942"/>
      <c r="J13" s="942"/>
      <c r="K13" s="942"/>
      <c r="L13" s="942"/>
      <c r="M13" s="942"/>
      <c r="N13" s="942"/>
      <c r="O13" s="942"/>
      <c r="P13" s="942"/>
      <c r="Q13" s="942"/>
    </row>
  </sheetData>
  <mergeCells count="16">
    <mergeCell ref="A1:O1"/>
    <mergeCell ref="A2:A4"/>
    <mergeCell ref="B2:E2"/>
    <mergeCell ref="F2:F4"/>
    <mergeCell ref="G2:J2"/>
    <mergeCell ref="K2:K4"/>
    <mergeCell ref="L2:O2"/>
    <mergeCell ref="A8:O8"/>
    <mergeCell ref="A9:O9"/>
    <mergeCell ref="P2:P4"/>
    <mergeCell ref="B3:C3"/>
    <mergeCell ref="D3:E3"/>
    <mergeCell ref="G3:H3"/>
    <mergeCell ref="I3:J3"/>
    <mergeCell ref="L3:M3"/>
    <mergeCell ref="N3:O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zoomScaleNormal="100" workbookViewId="0">
      <selection sqref="A1:N1"/>
    </sheetView>
  </sheetViews>
  <sheetFormatPr defaultColWidth="9.140625" defaultRowHeight="15"/>
  <cols>
    <col min="1" max="9" width="12.140625" style="703" customWidth="1"/>
    <col min="10" max="15" width="12.140625" style="703" bestFit="1" customWidth="1"/>
    <col min="16" max="16" width="4.5703125" style="703" bestFit="1" customWidth="1"/>
    <col min="17" max="16384" width="9.140625" style="703"/>
  </cols>
  <sheetData>
    <row r="1" spans="1:15" ht="15" customHeight="1">
      <c r="A1" s="1209" t="s">
        <v>68</v>
      </c>
      <c r="B1" s="1209"/>
      <c r="C1" s="1209"/>
      <c r="D1" s="1209"/>
      <c r="E1" s="1209"/>
      <c r="F1" s="1209"/>
      <c r="G1" s="1209"/>
      <c r="H1" s="1209"/>
      <c r="I1" s="1209"/>
    </row>
    <row r="2" spans="1:15" s="704" customFormat="1" ht="18" customHeight="1">
      <c r="A2" s="1210" t="s">
        <v>21</v>
      </c>
      <c r="B2" s="1206" t="s">
        <v>1229</v>
      </c>
      <c r="C2" s="1212"/>
      <c r="D2" s="1212"/>
      <c r="E2" s="1212"/>
      <c r="F2" s="1212"/>
      <c r="G2" s="1212"/>
      <c r="H2" s="1207"/>
      <c r="I2" s="1206" t="s">
        <v>1232</v>
      </c>
      <c r="J2" s="1212"/>
      <c r="K2" s="1212"/>
      <c r="L2" s="1212"/>
      <c r="M2" s="1212"/>
      <c r="N2" s="1212"/>
      <c r="O2" s="1207"/>
    </row>
    <row r="3" spans="1:15" s="704" customFormat="1" ht="18" customHeight="1">
      <c r="A3" s="1244"/>
      <c r="B3" s="759" t="s">
        <v>1233</v>
      </c>
      <c r="C3" s="759" t="s">
        <v>1234</v>
      </c>
      <c r="D3" s="759" t="s">
        <v>1235</v>
      </c>
      <c r="E3" s="759" t="s">
        <v>1236</v>
      </c>
      <c r="F3" s="759" t="s">
        <v>1237</v>
      </c>
      <c r="G3" s="759" t="s">
        <v>1238</v>
      </c>
      <c r="H3" s="759" t="s">
        <v>1239</v>
      </c>
      <c r="I3" s="759" t="s">
        <v>1233</v>
      </c>
      <c r="J3" s="759" t="s">
        <v>1234</v>
      </c>
      <c r="K3" s="759" t="s">
        <v>1235</v>
      </c>
      <c r="L3" s="759" t="s">
        <v>1236</v>
      </c>
      <c r="M3" s="759" t="s">
        <v>1237</v>
      </c>
      <c r="N3" s="759" t="s">
        <v>1238</v>
      </c>
      <c r="O3" s="759" t="s">
        <v>1239</v>
      </c>
    </row>
    <row r="4" spans="1:15" s="710" customFormat="1" ht="18" customHeight="1">
      <c r="A4" s="742" t="s">
        <v>297</v>
      </c>
      <c r="B4" s="745">
        <v>4431075.4660329996</v>
      </c>
      <c r="C4" s="744">
        <v>10540.661348</v>
      </c>
      <c r="D4" s="744">
        <v>21158.033413000001</v>
      </c>
      <c r="E4" s="744">
        <v>6055.0264459999999</v>
      </c>
      <c r="F4" s="744">
        <v>0</v>
      </c>
      <c r="G4" s="744">
        <v>1.9923E-2</v>
      </c>
      <c r="H4" s="744">
        <v>4.9439999999999998E-2</v>
      </c>
      <c r="I4" s="745">
        <v>3261659</v>
      </c>
      <c r="J4" s="744">
        <v>19377</v>
      </c>
      <c r="K4" s="744">
        <v>25415</v>
      </c>
      <c r="L4" s="744">
        <v>18350</v>
      </c>
      <c r="M4" s="754">
        <v>0</v>
      </c>
      <c r="N4" s="754">
        <v>0</v>
      </c>
      <c r="O4" s="754">
        <v>0</v>
      </c>
    </row>
    <row r="5" spans="1:15" s="710" customFormat="1" ht="18" customHeight="1">
      <c r="A5" s="711" t="s">
        <v>347</v>
      </c>
      <c r="B5" s="902">
        <v>220513.30934899999</v>
      </c>
      <c r="C5" s="889">
        <v>3276.3081849999999</v>
      </c>
      <c r="D5" s="889">
        <v>3255.1113989999999</v>
      </c>
      <c r="E5" s="889">
        <v>1368.248137</v>
      </c>
      <c r="F5" s="902">
        <v>0</v>
      </c>
      <c r="G5" s="902">
        <v>0</v>
      </c>
      <c r="H5" s="902">
        <v>0</v>
      </c>
      <c r="I5" s="943">
        <v>2619519</v>
      </c>
      <c r="J5" s="889">
        <v>66254</v>
      </c>
      <c r="K5" s="889">
        <v>44773</v>
      </c>
      <c r="L5" s="889">
        <v>33936</v>
      </c>
      <c r="M5" s="944">
        <v>0</v>
      </c>
      <c r="N5" s="944">
        <v>0</v>
      </c>
      <c r="O5" s="944">
        <v>0</v>
      </c>
    </row>
    <row r="6" spans="1:15" s="704" customFormat="1" ht="18" customHeight="1">
      <c r="A6" s="716" t="s">
        <v>348</v>
      </c>
      <c r="B6" s="771">
        <v>220513.30934899999</v>
      </c>
      <c r="C6" s="718">
        <v>3276.3081849999999</v>
      </c>
      <c r="D6" s="718">
        <v>3255.1113989999999</v>
      </c>
      <c r="E6" s="718">
        <v>1368.248137</v>
      </c>
      <c r="F6" s="718">
        <v>0</v>
      </c>
      <c r="G6" s="718">
        <v>0</v>
      </c>
      <c r="H6" s="718">
        <v>0</v>
      </c>
      <c r="I6" s="771">
        <v>2619519</v>
      </c>
      <c r="J6" s="718">
        <v>66254</v>
      </c>
      <c r="K6" s="718">
        <v>44773</v>
      </c>
      <c r="L6" s="718">
        <v>33936</v>
      </c>
      <c r="M6" s="768">
        <v>0</v>
      </c>
      <c r="N6" s="768">
        <v>0</v>
      </c>
      <c r="O6" s="768">
        <v>0</v>
      </c>
    </row>
    <row r="7" spans="1:15" s="704" customFormat="1" ht="13.5" customHeight="1">
      <c r="A7" s="773"/>
      <c r="B7" s="773"/>
      <c r="C7" s="773"/>
      <c r="D7" s="773"/>
      <c r="E7" s="773"/>
      <c r="F7" s="773"/>
      <c r="G7" s="773"/>
      <c r="H7" s="773"/>
      <c r="I7" s="773"/>
    </row>
    <row r="8" spans="1:15" s="704" customFormat="1" ht="13.5" customHeight="1">
      <c r="A8" s="1231" t="s">
        <v>345</v>
      </c>
      <c r="B8" s="1231"/>
      <c r="C8" s="1231"/>
      <c r="D8" s="1231"/>
      <c r="E8" s="1231"/>
      <c r="F8" s="1231"/>
      <c r="G8" s="1231"/>
      <c r="H8" s="1231"/>
      <c r="I8" s="1231"/>
    </row>
    <row r="9" spans="1:15" s="704" customFormat="1" ht="13.5" customHeight="1">
      <c r="A9" s="1231" t="s">
        <v>466</v>
      </c>
      <c r="B9" s="1231"/>
      <c r="C9" s="1231"/>
      <c r="D9" s="1231"/>
      <c r="E9" s="1231"/>
      <c r="F9" s="1231"/>
      <c r="G9" s="1231"/>
      <c r="H9" s="1231"/>
      <c r="I9" s="1231"/>
    </row>
    <row r="10" spans="1:15" s="704" customFormat="1" ht="28.35" customHeight="1">
      <c r="B10" s="761"/>
      <c r="C10" s="761"/>
      <c r="D10" s="761"/>
      <c r="E10" s="761"/>
      <c r="F10" s="761"/>
      <c r="G10" s="761"/>
      <c r="H10" s="761"/>
      <c r="I10" s="761"/>
      <c r="J10" s="761"/>
      <c r="K10" s="761"/>
      <c r="L10" s="761"/>
      <c r="M10" s="761"/>
      <c r="N10" s="761"/>
      <c r="O10" s="761"/>
    </row>
    <row r="11" spans="1:15">
      <c r="B11" s="774"/>
      <c r="C11" s="774"/>
      <c r="D11" s="774"/>
      <c r="E11" s="774"/>
      <c r="F11" s="774"/>
      <c r="G11" s="774"/>
      <c r="H11" s="774"/>
      <c r="I11" s="774"/>
      <c r="J11" s="774"/>
      <c r="K11" s="774"/>
      <c r="L11" s="774"/>
      <c r="M11" s="774"/>
      <c r="N11" s="774"/>
      <c r="O11" s="774"/>
    </row>
    <row r="12" spans="1:15">
      <c r="B12" s="774"/>
      <c r="C12" s="774"/>
      <c r="D12" s="774"/>
      <c r="E12" s="774"/>
      <c r="F12" s="774"/>
      <c r="G12" s="774"/>
      <c r="H12" s="774"/>
    </row>
  </sheetData>
  <mergeCells count="6">
    <mergeCell ref="A9:I9"/>
    <mergeCell ref="A1:I1"/>
    <mergeCell ref="A2:A3"/>
    <mergeCell ref="B2:H2"/>
    <mergeCell ref="I2:O2"/>
    <mergeCell ref="A8:I8"/>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Normal="100" workbookViewId="0">
      <selection sqref="A1:N1"/>
    </sheetView>
  </sheetViews>
  <sheetFormatPr defaultColWidth="9.140625" defaultRowHeight="15"/>
  <cols>
    <col min="1" max="15" width="14.5703125" style="703" bestFit="1" customWidth="1"/>
    <col min="16" max="16" width="4.5703125" style="703" bestFit="1" customWidth="1"/>
    <col min="17" max="16384" width="9.140625" style="703"/>
  </cols>
  <sheetData>
    <row r="1" spans="1:15" ht="18.75" customHeight="1">
      <c r="A1" s="1209" t="s">
        <v>1240</v>
      </c>
      <c r="B1" s="1209"/>
      <c r="C1" s="1209"/>
      <c r="D1" s="1209"/>
      <c r="E1" s="1209"/>
      <c r="F1" s="1209"/>
      <c r="G1" s="1209"/>
    </row>
    <row r="2" spans="1:15" s="704" customFormat="1" ht="18" customHeight="1">
      <c r="A2" s="1210" t="s">
        <v>21</v>
      </c>
      <c r="B2" s="1206" t="s">
        <v>1241</v>
      </c>
      <c r="C2" s="1212"/>
      <c r="D2" s="1212"/>
      <c r="E2" s="1212"/>
      <c r="F2" s="1212"/>
      <c r="G2" s="1212"/>
      <c r="H2" s="1207"/>
      <c r="I2" s="1206" t="s">
        <v>1242</v>
      </c>
      <c r="J2" s="1212"/>
      <c r="K2" s="1212"/>
      <c r="L2" s="1212"/>
      <c r="M2" s="1212"/>
      <c r="N2" s="1212"/>
      <c r="O2" s="1207"/>
    </row>
    <row r="3" spans="1:15" s="704" customFormat="1" ht="18" customHeight="1">
      <c r="A3" s="1244"/>
      <c r="B3" s="759" t="s">
        <v>1233</v>
      </c>
      <c r="C3" s="759" t="s">
        <v>1234</v>
      </c>
      <c r="D3" s="759" t="s">
        <v>1235</v>
      </c>
      <c r="E3" s="759" t="s">
        <v>1236</v>
      </c>
      <c r="F3" s="759" t="s">
        <v>1237</v>
      </c>
      <c r="G3" s="759" t="s">
        <v>1238</v>
      </c>
      <c r="H3" s="759" t="s">
        <v>1239</v>
      </c>
      <c r="I3" s="759" t="s">
        <v>1233</v>
      </c>
      <c r="J3" s="759" t="s">
        <v>1234</v>
      </c>
      <c r="K3" s="759" t="s">
        <v>1235</v>
      </c>
      <c r="L3" s="759" t="s">
        <v>1236</v>
      </c>
      <c r="M3" s="759" t="s">
        <v>1237</v>
      </c>
      <c r="N3" s="759" t="s">
        <v>1238</v>
      </c>
      <c r="O3" s="759" t="s">
        <v>1239</v>
      </c>
    </row>
    <row r="4" spans="1:15" s="710" customFormat="1" ht="18" customHeight="1">
      <c r="A4" s="742" t="s">
        <v>297</v>
      </c>
      <c r="B4" s="755">
        <v>36472558.539999999</v>
      </c>
      <c r="C4" s="745">
        <v>590765.29</v>
      </c>
      <c r="D4" s="745">
        <v>847830.14</v>
      </c>
      <c r="E4" s="745">
        <v>161602.06</v>
      </c>
      <c r="F4" s="744">
        <v>4417.16</v>
      </c>
      <c r="G4" s="744">
        <v>6955.24</v>
      </c>
      <c r="H4" s="744">
        <v>2744.29</v>
      </c>
      <c r="I4" s="755">
        <v>14680983</v>
      </c>
      <c r="J4" s="745">
        <v>266268</v>
      </c>
      <c r="K4" s="745">
        <v>307101</v>
      </c>
      <c r="L4" s="744">
        <v>52237</v>
      </c>
      <c r="M4" s="744">
        <v>24455</v>
      </c>
      <c r="N4" s="744">
        <v>6927</v>
      </c>
      <c r="O4" s="744">
        <v>1459</v>
      </c>
    </row>
    <row r="5" spans="1:15" s="710" customFormat="1" ht="18" customHeight="1">
      <c r="A5" s="711" t="s">
        <v>347</v>
      </c>
      <c r="B5" s="901">
        <v>2636256.0099999998</v>
      </c>
      <c r="C5" s="865">
        <v>38547.19</v>
      </c>
      <c r="D5" s="865">
        <v>49791.12</v>
      </c>
      <c r="E5" s="889">
        <v>10538.44</v>
      </c>
      <c r="F5" s="889">
        <v>140.94</v>
      </c>
      <c r="G5" s="889">
        <v>127.16</v>
      </c>
      <c r="H5" s="889">
        <v>41.47</v>
      </c>
      <c r="I5" s="776">
        <v>12994120</v>
      </c>
      <c r="J5" s="902">
        <v>288058</v>
      </c>
      <c r="K5" s="902">
        <v>248226</v>
      </c>
      <c r="L5" s="748">
        <v>105397</v>
      </c>
      <c r="M5" s="748">
        <v>26409</v>
      </c>
      <c r="N5" s="748">
        <v>10177</v>
      </c>
      <c r="O5" s="748">
        <v>220</v>
      </c>
    </row>
    <row r="6" spans="1:15" s="704" customFormat="1" ht="18" customHeight="1">
      <c r="A6" s="716" t="s">
        <v>348</v>
      </c>
      <c r="B6" s="771">
        <v>2636256.0099999998</v>
      </c>
      <c r="C6" s="718">
        <v>38547.19</v>
      </c>
      <c r="D6" s="718">
        <v>49791.12</v>
      </c>
      <c r="E6" s="718">
        <v>10538.44</v>
      </c>
      <c r="F6" s="718">
        <v>140.94</v>
      </c>
      <c r="G6" s="718">
        <v>127.16</v>
      </c>
      <c r="H6" s="718">
        <v>41.47</v>
      </c>
      <c r="I6" s="769">
        <v>12994120</v>
      </c>
      <c r="J6" s="771">
        <v>288058</v>
      </c>
      <c r="K6" s="771">
        <v>248226</v>
      </c>
      <c r="L6" s="718">
        <v>105397</v>
      </c>
      <c r="M6" s="718">
        <v>26409</v>
      </c>
      <c r="N6" s="718">
        <v>10177</v>
      </c>
      <c r="O6" s="718">
        <v>220</v>
      </c>
    </row>
    <row r="7" spans="1:15" s="704" customFormat="1" ht="13.5" customHeight="1">
      <c r="A7" s="751"/>
      <c r="B7" s="751"/>
      <c r="C7" s="751"/>
      <c r="D7" s="751"/>
      <c r="E7" s="751"/>
      <c r="F7" s="751"/>
      <c r="G7" s="751"/>
      <c r="H7" s="751"/>
      <c r="I7" s="751"/>
    </row>
    <row r="8" spans="1:15" s="704" customFormat="1" ht="13.5" customHeight="1">
      <c r="A8" s="1202" t="s">
        <v>345</v>
      </c>
      <c r="B8" s="1202"/>
      <c r="C8" s="1202"/>
      <c r="D8" s="1202"/>
      <c r="E8" s="1202"/>
      <c r="F8" s="1202"/>
      <c r="G8" s="1202"/>
      <c r="H8" s="1202"/>
      <c r="I8" s="1202"/>
    </row>
    <row r="9" spans="1:15" s="704" customFormat="1" ht="13.5" customHeight="1">
      <c r="A9" s="1202" t="s">
        <v>977</v>
      </c>
      <c r="B9" s="1202"/>
      <c r="C9" s="1202"/>
      <c r="D9" s="1202"/>
      <c r="E9" s="1202"/>
      <c r="F9" s="1202"/>
      <c r="G9" s="1202"/>
      <c r="H9" s="1202"/>
      <c r="I9" s="1202"/>
    </row>
    <row r="10" spans="1:15" s="704" customFormat="1" ht="24.6" customHeight="1">
      <c r="B10" s="761"/>
      <c r="C10" s="761"/>
      <c r="D10" s="761"/>
      <c r="E10" s="761"/>
      <c r="F10" s="761"/>
      <c r="G10" s="761"/>
      <c r="H10" s="761"/>
      <c r="I10" s="761"/>
      <c r="J10" s="761"/>
      <c r="K10" s="761"/>
      <c r="L10" s="761"/>
      <c r="M10" s="761"/>
    </row>
    <row r="11" spans="1:15">
      <c r="B11" s="774"/>
      <c r="C11" s="774"/>
      <c r="D11" s="774"/>
      <c r="E11" s="774"/>
      <c r="F11" s="774"/>
      <c r="G11" s="774"/>
      <c r="H11" s="774"/>
    </row>
    <row r="16" spans="1:15">
      <c r="D16" s="908"/>
    </row>
  </sheetData>
  <mergeCells count="6">
    <mergeCell ref="A9:I9"/>
    <mergeCell ref="A1:G1"/>
    <mergeCell ref="A2:A3"/>
    <mergeCell ref="B2:H2"/>
    <mergeCell ref="I2:O2"/>
    <mergeCell ref="A8:I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zoomScaleNormal="100" workbookViewId="0">
      <selection sqref="A1:N1"/>
    </sheetView>
  </sheetViews>
  <sheetFormatPr defaultColWidth="9.140625" defaultRowHeight="15"/>
  <cols>
    <col min="1" max="9" width="14.5703125" style="703" bestFit="1" customWidth="1"/>
    <col min="10" max="10" width="5" style="703" bestFit="1" customWidth="1"/>
    <col min="11" max="16384" width="9.140625" style="703"/>
  </cols>
  <sheetData>
    <row r="1" spans="1:9" ht="18.75" customHeight="1">
      <c r="A1" s="1209" t="s">
        <v>1243</v>
      </c>
      <c r="B1" s="1209"/>
      <c r="C1" s="1209"/>
      <c r="D1" s="1209"/>
      <c r="E1" s="1209"/>
      <c r="F1" s="1209"/>
      <c r="G1" s="1209"/>
    </row>
    <row r="2" spans="1:9" s="704" customFormat="1" ht="27" customHeight="1">
      <c r="A2" s="1210" t="s">
        <v>21</v>
      </c>
      <c r="B2" s="1206" t="s">
        <v>937</v>
      </c>
      <c r="C2" s="1212"/>
      <c r="D2" s="1212"/>
      <c r="E2" s="1207"/>
      <c r="F2" s="1307" t="s">
        <v>1244</v>
      </c>
      <c r="G2" s="1308"/>
      <c r="H2" s="1308"/>
      <c r="I2" s="1309"/>
    </row>
    <row r="3" spans="1:9" s="704" customFormat="1" ht="18" customHeight="1">
      <c r="A3" s="1244"/>
      <c r="B3" s="759" t="s">
        <v>1233</v>
      </c>
      <c r="C3" s="759" t="s">
        <v>1234</v>
      </c>
      <c r="D3" s="759" t="s">
        <v>1235</v>
      </c>
      <c r="E3" s="759" t="s">
        <v>1236</v>
      </c>
      <c r="F3" s="759" t="s">
        <v>1233</v>
      </c>
      <c r="G3" s="759" t="s">
        <v>1234</v>
      </c>
      <c r="H3" s="759" t="s">
        <v>1235</v>
      </c>
      <c r="I3" s="759" t="s">
        <v>1236</v>
      </c>
    </row>
    <row r="4" spans="1:9" s="710" customFormat="1" ht="18" customHeight="1">
      <c r="A4" s="742" t="s">
        <v>297</v>
      </c>
      <c r="B4" s="744">
        <v>230028.48790000001</v>
      </c>
      <c r="C4" s="744">
        <v>169.586207</v>
      </c>
      <c r="D4" s="744">
        <v>875.97637599999996</v>
      </c>
      <c r="E4" s="744">
        <v>360.58217000000002</v>
      </c>
      <c r="F4" s="744">
        <v>241781</v>
      </c>
      <c r="G4" s="744">
        <v>3</v>
      </c>
      <c r="H4" s="744">
        <v>5</v>
      </c>
      <c r="I4" s="744">
        <v>10</v>
      </c>
    </row>
    <row r="5" spans="1:9" s="710" customFormat="1" ht="18" customHeight="1">
      <c r="A5" s="711" t="s">
        <v>347</v>
      </c>
      <c r="B5" s="748">
        <v>21969.64460800001</v>
      </c>
      <c r="C5" s="748">
        <v>1.835628</v>
      </c>
      <c r="D5" s="748">
        <v>9.8662022500000006</v>
      </c>
      <c r="E5" s="748">
        <v>2.8101180000000001</v>
      </c>
      <c r="F5" s="748">
        <v>188513</v>
      </c>
      <c r="G5" s="748">
        <v>11</v>
      </c>
      <c r="H5" s="748">
        <v>43</v>
      </c>
      <c r="I5" s="748">
        <v>7</v>
      </c>
    </row>
    <row r="6" spans="1:9" s="704" customFormat="1" ht="18" customHeight="1">
      <c r="A6" s="716" t="s">
        <v>348</v>
      </c>
      <c r="B6" s="718">
        <v>21969.64460800001</v>
      </c>
      <c r="C6" s="718">
        <v>1.835628</v>
      </c>
      <c r="D6" s="718">
        <v>9.8662022500000006</v>
      </c>
      <c r="E6" s="718">
        <v>2.8101180000000001</v>
      </c>
      <c r="F6" s="718">
        <v>188513</v>
      </c>
      <c r="G6" s="718">
        <v>11</v>
      </c>
      <c r="H6" s="718">
        <v>43</v>
      </c>
      <c r="I6" s="718">
        <v>7</v>
      </c>
    </row>
    <row r="7" spans="1:9" s="704" customFormat="1" ht="15" customHeight="1">
      <c r="A7" s="1202"/>
      <c r="B7" s="1202"/>
      <c r="C7" s="1202"/>
      <c r="D7" s="1202"/>
      <c r="E7" s="1202"/>
      <c r="F7" s="1202"/>
      <c r="G7" s="1202"/>
      <c r="H7" s="1202"/>
      <c r="I7" s="1202"/>
    </row>
    <row r="8" spans="1:9" s="704" customFormat="1" ht="15" customHeight="1">
      <c r="A8" s="1202" t="s">
        <v>345</v>
      </c>
      <c r="B8" s="1202"/>
      <c r="C8" s="1202"/>
      <c r="D8" s="1202"/>
      <c r="E8" s="1202"/>
      <c r="F8" s="1202"/>
      <c r="G8" s="1202"/>
      <c r="H8" s="1202"/>
      <c r="I8" s="1202"/>
    </row>
    <row r="9" spans="1:9" s="704" customFormat="1" ht="15" customHeight="1">
      <c r="A9" s="1202" t="s">
        <v>945</v>
      </c>
      <c r="B9" s="1202"/>
      <c r="C9" s="1202"/>
      <c r="D9" s="1202"/>
      <c r="E9" s="1202"/>
      <c r="F9" s="1202"/>
      <c r="G9" s="1202"/>
      <c r="H9" s="1202"/>
      <c r="I9" s="1202"/>
    </row>
    <row r="10" spans="1:9" s="704" customFormat="1" ht="24.6" customHeight="1">
      <c r="B10" s="721"/>
      <c r="C10" s="721"/>
      <c r="D10" s="721"/>
      <c r="E10" s="721"/>
      <c r="F10" s="721"/>
      <c r="G10" s="721"/>
      <c r="H10" s="721"/>
      <c r="I10" s="721"/>
    </row>
    <row r="11" spans="1:9">
      <c r="B11" s="723"/>
      <c r="C11" s="723"/>
      <c r="D11" s="723"/>
      <c r="E11" s="723"/>
    </row>
    <row r="12" spans="1:9">
      <c r="B12" s="723"/>
      <c r="C12" s="723"/>
      <c r="D12" s="723"/>
      <c r="E12" s="723"/>
    </row>
  </sheetData>
  <mergeCells count="7">
    <mergeCell ref="A9:I9"/>
    <mergeCell ref="A1:G1"/>
    <mergeCell ref="A2:A3"/>
    <mergeCell ref="B2:E2"/>
    <mergeCell ref="F2:I2"/>
    <mergeCell ref="A7:I7"/>
    <mergeCell ref="A8:I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election sqref="A1:N1"/>
    </sheetView>
  </sheetViews>
  <sheetFormatPr defaultColWidth="9.140625" defaultRowHeight="15"/>
  <cols>
    <col min="1" max="1" width="12.140625" style="703" bestFit="1" customWidth="1"/>
    <col min="2" max="2" width="12.140625" style="703" customWidth="1"/>
    <col min="3" max="6" width="12.140625" style="703" bestFit="1" customWidth="1"/>
    <col min="7" max="7" width="12.140625" style="703" customWidth="1"/>
    <col min="8" max="11" width="12.140625" style="703" bestFit="1" customWidth="1"/>
    <col min="12" max="12" width="22.42578125" style="703" bestFit="1" customWidth="1"/>
    <col min="13" max="13" width="4.5703125" style="703" bestFit="1" customWidth="1"/>
    <col min="14" max="16384" width="9.140625" style="703"/>
  </cols>
  <sheetData>
    <row r="1" spans="1:12" ht="13.5" customHeight="1">
      <c r="A1" s="1209" t="s">
        <v>1245</v>
      </c>
      <c r="B1" s="1209"/>
      <c r="C1" s="1209"/>
      <c r="D1" s="1209"/>
      <c r="E1" s="1209"/>
      <c r="F1" s="1209"/>
      <c r="G1" s="1209"/>
      <c r="H1" s="1209"/>
      <c r="I1" s="1209"/>
      <c r="J1" s="1209"/>
      <c r="K1" s="1209"/>
      <c r="L1" s="1209"/>
    </row>
    <row r="2" spans="1:12" s="704" customFormat="1" ht="19.5" customHeight="1">
      <c r="A2" s="1210" t="s">
        <v>21</v>
      </c>
      <c r="B2" s="1310" t="s">
        <v>1217</v>
      </c>
      <c r="C2" s="1311"/>
      <c r="D2" s="1311"/>
      <c r="E2" s="1311"/>
      <c r="F2" s="1312"/>
      <c r="G2" s="1206" t="s">
        <v>1224</v>
      </c>
      <c r="H2" s="1245"/>
      <c r="I2" s="1245"/>
      <c r="J2" s="1245"/>
      <c r="K2" s="1246"/>
    </row>
    <row r="3" spans="1:12" s="704" customFormat="1" ht="15" customHeight="1">
      <c r="A3" s="1219"/>
      <c r="B3" s="945" t="s">
        <v>1246</v>
      </c>
      <c r="C3" s="946" t="s">
        <v>1247</v>
      </c>
      <c r="D3" s="759" t="s">
        <v>1248</v>
      </c>
      <c r="E3" s="759" t="s">
        <v>1249</v>
      </c>
      <c r="F3" s="759" t="s">
        <v>1250</v>
      </c>
      <c r="G3" s="759" t="s">
        <v>1246</v>
      </c>
      <c r="H3" s="759" t="s">
        <v>1247</v>
      </c>
      <c r="I3" s="759" t="s">
        <v>1248</v>
      </c>
      <c r="J3" s="759" t="s">
        <v>1249</v>
      </c>
      <c r="K3" s="759" t="s">
        <v>1250</v>
      </c>
    </row>
    <row r="4" spans="1:12" s="710" customFormat="1" ht="17.25" customHeight="1">
      <c r="A4" s="742" t="s">
        <v>297</v>
      </c>
      <c r="B4" s="947">
        <v>679702.78518325009</v>
      </c>
      <c r="C4" s="745">
        <v>3241394.2589719994</v>
      </c>
      <c r="D4" s="745">
        <v>562299.21925899992</v>
      </c>
      <c r="E4" s="744">
        <v>28892.170144250002</v>
      </c>
      <c r="F4" s="744">
        <v>37178.053472500003</v>
      </c>
      <c r="G4" s="744">
        <v>821493.41502900003</v>
      </c>
      <c r="H4" s="745">
        <v>783162.7403549999</v>
      </c>
      <c r="I4" s="745">
        <v>117738.88983799999</v>
      </c>
      <c r="J4" s="744">
        <v>1.9646000000000001</v>
      </c>
      <c r="K4" s="744">
        <v>0</v>
      </c>
    </row>
    <row r="5" spans="1:12" s="710" customFormat="1" ht="17.25" customHeight="1">
      <c r="A5" s="711" t="s">
        <v>347</v>
      </c>
      <c r="B5" s="889">
        <v>35873.337100000012</v>
      </c>
      <c r="C5" s="748">
        <v>154739.47810000004</v>
      </c>
      <c r="D5" s="748">
        <v>33879.225700000003</v>
      </c>
      <c r="E5" s="748">
        <v>1184.4167000000002</v>
      </c>
      <c r="F5" s="748">
        <v>2694.0380000000018</v>
      </c>
      <c r="G5" s="889">
        <v>16179.583800000004</v>
      </c>
      <c r="H5" s="748">
        <v>6406.7427000000052</v>
      </c>
      <c r="I5" s="748">
        <v>5770.5740000000005</v>
      </c>
      <c r="J5" s="748">
        <v>794.59400000000005</v>
      </c>
      <c r="K5" s="748">
        <v>0</v>
      </c>
    </row>
    <row r="6" spans="1:12" s="704" customFormat="1" ht="17.25" customHeight="1">
      <c r="A6" s="716" t="s">
        <v>348</v>
      </c>
      <c r="B6" s="718">
        <v>35873.337100000012</v>
      </c>
      <c r="C6" s="771">
        <v>154739.47810000004</v>
      </c>
      <c r="D6" s="718">
        <v>33879.225700000003</v>
      </c>
      <c r="E6" s="718">
        <v>1184.4167000000002</v>
      </c>
      <c r="F6" s="718">
        <v>2694.0380000000018</v>
      </c>
      <c r="G6" s="718">
        <v>16179.583800000004</v>
      </c>
      <c r="H6" s="718">
        <v>6406.7427000000052</v>
      </c>
      <c r="I6" s="718">
        <v>5770.5740000000005</v>
      </c>
      <c r="J6" s="718">
        <v>794.59400000000005</v>
      </c>
      <c r="K6" s="718">
        <v>0</v>
      </c>
    </row>
    <row r="7" spans="1:12" s="704" customFormat="1" ht="13.5" customHeight="1">
      <c r="A7" s="1313" t="s">
        <v>345</v>
      </c>
      <c r="B7" s="1313"/>
      <c r="C7" s="1313"/>
      <c r="D7" s="1313"/>
      <c r="E7" s="1313"/>
      <c r="F7" s="1313"/>
      <c r="G7" s="1313"/>
      <c r="H7" s="1313"/>
      <c r="I7" s="1313"/>
      <c r="J7" s="1313"/>
      <c r="K7" s="1313"/>
    </row>
    <row r="8" spans="1:12" s="704" customFormat="1" ht="18.75" customHeight="1">
      <c r="A8" s="1231" t="s">
        <v>466</v>
      </c>
      <c r="B8" s="1231"/>
      <c r="C8" s="1231"/>
      <c r="D8" s="1231"/>
      <c r="E8" s="1231"/>
      <c r="F8" s="1231"/>
      <c r="G8" s="1231"/>
      <c r="H8" s="1231"/>
      <c r="I8" s="1231"/>
      <c r="J8" s="1231"/>
      <c r="K8" s="1231"/>
    </row>
    <row r="9" spans="1:12">
      <c r="A9" s="704"/>
      <c r="B9" s="721"/>
      <c r="C9" s="721"/>
      <c r="D9" s="721"/>
      <c r="E9" s="721"/>
      <c r="F9" s="721"/>
      <c r="G9" s="721"/>
      <c r="H9" s="721"/>
      <c r="I9" s="721"/>
      <c r="J9" s="721"/>
      <c r="K9" s="721"/>
    </row>
    <row r="10" spans="1:12">
      <c r="B10" s="723"/>
      <c r="C10" s="723"/>
      <c r="D10" s="723"/>
      <c r="E10" s="723"/>
      <c r="F10" s="723"/>
      <c r="G10" s="723"/>
      <c r="H10" s="723"/>
      <c r="I10" s="723"/>
      <c r="J10" s="723"/>
      <c r="K10" s="723"/>
    </row>
    <row r="11" spans="1:12">
      <c r="B11" s="723"/>
      <c r="C11" s="723"/>
      <c r="D11" s="723"/>
      <c r="E11" s="723"/>
      <c r="F11" s="723"/>
      <c r="G11" s="723"/>
      <c r="H11" s="723"/>
      <c r="I11" s="723"/>
      <c r="J11" s="723"/>
      <c r="K11" s="723"/>
    </row>
    <row r="12" spans="1:12">
      <c r="B12" s="948"/>
      <c r="C12" s="948"/>
    </row>
    <row r="13" spans="1:12">
      <c r="B13" s="948"/>
      <c r="C13" s="948"/>
    </row>
    <row r="14" spans="1:12">
      <c r="B14" s="948"/>
      <c r="C14" s="948"/>
    </row>
    <row r="15" spans="1:12">
      <c r="B15" s="752"/>
      <c r="C15" s="752"/>
    </row>
  </sheetData>
  <mergeCells count="6">
    <mergeCell ref="A8:K8"/>
    <mergeCell ref="A1:L1"/>
    <mergeCell ref="A2:A3"/>
    <mergeCell ref="B2:F2"/>
    <mergeCell ref="G2:K2"/>
    <mergeCell ref="A7:K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C7" sqref="C7"/>
    </sheetView>
  </sheetViews>
  <sheetFormatPr defaultRowHeight="15"/>
  <cols>
    <col min="1" max="1" width="14" customWidth="1"/>
    <col min="2" max="2" width="13.7109375" customWidth="1"/>
    <col min="3" max="3" width="13" customWidth="1"/>
    <col min="4" max="4" width="11.28515625" customWidth="1"/>
    <col min="5" max="5" width="9.42578125" customWidth="1"/>
    <col min="6" max="6" width="13" customWidth="1"/>
    <col min="7" max="7" width="13.7109375" customWidth="1"/>
    <col min="8" max="8" width="16.140625" customWidth="1"/>
    <col min="9" max="9" width="16.5703125" customWidth="1"/>
  </cols>
  <sheetData>
    <row r="1" spans="1:14">
      <c r="A1" s="1127" t="s">
        <v>175</v>
      </c>
      <c r="B1" s="1127"/>
      <c r="C1" s="1127"/>
      <c r="D1" s="1127"/>
      <c r="E1" s="1127"/>
      <c r="F1" s="1127"/>
      <c r="G1" s="1127"/>
      <c r="H1" s="1127"/>
      <c r="I1" s="1127"/>
      <c r="J1" s="60"/>
      <c r="K1" s="60"/>
      <c r="L1" s="60"/>
    </row>
    <row r="2" spans="1:14">
      <c r="A2" s="1128" t="s">
        <v>3</v>
      </c>
      <c r="B2" s="1131" t="s">
        <v>176</v>
      </c>
      <c r="C2" s="1132"/>
      <c r="D2" s="1132"/>
      <c r="E2" s="1132"/>
      <c r="F2" s="1132"/>
      <c r="G2" s="1132"/>
      <c r="H2" s="1132"/>
      <c r="I2" s="1133"/>
    </row>
    <row r="3" spans="1:14">
      <c r="A3" s="1129"/>
      <c r="B3" s="1131" t="s">
        <v>177</v>
      </c>
      <c r="C3" s="1132"/>
      <c r="D3" s="1132"/>
      <c r="E3" s="1132"/>
      <c r="F3" s="1132"/>
      <c r="G3" s="1133"/>
      <c r="H3" s="1134" t="s">
        <v>0</v>
      </c>
      <c r="I3" s="1135"/>
    </row>
    <row r="4" spans="1:14" ht="30" customHeight="1">
      <c r="A4" s="1129"/>
      <c r="B4" s="1136" t="s">
        <v>178</v>
      </c>
      <c r="C4" s="1137"/>
      <c r="D4" s="1136" t="s">
        <v>179</v>
      </c>
      <c r="E4" s="1137"/>
      <c r="F4" s="1136" t="s">
        <v>180</v>
      </c>
      <c r="G4" s="1137"/>
      <c r="H4" s="1138" t="s">
        <v>181</v>
      </c>
      <c r="I4" s="1138" t="s">
        <v>182</v>
      </c>
    </row>
    <row r="5" spans="1:14" ht="30">
      <c r="A5" s="1130"/>
      <c r="B5" s="61" t="s">
        <v>181</v>
      </c>
      <c r="C5" s="61" t="s">
        <v>182</v>
      </c>
      <c r="D5" s="61" t="s">
        <v>181</v>
      </c>
      <c r="E5" s="61" t="s">
        <v>182</v>
      </c>
      <c r="F5" s="61" t="s">
        <v>181</v>
      </c>
      <c r="G5" s="61" t="s">
        <v>183</v>
      </c>
      <c r="H5" s="1139"/>
      <c r="I5" s="1139"/>
    </row>
    <row r="6" spans="1:14">
      <c r="A6" s="62" t="s">
        <v>4</v>
      </c>
      <c r="B6" s="63">
        <v>52</v>
      </c>
      <c r="C6" s="64">
        <v>36057.89</v>
      </c>
      <c r="D6" s="63">
        <v>0</v>
      </c>
      <c r="E6" s="64">
        <v>0</v>
      </c>
      <c r="F6" s="63">
        <v>0</v>
      </c>
      <c r="G6" s="64">
        <v>0</v>
      </c>
      <c r="H6" s="63">
        <v>52</v>
      </c>
      <c r="I6" s="65">
        <v>36057.89</v>
      </c>
      <c r="K6" s="66"/>
      <c r="L6" s="66"/>
      <c r="M6" s="67"/>
      <c r="N6" s="67"/>
    </row>
    <row r="7" spans="1:14">
      <c r="A7" s="242" t="s">
        <v>347</v>
      </c>
      <c r="B7" s="243">
        <f>SUM(B8)</f>
        <v>1</v>
      </c>
      <c r="C7" s="243">
        <f t="shared" ref="C7:I7" si="0">SUM(C8)</f>
        <v>4.3600000000000003</v>
      </c>
      <c r="D7" s="243">
        <f t="shared" si="0"/>
        <v>0</v>
      </c>
      <c r="E7" s="243">
        <f t="shared" si="0"/>
        <v>0</v>
      </c>
      <c r="F7" s="243">
        <f t="shared" si="0"/>
        <v>4</v>
      </c>
      <c r="G7" s="243">
        <f t="shared" si="0"/>
        <v>7.65</v>
      </c>
      <c r="H7" s="243">
        <f t="shared" si="0"/>
        <v>5</v>
      </c>
      <c r="I7" s="243">
        <f t="shared" si="0"/>
        <v>12.01</v>
      </c>
      <c r="K7" s="66"/>
      <c r="L7" s="66"/>
      <c r="M7" s="67"/>
      <c r="N7" s="67"/>
    </row>
    <row r="8" spans="1:14">
      <c r="A8" s="205" t="s">
        <v>348</v>
      </c>
      <c r="B8" s="252">
        <v>1</v>
      </c>
      <c r="C8" s="286">
        <v>4.3600000000000003</v>
      </c>
      <c r="D8" s="252">
        <v>0</v>
      </c>
      <c r="E8" s="286">
        <v>0</v>
      </c>
      <c r="F8" s="252">
        <v>4</v>
      </c>
      <c r="G8" s="286">
        <v>7.65</v>
      </c>
      <c r="H8" s="252">
        <v>5</v>
      </c>
      <c r="I8" s="287">
        <v>12.01</v>
      </c>
      <c r="K8" s="66"/>
      <c r="L8" s="66"/>
      <c r="M8" s="67"/>
      <c r="N8" s="67"/>
    </row>
    <row r="9" spans="1:14">
      <c r="A9" s="1124" t="s">
        <v>184</v>
      </c>
      <c r="B9" s="1124"/>
      <c r="C9" s="1124"/>
      <c r="D9" s="1124"/>
      <c r="E9" s="1124"/>
      <c r="F9" s="1124"/>
      <c r="G9" s="1124"/>
      <c r="H9" s="74"/>
      <c r="I9" s="217"/>
      <c r="K9" s="66"/>
      <c r="L9" s="66"/>
      <c r="M9" s="67"/>
      <c r="N9" s="67"/>
    </row>
    <row r="10" spans="1:14">
      <c r="A10" s="1125" t="s">
        <v>185</v>
      </c>
      <c r="B10" s="1125"/>
      <c r="C10" s="1125"/>
      <c r="D10" s="72"/>
      <c r="E10" s="73"/>
      <c r="F10" s="74"/>
      <c r="G10" s="73"/>
      <c r="H10" s="74"/>
      <c r="I10" s="217"/>
      <c r="K10" s="66"/>
      <c r="L10" s="66"/>
      <c r="M10" s="67"/>
      <c r="N10" s="67"/>
    </row>
    <row r="11" spans="1:14">
      <c r="A11" s="1126" t="s">
        <v>345</v>
      </c>
      <c r="B11" s="1126"/>
      <c r="C11" s="1126"/>
      <c r="D11" s="71"/>
      <c r="E11" s="71"/>
      <c r="F11" s="71"/>
      <c r="G11" s="71"/>
      <c r="H11" s="74"/>
      <c r="I11" s="217"/>
      <c r="K11" s="66"/>
      <c r="L11" s="66"/>
      <c r="M11" s="67"/>
      <c r="N11" s="67"/>
    </row>
    <row r="12" spans="1:14">
      <c r="A12" s="71" t="s">
        <v>100</v>
      </c>
      <c r="B12" s="71"/>
      <c r="C12" s="71"/>
      <c r="D12" s="71"/>
      <c r="E12" s="71"/>
      <c r="F12" s="71"/>
      <c r="G12" s="71"/>
      <c r="H12" s="74"/>
      <c r="I12" s="217"/>
      <c r="K12" s="66"/>
      <c r="L12" s="66"/>
      <c r="M12" s="67"/>
      <c r="N12" s="67"/>
    </row>
    <row r="13" spans="1:14">
      <c r="A13" s="216"/>
      <c r="B13" s="74"/>
      <c r="C13" s="282"/>
      <c r="D13" s="74"/>
      <c r="E13" s="74"/>
      <c r="F13" s="74"/>
      <c r="G13" s="74"/>
      <c r="H13" s="74"/>
      <c r="I13" s="282"/>
      <c r="J13" s="69"/>
      <c r="K13" s="66"/>
      <c r="L13" s="66"/>
      <c r="M13" s="67"/>
      <c r="N13" s="67"/>
    </row>
    <row r="14" spans="1:14">
      <c r="A14" s="216"/>
      <c r="B14" s="74"/>
      <c r="C14" s="282"/>
      <c r="D14" s="74"/>
      <c r="E14" s="74"/>
      <c r="F14" s="74"/>
      <c r="G14" s="74"/>
      <c r="H14" s="74"/>
      <c r="I14" s="282"/>
      <c r="J14" s="69"/>
      <c r="K14" s="66"/>
      <c r="L14" s="66"/>
      <c r="M14" s="67"/>
      <c r="N14" s="67"/>
    </row>
    <row r="15" spans="1:14">
      <c r="A15" s="216"/>
      <c r="B15" s="282"/>
      <c r="C15" s="282"/>
      <c r="D15" s="282"/>
      <c r="E15" s="282"/>
      <c r="F15" s="282"/>
      <c r="G15" s="282"/>
      <c r="H15" s="282"/>
      <c r="I15" s="282"/>
      <c r="J15" s="48"/>
      <c r="K15" s="66"/>
      <c r="L15" s="66"/>
      <c r="M15" s="70"/>
      <c r="N15" s="70"/>
    </row>
    <row r="16" spans="1:14">
      <c r="A16" s="283"/>
      <c r="B16" s="284"/>
      <c r="C16" s="284"/>
      <c r="D16" s="284"/>
      <c r="E16" s="284"/>
      <c r="F16" s="284"/>
      <c r="G16" s="284"/>
      <c r="H16" s="284"/>
      <c r="I16" s="284"/>
    </row>
    <row r="17" spans="1:9">
      <c r="A17" s="283"/>
      <c r="B17" s="284"/>
      <c r="C17" s="284"/>
      <c r="D17" s="284"/>
      <c r="E17" s="284"/>
      <c r="F17" s="284"/>
      <c r="G17" s="284"/>
      <c r="H17" s="284"/>
      <c r="I17" s="284"/>
    </row>
    <row r="18" spans="1:9">
      <c r="A18" s="285"/>
      <c r="B18" s="284"/>
      <c r="C18" s="284"/>
      <c r="D18" s="284"/>
      <c r="E18" s="284"/>
      <c r="F18" s="284"/>
      <c r="G18" s="284"/>
      <c r="H18" s="284"/>
      <c r="I18" s="284"/>
    </row>
    <row r="19" spans="1:9">
      <c r="A19" s="285"/>
      <c r="B19" s="284"/>
      <c r="C19" s="284"/>
      <c r="D19" s="284"/>
      <c r="E19" s="284"/>
      <c r="F19" s="284"/>
      <c r="G19" s="284"/>
      <c r="H19" s="284"/>
      <c r="I19" s="284"/>
    </row>
    <row r="20" spans="1:9">
      <c r="H20" s="71"/>
      <c r="I20" s="71"/>
    </row>
    <row r="21" spans="1:9">
      <c r="H21" s="71"/>
      <c r="I21" s="71"/>
    </row>
    <row r="22" spans="1:9">
      <c r="H22" s="75"/>
      <c r="I22" s="75"/>
    </row>
    <row r="23" spans="1:9">
      <c r="H23" s="76"/>
      <c r="I23" s="76"/>
    </row>
    <row r="25" spans="1:9">
      <c r="B25" s="67"/>
      <c r="C25" s="67"/>
      <c r="D25" s="67"/>
      <c r="E25" s="67"/>
      <c r="F25" s="67"/>
      <c r="G25" s="67"/>
      <c r="H25" s="67"/>
      <c r="I25" s="67"/>
    </row>
  </sheetData>
  <mergeCells count="13">
    <mergeCell ref="A9:G9"/>
    <mergeCell ref="A10:C10"/>
    <mergeCell ref="A11:C11"/>
    <mergeCell ref="A1:I1"/>
    <mergeCell ref="A2:A5"/>
    <mergeCell ref="B2:I2"/>
    <mergeCell ref="B3:G3"/>
    <mergeCell ref="H3:I3"/>
    <mergeCell ref="B4:C4"/>
    <mergeCell ref="D4:E4"/>
    <mergeCell ref="F4:G4"/>
    <mergeCell ref="H4:H5"/>
    <mergeCell ref="I4:I5"/>
  </mergeCells>
  <printOptions horizontalCentered="1"/>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Normal="100" workbookViewId="0">
      <selection sqref="A1:N1"/>
    </sheetView>
  </sheetViews>
  <sheetFormatPr defaultColWidth="9.140625" defaultRowHeight="15"/>
  <cols>
    <col min="1" max="1" width="12.42578125" style="703" bestFit="1" customWidth="1"/>
    <col min="2" max="2" width="12.42578125" style="703" customWidth="1"/>
    <col min="3" max="6" width="12.42578125" style="703" bestFit="1" customWidth="1"/>
    <col min="7" max="7" width="12.42578125" style="703" customWidth="1"/>
    <col min="8" max="10" width="12.140625" style="703" bestFit="1" customWidth="1"/>
    <col min="11" max="11" width="12.42578125" style="703" bestFit="1" customWidth="1"/>
    <col min="12" max="13" width="9.140625" style="703"/>
    <col min="14" max="14" width="10.5703125" style="703" bestFit="1" customWidth="1"/>
    <col min="15" max="15" width="10.28515625" style="703" bestFit="1" customWidth="1"/>
    <col min="16" max="16384" width="9.140625" style="703"/>
  </cols>
  <sheetData>
    <row r="1" spans="1:15" ht="17.25" customHeight="1">
      <c r="A1" s="1203" t="s">
        <v>1251</v>
      </c>
      <c r="B1" s="1203"/>
      <c r="C1" s="1203"/>
      <c r="D1" s="1203"/>
      <c r="E1" s="1203"/>
      <c r="F1" s="1203"/>
      <c r="G1" s="1203"/>
      <c r="H1" s="1203"/>
      <c r="I1" s="1203"/>
      <c r="J1" s="1203"/>
      <c r="K1" s="1203"/>
    </row>
    <row r="2" spans="1:15" s="704" customFormat="1" ht="18" customHeight="1">
      <c r="A2" s="1315" t="s">
        <v>21</v>
      </c>
      <c r="B2" s="1316" t="s">
        <v>1217</v>
      </c>
      <c r="C2" s="1311"/>
      <c r="D2" s="1311"/>
      <c r="E2" s="1311"/>
      <c r="F2" s="1312"/>
      <c r="G2" s="1317" t="s">
        <v>1224</v>
      </c>
      <c r="H2" s="1245"/>
      <c r="I2" s="1245"/>
      <c r="J2" s="1245"/>
      <c r="K2" s="1246"/>
    </row>
    <row r="3" spans="1:15" s="704" customFormat="1" ht="18" customHeight="1">
      <c r="A3" s="1268"/>
      <c r="B3" s="949" t="s">
        <v>1246</v>
      </c>
      <c r="C3" s="950" t="s">
        <v>1247</v>
      </c>
      <c r="D3" s="778" t="s">
        <v>1252</v>
      </c>
      <c r="E3" s="778" t="s">
        <v>1249</v>
      </c>
      <c r="F3" s="778" t="s">
        <v>1250</v>
      </c>
      <c r="G3" s="778" t="s">
        <v>1246</v>
      </c>
      <c r="H3" s="778" t="s">
        <v>1247</v>
      </c>
      <c r="I3" s="778" t="s">
        <v>1248</v>
      </c>
      <c r="J3" s="778" t="s">
        <v>1249</v>
      </c>
      <c r="K3" s="778" t="s">
        <v>1250</v>
      </c>
    </row>
    <row r="4" spans="1:15" s="710" customFormat="1" ht="16.5" customHeight="1">
      <c r="A4" s="747" t="s">
        <v>297</v>
      </c>
      <c r="B4" s="951">
        <v>1054241.7485113968</v>
      </c>
      <c r="C4" s="952">
        <v>6581186.625091644</v>
      </c>
      <c r="D4" s="952">
        <v>1920327.3123765818</v>
      </c>
      <c r="E4" s="952">
        <v>321396.91384221567</v>
      </c>
      <c r="F4" s="952">
        <v>238572.81099075056</v>
      </c>
      <c r="G4" s="953">
        <v>20075886.957713</v>
      </c>
      <c r="H4" s="952">
        <v>7096309.7058176082</v>
      </c>
      <c r="I4" s="952">
        <v>785977.61403650022</v>
      </c>
      <c r="J4" s="952">
        <v>12795.706366499999</v>
      </c>
      <c r="K4" s="952">
        <v>177.26901401449999</v>
      </c>
    </row>
    <row r="5" spans="1:15" s="710" customFormat="1" ht="16.5" customHeight="1">
      <c r="A5" s="852" t="s">
        <v>347</v>
      </c>
      <c r="B5" s="954">
        <v>55296.619461250011</v>
      </c>
      <c r="C5" s="954">
        <v>348179.20210746356</v>
      </c>
      <c r="D5" s="954">
        <v>121615.48361936602</v>
      </c>
      <c r="E5" s="954">
        <v>12759.052573195706</v>
      </c>
      <c r="F5" s="954">
        <v>11612.831908250002</v>
      </c>
      <c r="G5" s="954">
        <v>1592321.0265719986</v>
      </c>
      <c r="H5" s="954">
        <v>503091.52057824994</v>
      </c>
      <c r="I5" s="954">
        <v>86185.074666</v>
      </c>
      <c r="J5" s="954">
        <v>4368.9825930000006</v>
      </c>
      <c r="K5" s="954">
        <v>11.932354999999999</v>
      </c>
      <c r="M5" s="955"/>
      <c r="N5" s="955"/>
      <c r="O5" s="956"/>
    </row>
    <row r="6" spans="1:15" s="704" customFormat="1" ht="16.5" customHeight="1">
      <c r="A6" s="853" t="s">
        <v>348</v>
      </c>
      <c r="B6" s="957">
        <v>55296.619461250011</v>
      </c>
      <c r="C6" s="957">
        <v>348179.20210746356</v>
      </c>
      <c r="D6" s="957">
        <v>121615.48361936602</v>
      </c>
      <c r="E6" s="957">
        <v>12759.052573195706</v>
      </c>
      <c r="F6" s="957">
        <v>11612.831908250002</v>
      </c>
      <c r="G6" s="957">
        <v>1592321.0265719986</v>
      </c>
      <c r="H6" s="958">
        <v>503091.52057824994</v>
      </c>
      <c r="I6" s="957">
        <v>86185.074666</v>
      </c>
      <c r="J6" s="957">
        <v>4368.9825930000006</v>
      </c>
      <c r="K6" s="719">
        <v>11.932354999999999</v>
      </c>
      <c r="L6" s="721"/>
      <c r="M6" s="955"/>
      <c r="N6" s="955"/>
      <c r="O6" s="956"/>
    </row>
    <row r="7" spans="1:15" s="704" customFormat="1" ht="43.5" customHeight="1">
      <c r="A7" s="1318" t="s">
        <v>1253</v>
      </c>
      <c r="B7" s="1318"/>
      <c r="C7" s="1318"/>
      <c r="D7" s="1318"/>
      <c r="E7" s="1318"/>
      <c r="F7" s="1318"/>
      <c r="G7" s="1318"/>
      <c r="H7" s="1318"/>
      <c r="I7" s="1318"/>
      <c r="J7" s="1318"/>
      <c r="K7" s="1318"/>
      <c r="L7" s="721"/>
    </row>
    <row r="8" spans="1:15" s="704" customFormat="1" ht="15" customHeight="1">
      <c r="A8" s="1314" t="s">
        <v>345</v>
      </c>
      <c r="B8" s="1314"/>
      <c r="C8" s="1314"/>
      <c r="D8" s="1314"/>
      <c r="E8" s="1314"/>
      <c r="F8" s="1314"/>
      <c r="G8" s="1314"/>
      <c r="H8" s="1314"/>
      <c r="I8" s="1314"/>
      <c r="J8" s="1314"/>
      <c r="K8" s="1314"/>
    </row>
    <row r="9" spans="1:15" s="704" customFormat="1" ht="13.5" customHeight="1">
      <c r="A9" s="1314" t="s">
        <v>977</v>
      </c>
      <c r="B9" s="1314"/>
      <c r="C9" s="1314"/>
      <c r="D9" s="1314"/>
      <c r="E9" s="1314"/>
      <c r="F9" s="1314"/>
      <c r="G9" s="1314"/>
      <c r="H9" s="1314"/>
      <c r="I9" s="1314"/>
      <c r="J9" s="1314"/>
      <c r="K9" s="1314"/>
    </row>
    <row r="10" spans="1:15" s="704" customFormat="1" ht="26.1" customHeight="1">
      <c r="B10" s="956"/>
      <c r="C10" s="956"/>
      <c r="D10" s="956"/>
      <c r="E10" s="956"/>
      <c r="F10" s="956"/>
      <c r="G10" s="956"/>
      <c r="H10" s="956"/>
      <c r="I10" s="956"/>
      <c r="J10" s="956"/>
      <c r="K10" s="956"/>
    </row>
    <row r="11" spans="1:15">
      <c r="B11" s="752"/>
      <c r="C11" s="752"/>
      <c r="D11" s="752"/>
      <c r="E11" s="752"/>
      <c r="F11" s="752"/>
      <c r="G11" s="752"/>
      <c r="H11" s="752"/>
      <c r="I11" s="752"/>
      <c r="J11" s="752"/>
      <c r="K11" s="752"/>
    </row>
    <row r="16" spans="1:15">
      <c r="E16" s="752"/>
    </row>
  </sheetData>
  <mergeCells count="7">
    <mergeCell ref="A9:K9"/>
    <mergeCell ref="A1:K1"/>
    <mergeCell ref="A2:A3"/>
    <mergeCell ref="B2:F2"/>
    <mergeCell ref="G2:K2"/>
    <mergeCell ref="A7:K7"/>
    <mergeCell ref="A8:K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Normal="100" workbookViewId="0">
      <selection sqref="A1:N1"/>
    </sheetView>
  </sheetViews>
  <sheetFormatPr defaultColWidth="9.140625" defaultRowHeight="15"/>
  <cols>
    <col min="1" max="1" width="12.140625" style="703" bestFit="1" customWidth="1"/>
    <col min="2" max="2" width="12.140625" style="703" customWidth="1"/>
    <col min="3" max="6" width="12.140625" style="703" bestFit="1" customWidth="1"/>
    <col min="7" max="7" width="12.140625" style="703" customWidth="1"/>
    <col min="8" max="11" width="12.140625" style="703" bestFit="1" customWidth="1"/>
    <col min="12" max="12" width="4.5703125" style="703" bestFit="1" customWidth="1"/>
    <col min="13" max="16384" width="9.140625" style="703"/>
  </cols>
  <sheetData>
    <row r="1" spans="1:11" ht="15.75" customHeight="1">
      <c r="A1" s="1203" t="s">
        <v>1254</v>
      </c>
      <c r="B1" s="1203"/>
      <c r="C1" s="1203"/>
      <c r="D1" s="1203"/>
      <c r="E1" s="1203"/>
      <c r="F1" s="1203"/>
      <c r="G1" s="1203"/>
      <c r="H1" s="1203"/>
      <c r="I1" s="1203"/>
      <c r="J1" s="1203"/>
      <c r="K1" s="1203"/>
    </row>
    <row r="2" spans="1:11" s="704" customFormat="1" ht="18" customHeight="1">
      <c r="A2" s="1204" t="s">
        <v>21</v>
      </c>
      <c r="B2" s="1310" t="s">
        <v>1217</v>
      </c>
      <c r="C2" s="1311"/>
      <c r="D2" s="1311"/>
      <c r="E2" s="1311"/>
      <c r="F2" s="1312"/>
      <c r="G2" s="1206" t="s">
        <v>1224</v>
      </c>
      <c r="H2" s="1245"/>
      <c r="I2" s="1245"/>
      <c r="J2" s="1245"/>
      <c r="K2" s="1246"/>
    </row>
    <row r="3" spans="1:11" s="704" customFormat="1" ht="18" customHeight="1">
      <c r="A3" s="1319"/>
      <c r="B3" s="959" t="s">
        <v>1246</v>
      </c>
      <c r="C3" s="946" t="s">
        <v>1247</v>
      </c>
      <c r="D3" s="759" t="s">
        <v>1252</v>
      </c>
      <c r="E3" s="759" t="s">
        <v>1249</v>
      </c>
      <c r="F3" s="759" t="s">
        <v>1250</v>
      </c>
      <c r="G3" s="759" t="s">
        <v>1246</v>
      </c>
      <c r="H3" s="759" t="s">
        <v>1247</v>
      </c>
      <c r="I3" s="759" t="s">
        <v>1248</v>
      </c>
      <c r="J3" s="759" t="s">
        <v>1249</v>
      </c>
      <c r="K3" s="759" t="s">
        <v>1250</v>
      </c>
    </row>
    <row r="4" spans="1:11" s="710" customFormat="1" ht="17.25" customHeight="1">
      <c r="A4" s="742" t="s">
        <v>297</v>
      </c>
      <c r="B4" s="960">
        <v>1.5841000000000001E-2</v>
      </c>
      <c r="C4" s="960">
        <v>197894.17259999999</v>
      </c>
      <c r="D4" s="960">
        <v>26143.679199999999</v>
      </c>
      <c r="E4" s="960">
        <v>7066.822099</v>
      </c>
      <c r="F4" s="960">
        <v>329.94289579999997</v>
      </c>
      <c r="G4" s="961">
        <v>0</v>
      </c>
      <c r="H4" s="961">
        <v>0</v>
      </c>
      <c r="I4" s="961">
        <v>0</v>
      </c>
      <c r="J4" s="961">
        <v>0</v>
      </c>
      <c r="K4" s="961">
        <v>0</v>
      </c>
    </row>
    <row r="5" spans="1:11" s="710" customFormat="1" ht="17.25" customHeight="1">
      <c r="A5" s="711" t="s">
        <v>347</v>
      </c>
      <c r="B5" s="962">
        <v>0</v>
      </c>
      <c r="C5" s="963">
        <v>19672.250184750021</v>
      </c>
      <c r="D5" s="963">
        <v>2300.0939997500004</v>
      </c>
      <c r="E5" s="963">
        <v>11.74653425</v>
      </c>
      <c r="F5" s="963">
        <v>6.5837499999999993E-2</v>
      </c>
      <c r="G5" s="963">
        <v>0</v>
      </c>
      <c r="H5" s="963">
        <v>0</v>
      </c>
      <c r="I5" s="963">
        <v>0</v>
      </c>
      <c r="J5" s="963">
        <v>0</v>
      </c>
      <c r="K5" s="963">
        <v>0</v>
      </c>
    </row>
    <row r="6" spans="1:11" s="704" customFormat="1" ht="17.25" customHeight="1">
      <c r="A6" s="716" t="s">
        <v>348</v>
      </c>
      <c r="B6" s="964">
        <v>0</v>
      </c>
      <c r="C6" s="965">
        <v>19672.250184750021</v>
      </c>
      <c r="D6" s="965">
        <v>2300.0939997500004</v>
      </c>
      <c r="E6" s="964">
        <v>11.74653425</v>
      </c>
      <c r="F6" s="964">
        <v>6.5837499999999993E-2</v>
      </c>
      <c r="G6" s="964">
        <v>0</v>
      </c>
      <c r="H6" s="966">
        <v>0</v>
      </c>
      <c r="I6" s="966">
        <v>0</v>
      </c>
      <c r="J6" s="966">
        <v>0</v>
      </c>
      <c r="K6" s="964">
        <v>0</v>
      </c>
    </row>
    <row r="7" spans="1:11" s="704" customFormat="1" ht="17.25" customHeight="1">
      <c r="A7" s="736"/>
      <c r="B7" s="967"/>
      <c r="C7" s="968"/>
      <c r="D7" s="968"/>
      <c r="E7" s="967"/>
      <c r="F7" s="967"/>
      <c r="G7" s="967"/>
      <c r="H7" s="969"/>
      <c r="I7" s="969"/>
      <c r="J7" s="969"/>
      <c r="K7" s="967"/>
    </row>
    <row r="8" spans="1:11" s="704" customFormat="1" ht="15" customHeight="1">
      <c r="A8" s="1231" t="s">
        <v>345</v>
      </c>
      <c r="B8" s="1231"/>
      <c r="C8" s="1231"/>
      <c r="D8" s="1231"/>
      <c r="E8" s="1231"/>
      <c r="F8" s="1231"/>
      <c r="G8" s="1231"/>
      <c r="H8" s="1231"/>
      <c r="I8" s="1231"/>
      <c r="J8" s="1231"/>
      <c r="K8" s="1231"/>
    </row>
    <row r="9" spans="1:11" s="704" customFormat="1" ht="13.5" customHeight="1">
      <c r="A9" s="1231" t="s">
        <v>945</v>
      </c>
      <c r="B9" s="1231"/>
      <c r="C9" s="1231"/>
      <c r="D9" s="1231"/>
      <c r="E9" s="1231"/>
      <c r="F9" s="1231"/>
      <c r="G9" s="1231"/>
      <c r="H9" s="1231"/>
      <c r="I9" s="1231"/>
      <c r="J9" s="1231"/>
      <c r="K9" s="1231"/>
    </row>
    <row r="10" spans="1:11" s="704" customFormat="1" ht="27.6" customHeight="1">
      <c r="B10" s="956"/>
      <c r="C10" s="956"/>
      <c r="D10" s="956"/>
      <c r="E10" s="956"/>
      <c r="F10" s="956"/>
    </row>
    <row r="11" spans="1:11">
      <c r="C11" s="723"/>
      <c r="D11" s="723"/>
      <c r="E11" s="723"/>
      <c r="F11" s="723"/>
      <c r="G11" s="723"/>
      <c r="H11" s="723"/>
      <c r="I11" s="723"/>
      <c r="J11" s="723"/>
      <c r="K11" s="723"/>
    </row>
    <row r="12" spans="1:11">
      <c r="B12" s="752"/>
      <c r="C12" s="752"/>
      <c r="D12" s="752"/>
      <c r="E12" s="752"/>
      <c r="F12" s="752"/>
      <c r="G12" s="752"/>
      <c r="H12" s="752"/>
      <c r="I12" s="752"/>
      <c r="J12" s="752"/>
      <c r="K12" s="752"/>
    </row>
  </sheetData>
  <mergeCells count="6">
    <mergeCell ref="A9:K9"/>
    <mergeCell ref="A1:K1"/>
    <mergeCell ref="A2:A3"/>
    <mergeCell ref="B2:F2"/>
    <mergeCell ref="G2:K2"/>
    <mergeCell ref="A8:K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zoomScale="85" zoomScaleNormal="85" workbookViewId="0">
      <selection sqref="A1:N1"/>
    </sheetView>
  </sheetViews>
  <sheetFormatPr defaultColWidth="9.140625" defaultRowHeight="15"/>
  <cols>
    <col min="1" max="1" width="12.140625" style="703" bestFit="1" customWidth="1"/>
    <col min="2" max="2" width="13.42578125" style="703" customWidth="1"/>
    <col min="3" max="3" width="15.5703125" style="703" customWidth="1"/>
    <col min="4" max="4" width="13" style="703" bestFit="1" customWidth="1"/>
    <col min="5" max="5" width="10.140625" style="703" bestFit="1" customWidth="1"/>
    <col min="6" max="6" width="12.5703125" style="703" bestFit="1" customWidth="1"/>
    <col min="7" max="7" width="10.140625" style="703" bestFit="1" customWidth="1"/>
    <col min="8" max="8" width="12.5703125" style="703" bestFit="1" customWidth="1"/>
    <col min="9" max="9" width="8.42578125" style="703" bestFit="1" customWidth="1"/>
    <col min="10" max="10" width="14.140625" style="703" bestFit="1" customWidth="1"/>
    <col min="11" max="13" width="12.140625" style="703" bestFit="1" customWidth="1"/>
    <col min="14" max="14" width="11.5703125" style="703" bestFit="1" customWidth="1"/>
    <col min="15" max="15" width="6.140625" style="703" bestFit="1" customWidth="1"/>
    <col min="16" max="16384" width="9.140625" style="703"/>
  </cols>
  <sheetData>
    <row r="1" spans="1:14" ht="15.75" customHeight="1">
      <c r="A1" s="1202" t="s">
        <v>74</v>
      </c>
      <c r="B1" s="1202"/>
      <c r="C1" s="1202"/>
      <c r="D1" s="1202"/>
      <c r="E1" s="1202"/>
      <c r="F1" s="1202"/>
      <c r="G1" s="1202"/>
      <c r="H1" s="1202"/>
      <c r="I1" s="1202"/>
      <c r="J1" s="1202"/>
      <c r="K1" s="1202"/>
      <c r="L1" s="1202"/>
      <c r="M1" s="1202"/>
      <c r="N1" s="1202"/>
    </row>
    <row r="2" spans="1:14" s="704" customFormat="1" ht="19.5" customHeight="1">
      <c r="A2" s="1223" t="s">
        <v>9</v>
      </c>
      <c r="B2" s="1223" t="s">
        <v>912</v>
      </c>
      <c r="C2" s="1221" t="s">
        <v>12</v>
      </c>
      <c r="D2" s="1243"/>
      <c r="E2" s="1243"/>
      <c r="F2" s="1222"/>
      <c r="G2" s="1221" t="s">
        <v>13</v>
      </c>
      <c r="H2" s="1243"/>
      <c r="I2" s="1243"/>
      <c r="J2" s="1222"/>
      <c r="K2" s="1221" t="s">
        <v>14</v>
      </c>
      <c r="L2" s="1243"/>
      <c r="M2" s="1243"/>
      <c r="N2" s="1222"/>
    </row>
    <row r="3" spans="1:14" s="704" customFormat="1" ht="36" customHeight="1">
      <c r="A3" s="1272"/>
      <c r="B3" s="1272"/>
      <c r="C3" s="1221" t="s">
        <v>1255</v>
      </c>
      <c r="D3" s="1222"/>
      <c r="E3" s="1282" t="s">
        <v>1256</v>
      </c>
      <c r="F3" s="1285"/>
      <c r="G3" s="1221" t="s">
        <v>1255</v>
      </c>
      <c r="H3" s="1222"/>
      <c r="I3" s="1282" t="s">
        <v>1256</v>
      </c>
      <c r="J3" s="1285"/>
      <c r="K3" s="1221" t="s">
        <v>1257</v>
      </c>
      <c r="L3" s="1222"/>
      <c r="M3" s="1221" t="s">
        <v>1258</v>
      </c>
      <c r="N3" s="1222"/>
    </row>
    <row r="4" spans="1:14" s="704" customFormat="1" ht="45">
      <c r="A4" s="1224"/>
      <c r="B4" s="1224"/>
      <c r="C4" s="766" t="s">
        <v>1220</v>
      </c>
      <c r="D4" s="884" t="s">
        <v>1259</v>
      </c>
      <c r="E4" s="766" t="s">
        <v>1220</v>
      </c>
      <c r="F4" s="884" t="s">
        <v>1222</v>
      </c>
      <c r="G4" s="766" t="s">
        <v>1220</v>
      </c>
      <c r="H4" s="884" t="s">
        <v>1259</v>
      </c>
      <c r="I4" s="766" t="s">
        <v>1220</v>
      </c>
      <c r="J4" s="884" t="s">
        <v>1222</v>
      </c>
      <c r="K4" s="766" t="s">
        <v>1220</v>
      </c>
      <c r="L4" s="884" t="s">
        <v>1259</v>
      </c>
      <c r="M4" s="766" t="s">
        <v>1220</v>
      </c>
      <c r="N4" s="884" t="s">
        <v>1222</v>
      </c>
    </row>
    <row r="5" spans="1:14" s="710" customFormat="1" ht="27" customHeight="1">
      <c r="A5" s="917" t="s">
        <v>297</v>
      </c>
      <c r="B5" s="970">
        <v>245</v>
      </c>
      <c r="C5" s="920">
        <v>1261615</v>
      </c>
      <c r="D5" s="921">
        <v>23552.133400000002</v>
      </c>
      <c r="E5" s="971">
        <v>7500</v>
      </c>
      <c r="F5" s="921">
        <v>152.22524999999999</v>
      </c>
      <c r="G5" s="920">
        <v>1370182</v>
      </c>
      <c r="H5" s="921">
        <v>26295.760000000002</v>
      </c>
      <c r="I5" s="921">
        <v>54294</v>
      </c>
      <c r="J5" s="921">
        <v>1075.7858000000001</v>
      </c>
      <c r="K5" s="921">
        <v>0</v>
      </c>
      <c r="L5" s="921">
        <v>0</v>
      </c>
      <c r="M5" s="921">
        <v>0</v>
      </c>
      <c r="N5" s="921">
        <v>0</v>
      </c>
    </row>
    <row r="6" spans="1:14" s="710" customFormat="1" ht="27" customHeight="1">
      <c r="A6" s="923" t="s">
        <v>347</v>
      </c>
      <c r="B6" s="972">
        <v>17</v>
      </c>
      <c r="C6" s="926">
        <v>0</v>
      </c>
      <c r="D6" s="928">
        <v>0</v>
      </c>
      <c r="E6" s="973">
        <v>7500</v>
      </c>
      <c r="F6" s="928">
        <v>0</v>
      </c>
      <c r="G6" s="926">
        <v>136423</v>
      </c>
      <c r="H6" s="974">
        <v>2742.14</v>
      </c>
      <c r="I6" s="928">
        <v>52650</v>
      </c>
      <c r="J6" s="928">
        <v>1057.4241999999999</v>
      </c>
      <c r="K6" s="928" t="s">
        <v>104</v>
      </c>
      <c r="L6" s="928" t="s">
        <v>104</v>
      </c>
      <c r="M6" s="928" t="s">
        <v>104</v>
      </c>
      <c r="N6" s="928" t="s">
        <v>104</v>
      </c>
    </row>
    <row r="7" spans="1:14" s="704" customFormat="1" ht="27" customHeight="1">
      <c r="A7" s="929" t="s">
        <v>348</v>
      </c>
      <c r="B7" s="975">
        <v>17</v>
      </c>
      <c r="C7" s="933">
        <v>0</v>
      </c>
      <c r="D7" s="933">
        <v>0</v>
      </c>
      <c r="E7" s="976">
        <v>7500</v>
      </c>
      <c r="F7" s="933">
        <v>0</v>
      </c>
      <c r="G7" s="932">
        <v>136423</v>
      </c>
      <c r="H7" s="933">
        <v>2742.14</v>
      </c>
      <c r="I7" s="933">
        <v>52650</v>
      </c>
      <c r="J7" s="933">
        <v>1057.4241999999999</v>
      </c>
      <c r="K7" s="933" t="s">
        <v>104</v>
      </c>
      <c r="L7" s="933" t="s">
        <v>104</v>
      </c>
      <c r="M7" s="933" t="s">
        <v>104</v>
      </c>
      <c r="N7" s="933" t="s">
        <v>104</v>
      </c>
    </row>
    <row r="8" spans="1:14" s="704" customFormat="1" ht="19.5" customHeight="1">
      <c r="A8" s="1231" t="s">
        <v>345</v>
      </c>
      <c r="B8" s="1231"/>
      <c r="C8" s="1231"/>
      <c r="D8" s="1231"/>
      <c r="E8" s="1231"/>
      <c r="F8" s="1231"/>
      <c r="G8" s="1231"/>
      <c r="H8" s="1231"/>
      <c r="I8" s="1231"/>
      <c r="J8" s="1231"/>
      <c r="K8" s="1231"/>
      <c r="L8" s="1231"/>
      <c r="M8" s="1231"/>
      <c r="N8" s="1231"/>
    </row>
    <row r="9" spans="1:14" s="704" customFormat="1" ht="18" customHeight="1">
      <c r="A9" s="1231" t="s">
        <v>1260</v>
      </c>
      <c r="B9" s="1231"/>
      <c r="C9" s="1231"/>
      <c r="D9" s="1231"/>
      <c r="E9" s="1231"/>
      <c r="F9" s="1231"/>
      <c r="G9" s="1231"/>
      <c r="H9" s="1231"/>
      <c r="I9" s="1231"/>
      <c r="J9" s="1231"/>
      <c r="K9" s="1231"/>
      <c r="L9" s="1231"/>
      <c r="M9" s="1231"/>
      <c r="N9" s="1231"/>
    </row>
    <row r="10" spans="1:14" s="704" customFormat="1" ht="27.6" customHeight="1"/>
    <row r="11" spans="1:14">
      <c r="B11" s="752"/>
      <c r="C11" s="752"/>
      <c r="D11" s="752"/>
      <c r="E11" s="752"/>
      <c r="F11" s="752"/>
      <c r="G11" s="752"/>
      <c r="H11" s="752"/>
      <c r="I11" s="752"/>
      <c r="J11" s="752"/>
      <c r="K11" s="752"/>
      <c r="L11" s="752"/>
      <c r="M11" s="752"/>
      <c r="N11" s="752"/>
    </row>
    <row r="12" spans="1:14">
      <c r="B12" s="752"/>
      <c r="C12" s="752"/>
      <c r="D12" s="752"/>
      <c r="E12" s="752"/>
      <c r="F12" s="752"/>
      <c r="G12" s="752"/>
      <c r="H12" s="752"/>
      <c r="I12" s="752"/>
      <c r="J12" s="752"/>
      <c r="K12" s="752"/>
      <c r="L12" s="752"/>
      <c r="M12" s="752"/>
    </row>
  </sheetData>
  <mergeCells count="14">
    <mergeCell ref="K3:L3"/>
    <mergeCell ref="M3:N3"/>
    <mergeCell ref="A8:N8"/>
    <mergeCell ref="A9:N9"/>
    <mergeCell ref="A1:N1"/>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sqref="A1:N1"/>
    </sheetView>
  </sheetViews>
  <sheetFormatPr defaultColWidth="9.140625" defaultRowHeight="15"/>
  <cols>
    <col min="1" max="1" width="14.5703125" style="703" bestFit="1" customWidth="1"/>
    <col min="2" max="2" width="16.5703125" style="703" bestFit="1" customWidth="1"/>
    <col min="3" max="6" width="12.140625" style="703" bestFit="1" customWidth="1"/>
    <col min="7" max="7" width="14.5703125" style="703" customWidth="1"/>
    <col min="8" max="8" width="22.140625" style="703" bestFit="1" customWidth="1"/>
    <col min="9" max="9" width="4.5703125" style="703" bestFit="1" customWidth="1"/>
    <col min="10" max="16384" width="9.140625" style="703"/>
  </cols>
  <sheetData>
    <row r="1" spans="1:9" ht="15" customHeight="1">
      <c r="A1" s="1209" t="s">
        <v>1261</v>
      </c>
      <c r="B1" s="1209"/>
      <c r="C1" s="1209"/>
      <c r="D1" s="1209"/>
      <c r="E1" s="1209"/>
      <c r="F1" s="1209"/>
      <c r="G1" s="1209"/>
      <c r="H1" s="1209"/>
    </row>
    <row r="2" spans="1:9" s="704" customFormat="1" ht="18" customHeight="1">
      <c r="A2" s="1210" t="s">
        <v>9</v>
      </c>
      <c r="B2" s="1221" t="s">
        <v>12</v>
      </c>
      <c r="C2" s="1222"/>
      <c r="D2" s="1221" t="s">
        <v>13</v>
      </c>
      <c r="E2" s="1222"/>
      <c r="F2" s="1221" t="s">
        <v>14</v>
      </c>
      <c r="G2" s="1222"/>
    </row>
    <row r="3" spans="1:9" s="704" customFormat="1" ht="43.5" customHeight="1">
      <c r="A3" s="1244"/>
      <c r="B3" s="884" t="s">
        <v>1195</v>
      </c>
      <c r="C3" s="766" t="s">
        <v>1262</v>
      </c>
      <c r="D3" s="884" t="s">
        <v>1195</v>
      </c>
      <c r="E3" s="766" t="s">
        <v>1262</v>
      </c>
      <c r="F3" s="766" t="s">
        <v>1263</v>
      </c>
      <c r="G3" s="766" t="s">
        <v>1262</v>
      </c>
    </row>
    <row r="4" spans="1:9" s="710" customFormat="1" ht="18" customHeight="1">
      <c r="A4" s="742" t="s">
        <v>297</v>
      </c>
      <c r="B4" s="937">
        <v>264</v>
      </c>
      <c r="C4" s="937">
        <v>4.8221150000000002</v>
      </c>
      <c r="D4" s="937">
        <v>804.94738050000001</v>
      </c>
      <c r="E4" s="937">
        <v>11.594347340000001</v>
      </c>
      <c r="F4" s="977">
        <v>0</v>
      </c>
      <c r="G4" s="977">
        <v>0</v>
      </c>
    </row>
    <row r="5" spans="1:9" s="710" customFormat="1" ht="18" customHeight="1">
      <c r="A5" s="711" t="s">
        <v>347</v>
      </c>
      <c r="B5" s="938">
        <v>10.206185</v>
      </c>
      <c r="C5" s="938">
        <v>1.1249999999999999E-3</v>
      </c>
      <c r="D5" s="938">
        <v>30.344488500000001</v>
      </c>
      <c r="E5" s="938">
        <v>0.44490424000000001</v>
      </c>
      <c r="F5" s="978">
        <v>0</v>
      </c>
      <c r="G5" s="978">
        <v>0</v>
      </c>
      <c r="H5" s="979"/>
      <c r="I5" s="979"/>
    </row>
    <row r="6" spans="1:9" s="704" customFormat="1" ht="18" customHeight="1">
      <c r="A6" s="716" t="s">
        <v>348</v>
      </c>
      <c r="B6" s="940">
        <v>10.206185</v>
      </c>
      <c r="C6" s="940">
        <v>1.1249999999999999E-3</v>
      </c>
      <c r="D6" s="940">
        <v>30.344488500000001</v>
      </c>
      <c r="E6" s="940">
        <v>0.44490424000000001</v>
      </c>
      <c r="F6" s="980">
        <v>0</v>
      </c>
      <c r="G6" s="980">
        <v>0</v>
      </c>
    </row>
    <row r="7" spans="1:9" s="704" customFormat="1" ht="19.5" customHeight="1">
      <c r="A7" s="1202" t="s">
        <v>345</v>
      </c>
      <c r="B7" s="1202"/>
      <c r="C7" s="1202"/>
      <c r="D7" s="1202"/>
      <c r="E7" s="1202"/>
      <c r="F7" s="1202"/>
      <c r="G7" s="1202"/>
    </row>
    <row r="8" spans="1:9" s="704" customFormat="1" ht="18" customHeight="1">
      <c r="A8" s="1202" t="s">
        <v>1264</v>
      </c>
      <c r="B8" s="1202"/>
      <c r="C8" s="1202"/>
      <c r="D8" s="1202"/>
      <c r="E8" s="1202"/>
      <c r="F8" s="1202"/>
      <c r="G8" s="1202"/>
    </row>
    <row r="9" spans="1:9" s="704" customFormat="1" ht="28.35" customHeight="1">
      <c r="B9" s="941"/>
    </row>
    <row r="10" spans="1:9">
      <c r="B10" s="942"/>
      <c r="C10" s="942"/>
      <c r="D10" s="942"/>
      <c r="E10" s="942"/>
      <c r="F10" s="942"/>
      <c r="G10" s="942"/>
    </row>
    <row r="11" spans="1:9">
      <c r="B11" s="942"/>
      <c r="C11" s="942"/>
      <c r="D11" s="942"/>
      <c r="E11" s="942"/>
      <c r="F11" s="942"/>
      <c r="G11" s="942"/>
    </row>
  </sheetData>
  <mergeCells count="7">
    <mergeCell ref="A8:G8"/>
    <mergeCell ref="A1:H1"/>
    <mergeCell ref="A2:A3"/>
    <mergeCell ref="B2:C2"/>
    <mergeCell ref="D2:E2"/>
    <mergeCell ref="F2:G2"/>
    <mergeCell ref="A7:G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I14" sqref="I14"/>
    </sheetView>
  </sheetViews>
  <sheetFormatPr defaultRowHeight="15"/>
  <cols>
    <col min="1" max="1" width="14.42578125" style="603" bestFit="1" customWidth="1"/>
    <col min="2" max="3" width="16.28515625" style="603" bestFit="1" customWidth="1"/>
    <col min="4" max="4" width="15.85546875" style="603" bestFit="1" customWidth="1"/>
    <col min="5" max="5" width="13.85546875" style="603" bestFit="1" customWidth="1"/>
    <col min="6" max="6" width="16.28515625" style="603" bestFit="1" customWidth="1"/>
    <col min="7" max="8" width="9.140625" style="603"/>
    <col min="9" max="9" width="9.85546875" style="603" customWidth="1"/>
    <col min="10" max="16384" width="9.140625" style="603"/>
  </cols>
  <sheetData>
    <row r="1" spans="1:13" s="602" customFormat="1">
      <c r="A1" s="1320" t="s">
        <v>20</v>
      </c>
      <c r="B1" s="1320"/>
      <c r="C1" s="1320"/>
      <c r="D1" s="1320"/>
      <c r="E1" s="1320"/>
      <c r="F1" s="1320"/>
    </row>
    <row r="2" spans="1:13" ht="60">
      <c r="A2" s="1001" t="s">
        <v>3</v>
      </c>
      <c r="B2" s="1001" t="s">
        <v>705</v>
      </c>
      <c r="C2" s="1001" t="s">
        <v>706</v>
      </c>
      <c r="D2" s="1001" t="s">
        <v>707</v>
      </c>
      <c r="E2" s="1001" t="s">
        <v>708</v>
      </c>
      <c r="F2" s="1001" t="s">
        <v>709</v>
      </c>
    </row>
    <row r="3" spans="1:13">
      <c r="A3" s="1002" t="s">
        <v>297</v>
      </c>
      <c r="B3" s="1003">
        <f>SUM(B5:B16)</f>
        <v>2342193.71</v>
      </c>
      <c r="C3" s="1003">
        <f t="shared" ref="C3:F3" si="0">SUM(C5:C16)</f>
        <v>2383130.69</v>
      </c>
      <c r="D3" s="1003">
        <f>SUM(D5:D16)</f>
        <v>-40936.980000000003</v>
      </c>
      <c r="E3" s="1003">
        <f t="shared" si="0"/>
        <v>-5510.1799999999985</v>
      </c>
      <c r="F3" s="1003">
        <f t="shared" si="0"/>
        <v>3098709.89</v>
      </c>
      <c r="G3" s="604"/>
      <c r="H3" s="605"/>
    </row>
    <row r="4" spans="1:13">
      <c r="A4" s="1002" t="s">
        <v>347</v>
      </c>
      <c r="B4" s="1003">
        <v>156391.94</v>
      </c>
      <c r="C4" s="1003">
        <v>142847.15</v>
      </c>
      <c r="D4" s="1003">
        <v>13544.79</v>
      </c>
      <c r="E4" s="1003">
        <v>1654.56</v>
      </c>
      <c r="F4" s="1003">
        <v>261418.9</v>
      </c>
      <c r="G4" s="604"/>
      <c r="H4" s="605"/>
    </row>
    <row r="5" spans="1:13">
      <c r="A5" s="1004">
        <v>44652</v>
      </c>
      <c r="B5" s="1005">
        <v>181281.26</v>
      </c>
      <c r="C5" s="1005">
        <v>203969.63</v>
      </c>
      <c r="D5" s="1005">
        <v>-22688.37</v>
      </c>
      <c r="E5" s="1005">
        <v>-2960.72</v>
      </c>
      <c r="F5" s="1005">
        <v>262313.80000000005</v>
      </c>
      <c r="G5" s="604"/>
      <c r="H5" s="605"/>
    </row>
    <row r="6" spans="1:13">
      <c r="A6" s="1004">
        <v>44682</v>
      </c>
      <c r="B6" s="1005">
        <v>183815.7</v>
      </c>
      <c r="C6" s="1005">
        <v>220333.56</v>
      </c>
      <c r="D6" s="1005">
        <v>-36517.86</v>
      </c>
      <c r="E6" s="1005">
        <v>-4729.7299999999996</v>
      </c>
      <c r="F6" s="1005">
        <v>257584.07000000004</v>
      </c>
      <c r="G6" s="604"/>
      <c r="H6" s="605"/>
    </row>
    <row r="7" spans="1:13">
      <c r="A7" s="1004">
        <v>44713</v>
      </c>
      <c r="B7" s="1005">
        <v>174926.4</v>
      </c>
      <c r="C7" s="1005">
        <v>226348.43</v>
      </c>
      <c r="D7" s="1005">
        <v>-51422.03</v>
      </c>
      <c r="E7" s="1005">
        <v>-6591.67</v>
      </c>
      <c r="F7" s="1005">
        <v>250992.40000000002</v>
      </c>
      <c r="G7" s="604"/>
      <c r="H7" s="605"/>
    </row>
    <row r="8" spans="1:13">
      <c r="A8" s="1004">
        <v>44743</v>
      </c>
      <c r="B8" s="1005">
        <v>174610.73</v>
      </c>
      <c r="C8" s="1005">
        <v>172639.4</v>
      </c>
      <c r="D8" s="1005">
        <v>1971.33</v>
      </c>
      <c r="E8" s="1005">
        <v>238.98</v>
      </c>
      <c r="F8" s="1005">
        <v>251231.38000000003</v>
      </c>
      <c r="G8" s="604"/>
      <c r="H8" s="605"/>
    </row>
    <row r="9" spans="1:13">
      <c r="A9" s="1004">
        <v>44774</v>
      </c>
      <c r="B9" s="1005">
        <v>218843.05</v>
      </c>
      <c r="C9" s="1005">
        <v>162321.95000000001</v>
      </c>
      <c r="D9" s="1005">
        <v>56521.1</v>
      </c>
      <c r="E9" s="1005">
        <v>7107.39</v>
      </c>
      <c r="F9" s="1005">
        <v>258338.77000000005</v>
      </c>
      <c r="G9" s="604"/>
      <c r="H9" s="605"/>
    </row>
    <row r="10" spans="1:13">
      <c r="A10" s="1004">
        <v>44805</v>
      </c>
      <c r="B10" s="1005">
        <v>223480.31</v>
      </c>
      <c r="C10" s="1005">
        <v>227435.62</v>
      </c>
      <c r="D10" s="1005">
        <v>-3955.31</v>
      </c>
      <c r="E10" s="1005">
        <v>-436.54</v>
      </c>
      <c r="F10" s="1005">
        <v>257902.23000000004</v>
      </c>
      <c r="G10" s="604"/>
      <c r="H10" s="605"/>
    </row>
    <row r="11" spans="1:13">
      <c r="A11" s="1004">
        <v>44835</v>
      </c>
      <c r="B11" s="1005">
        <v>200230.53</v>
      </c>
      <c r="C11" s="1005">
        <v>203310.65</v>
      </c>
      <c r="D11" s="1005">
        <v>-3080.12</v>
      </c>
      <c r="E11" s="1005">
        <v>-375.82</v>
      </c>
      <c r="F11" s="1005">
        <v>257526.41000000003</v>
      </c>
      <c r="G11" s="604"/>
      <c r="H11" s="605"/>
    </row>
    <row r="12" spans="1:13">
      <c r="A12" s="1004">
        <v>44866</v>
      </c>
      <c r="B12" s="1005">
        <v>216483.97</v>
      </c>
      <c r="C12" s="1005">
        <v>182636.71</v>
      </c>
      <c r="D12" s="1005">
        <v>33847.26</v>
      </c>
      <c r="E12" s="1005">
        <v>4137.7299999999996</v>
      </c>
      <c r="F12" s="1005">
        <v>261664.14000000004</v>
      </c>
      <c r="G12" s="604"/>
      <c r="H12" s="605"/>
    </row>
    <row r="13" spans="1:13">
      <c r="A13" s="1006">
        <v>44896</v>
      </c>
      <c r="B13" s="1005">
        <v>203276.44</v>
      </c>
      <c r="C13" s="1005">
        <v>194105.76</v>
      </c>
      <c r="D13" s="1005">
        <v>9170.68</v>
      </c>
      <c r="E13" s="1005">
        <v>1122.18</v>
      </c>
      <c r="F13" s="1005">
        <v>262786.32000000007</v>
      </c>
      <c r="G13" s="604"/>
      <c r="H13" s="605"/>
    </row>
    <row r="14" spans="1:13">
      <c r="A14" s="1006">
        <v>44927</v>
      </c>
      <c r="B14" s="1005">
        <v>171227.63</v>
      </c>
      <c r="C14" s="1005">
        <v>197771.38</v>
      </c>
      <c r="D14" s="1005">
        <v>-26543.75</v>
      </c>
      <c r="E14" s="1005">
        <v>-3232.69</v>
      </c>
      <c r="F14" s="1005">
        <v>259553.63000000006</v>
      </c>
      <c r="G14" s="606"/>
      <c r="H14" s="605"/>
    </row>
    <row r="15" spans="1:13">
      <c r="A15" s="1006">
        <v>44958</v>
      </c>
      <c r="B15" s="1005">
        <v>180160.03</v>
      </c>
      <c r="C15" s="1005">
        <v>184299.15</v>
      </c>
      <c r="D15" s="1005">
        <v>-4139.12</v>
      </c>
      <c r="E15" s="1005">
        <v>-501.23</v>
      </c>
      <c r="F15" s="1005">
        <v>259052.40000000005</v>
      </c>
      <c r="G15" s="604"/>
      <c r="H15" s="605"/>
    </row>
    <row r="16" spans="1:13">
      <c r="A16" s="1006">
        <v>44986</v>
      </c>
      <c r="B16" s="1005">
        <v>213857.66</v>
      </c>
      <c r="C16" s="1005">
        <v>207958.45</v>
      </c>
      <c r="D16" s="1005">
        <v>5899.2099999999919</v>
      </c>
      <c r="E16" s="1005">
        <v>711.94</v>
      </c>
      <c r="F16" s="1005">
        <v>259764.34000000005</v>
      </c>
      <c r="G16" s="604"/>
      <c r="H16" s="605"/>
      <c r="I16" s="605"/>
      <c r="J16" s="605"/>
      <c r="K16" s="605"/>
      <c r="L16" s="605"/>
      <c r="M16" s="605"/>
    </row>
    <row r="17" spans="1:8">
      <c r="A17" s="1006">
        <v>45017</v>
      </c>
      <c r="B17" s="1005">
        <v>156391.94</v>
      </c>
      <c r="C17" s="1005">
        <v>142847.15</v>
      </c>
      <c r="D17" s="1005">
        <v>13544.79</v>
      </c>
      <c r="E17" s="1005">
        <v>1654.56</v>
      </c>
      <c r="F17" s="1005">
        <v>261418.9</v>
      </c>
      <c r="G17" s="604"/>
      <c r="H17" s="605"/>
    </row>
    <row r="18" spans="1:8">
      <c r="A18" s="1321" t="s">
        <v>345</v>
      </c>
      <c r="B18" s="1321"/>
      <c r="C18" s="1321"/>
      <c r="D18" s="1321"/>
      <c r="E18" s="1321"/>
      <c r="F18" s="1321"/>
    </row>
    <row r="19" spans="1:8">
      <c r="A19" s="1322" t="s">
        <v>710</v>
      </c>
      <c r="B19" s="1322"/>
      <c r="C19" s="1322"/>
      <c r="D19" s="1322"/>
      <c r="E19" s="1322"/>
      <c r="F19" s="1322"/>
    </row>
    <row r="20" spans="1:8">
      <c r="E20" s="604"/>
    </row>
    <row r="21" spans="1:8">
      <c r="B21" s="607"/>
      <c r="C21" s="607"/>
      <c r="D21" s="607"/>
      <c r="E21" s="607"/>
      <c r="F21" s="607"/>
    </row>
    <row r="24" spans="1:8" s="608" customFormat="1" ht="11.25">
      <c r="B24" s="609"/>
      <c r="C24" s="609"/>
      <c r="D24" s="609"/>
      <c r="E24" s="609"/>
    </row>
  </sheetData>
  <mergeCells count="3">
    <mergeCell ref="A1:F1"/>
    <mergeCell ref="A18:F18"/>
    <mergeCell ref="A19:F19"/>
  </mergeCells>
  <printOptions horizontalCentered="1"/>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10" workbookViewId="0">
      <selection activeCell="I14" sqref="I14"/>
    </sheetView>
  </sheetViews>
  <sheetFormatPr defaultRowHeight="15"/>
  <cols>
    <col min="1" max="1" width="14.42578125" style="603" bestFit="1" customWidth="1"/>
    <col min="2" max="6" width="23.85546875" style="603" customWidth="1"/>
    <col min="7" max="16384" width="9.140625" style="603"/>
  </cols>
  <sheetData>
    <row r="1" spans="1:11" s="611" customFormat="1" ht="15" customHeight="1">
      <c r="A1" s="1320" t="s">
        <v>711</v>
      </c>
      <c r="B1" s="1320"/>
      <c r="C1" s="1320"/>
      <c r="D1" s="1320"/>
      <c r="E1" s="1320"/>
      <c r="F1" s="1320"/>
      <c r="G1" s="610"/>
      <c r="H1" s="610"/>
      <c r="I1" s="610"/>
      <c r="J1" s="610"/>
      <c r="K1" s="610"/>
    </row>
    <row r="2" spans="1:11" ht="90">
      <c r="A2" s="612" t="s">
        <v>3</v>
      </c>
      <c r="B2" s="612" t="s">
        <v>712</v>
      </c>
      <c r="C2" s="612" t="s">
        <v>713</v>
      </c>
      <c r="D2" s="612" t="s">
        <v>714</v>
      </c>
      <c r="E2" s="612" t="s">
        <v>715</v>
      </c>
      <c r="F2" s="1001" t="s">
        <v>716</v>
      </c>
    </row>
    <row r="3" spans="1:11">
      <c r="A3" s="613" t="s">
        <v>297</v>
      </c>
      <c r="B3" s="1007">
        <v>88600.120784090221</v>
      </c>
      <c r="C3" s="1007">
        <v>88600.120784090221</v>
      </c>
      <c r="D3" s="1007">
        <v>4870792</v>
      </c>
      <c r="E3" s="1008">
        <v>1.82</v>
      </c>
      <c r="F3" s="1008">
        <v>1.82</v>
      </c>
    </row>
    <row r="4" spans="1:11">
      <c r="A4" s="613" t="s">
        <v>347</v>
      </c>
      <c r="B4" s="614">
        <v>95911.056225809152</v>
      </c>
      <c r="C4" s="614">
        <v>95911.056225809152</v>
      </c>
      <c r="D4" s="614">
        <v>5084725.2082388252</v>
      </c>
      <c r="E4" s="615">
        <v>1.8862583974135601</v>
      </c>
      <c r="F4" s="615">
        <v>1.8862583974135601</v>
      </c>
    </row>
    <row r="5" spans="1:11">
      <c r="A5" s="616">
        <v>44652</v>
      </c>
      <c r="B5" s="1009">
        <v>90579.874279044641</v>
      </c>
      <c r="C5" s="1009">
        <v>90579.874279044641</v>
      </c>
      <c r="D5" s="1009">
        <v>5074211</v>
      </c>
      <c r="E5" s="1010">
        <v>1.79</v>
      </c>
      <c r="F5" s="617">
        <v>1.79</v>
      </c>
    </row>
    <row r="6" spans="1:11">
      <c r="A6" s="616">
        <v>44682</v>
      </c>
      <c r="B6" s="618">
        <v>86706</v>
      </c>
      <c r="C6" s="618">
        <v>86706</v>
      </c>
      <c r="D6" s="618">
        <v>4823001</v>
      </c>
      <c r="E6" s="619">
        <v>1.8</v>
      </c>
      <c r="F6" s="617">
        <v>1.8</v>
      </c>
    </row>
    <row r="7" spans="1:11">
      <c r="A7" s="616">
        <v>44713</v>
      </c>
      <c r="B7" s="618">
        <v>80092</v>
      </c>
      <c r="C7" s="618">
        <v>80092</v>
      </c>
      <c r="D7" s="618">
        <v>4542305</v>
      </c>
      <c r="E7" s="619">
        <v>1.76</v>
      </c>
      <c r="F7" s="617">
        <v>1.76</v>
      </c>
    </row>
    <row r="8" spans="1:11">
      <c r="A8" s="616">
        <v>44743</v>
      </c>
      <c r="B8" s="618">
        <v>75725</v>
      </c>
      <c r="C8" s="618">
        <v>75725</v>
      </c>
      <c r="D8" s="620">
        <v>4931160</v>
      </c>
      <c r="E8" s="621">
        <v>1.5</v>
      </c>
      <c r="F8" s="622">
        <v>1.5</v>
      </c>
    </row>
    <row r="9" spans="1:11">
      <c r="A9" s="616">
        <v>44774</v>
      </c>
      <c r="B9" s="618">
        <v>84810</v>
      </c>
      <c r="C9" s="618">
        <v>84810</v>
      </c>
      <c r="D9" s="618">
        <v>5209180</v>
      </c>
      <c r="E9" s="621">
        <v>1.6</v>
      </c>
      <c r="F9" s="622">
        <v>1.6</v>
      </c>
    </row>
    <row r="10" spans="1:11">
      <c r="A10" s="616">
        <v>44805</v>
      </c>
      <c r="B10" s="623">
        <v>88813</v>
      </c>
      <c r="C10" s="623">
        <v>88813</v>
      </c>
      <c r="D10" s="623">
        <v>5029638</v>
      </c>
      <c r="E10" s="624">
        <v>1.77</v>
      </c>
      <c r="F10" s="625">
        <v>1.77</v>
      </c>
    </row>
    <row r="11" spans="1:11">
      <c r="A11" s="616">
        <v>44835</v>
      </c>
      <c r="B11" s="623">
        <f>'[1]FB -Report 2 - FPI Grp'!$K$42</f>
        <v>97784.44643641467</v>
      </c>
      <c r="C11" s="623">
        <f>B11</f>
        <v>97784.44643641467</v>
      </c>
      <c r="D11" s="623">
        <v>5212333</v>
      </c>
      <c r="E11" s="624">
        <v>1.9</v>
      </c>
      <c r="F11" s="625">
        <v>1.9</v>
      </c>
    </row>
    <row r="12" spans="1:11">
      <c r="A12" s="616">
        <v>44866</v>
      </c>
      <c r="B12" s="623">
        <v>99335</v>
      </c>
      <c r="C12" s="623">
        <v>99335.421041005116</v>
      </c>
      <c r="D12" s="623">
        <v>5398303</v>
      </c>
      <c r="E12" s="624">
        <v>1.8</v>
      </c>
      <c r="F12" s="625">
        <v>1.8</v>
      </c>
    </row>
    <row r="13" spans="1:11">
      <c r="A13" s="626">
        <v>44896</v>
      </c>
      <c r="B13" s="623">
        <v>96291.739136879885</v>
      </c>
      <c r="C13" s="623">
        <v>96291.739136879885</v>
      </c>
      <c r="D13" s="623">
        <v>5245010</v>
      </c>
      <c r="E13" s="625">
        <v>1.84</v>
      </c>
      <c r="F13" s="625">
        <v>1.84</v>
      </c>
    </row>
    <row r="14" spans="1:11">
      <c r="A14" s="626">
        <v>44927</v>
      </c>
      <c r="B14" s="623">
        <v>91469.203415228272</v>
      </c>
      <c r="C14" s="623">
        <v>91469.203415228272</v>
      </c>
      <c r="D14" s="623">
        <v>5013735</v>
      </c>
      <c r="E14" s="625">
        <v>1.82</v>
      </c>
      <c r="F14" s="625">
        <v>1.82</v>
      </c>
    </row>
    <row r="15" spans="1:11">
      <c r="A15" s="626">
        <v>44958</v>
      </c>
      <c r="B15" s="623">
        <v>88398</v>
      </c>
      <c r="C15" s="623">
        <v>88398</v>
      </c>
      <c r="D15" s="623">
        <v>4832772</v>
      </c>
      <c r="E15" s="625">
        <v>1.83</v>
      </c>
      <c r="F15" s="625">
        <v>1.83</v>
      </c>
    </row>
    <row r="16" spans="1:11">
      <c r="A16" s="626">
        <v>44986</v>
      </c>
      <c r="B16" s="627">
        <v>88600.120784090221</v>
      </c>
      <c r="C16" s="627">
        <v>88600.120784090221</v>
      </c>
      <c r="D16" s="627">
        <v>4870792</v>
      </c>
      <c r="E16" s="628">
        <v>1.82</v>
      </c>
      <c r="F16" s="628">
        <v>1.82</v>
      </c>
    </row>
    <row r="17" spans="1:6">
      <c r="A17" s="626">
        <v>45017</v>
      </c>
      <c r="B17" s="623">
        <v>95911.056225809152</v>
      </c>
      <c r="C17" s="623">
        <v>95911.056225809152</v>
      </c>
      <c r="D17" s="623">
        <v>5084725.2082388252</v>
      </c>
      <c r="E17" s="625">
        <v>1.8862583974135601</v>
      </c>
      <c r="F17" s="625">
        <v>1.8862583974135601</v>
      </c>
    </row>
    <row r="18" spans="1:6">
      <c r="A18" s="1323" t="s">
        <v>717</v>
      </c>
      <c r="B18" s="1323"/>
      <c r="C18" s="1323"/>
      <c r="D18" s="1323"/>
      <c r="E18" s="1323"/>
      <c r="F18" s="1323"/>
    </row>
    <row r="19" spans="1:6">
      <c r="A19" s="1324" t="s">
        <v>350</v>
      </c>
      <c r="B19" s="1324"/>
      <c r="C19" s="1324"/>
      <c r="D19" s="1324"/>
      <c r="E19" s="1324"/>
      <c r="F19" s="1324"/>
    </row>
    <row r="20" spans="1:6">
      <c r="A20" s="1322" t="s">
        <v>718</v>
      </c>
      <c r="B20" s="1322"/>
      <c r="C20" s="1322"/>
      <c r="D20" s="1322"/>
      <c r="E20" s="1322"/>
      <c r="F20" s="1322"/>
    </row>
  </sheetData>
  <mergeCells count="4">
    <mergeCell ref="A1:F1"/>
    <mergeCell ref="A18:F18"/>
    <mergeCell ref="A19:F19"/>
    <mergeCell ref="A20:F20"/>
  </mergeCells>
  <printOptions horizontalCentered="1"/>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topLeftCell="A4" zoomScaleNormal="100" workbookViewId="0">
      <selection activeCell="I14" sqref="I14"/>
    </sheetView>
  </sheetViews>
  <sheetFormatPr defaultColWidth="9.140625" defaultRowHeight="15"/>
  <cols>
    <col min="1" max="1" width="11.140625" style="641" bestFit="1" customWidth="1"/>
    <col min="2" max="2" width="9.5703125" style="641" customWidth="1"/>
    <col min="3" max="3" width="16.28515625" style="641" bestFit="1" customWidth="1"/>
    <col min="4" max="4" width="8.28515625" style="641" bestFit="1" customWidth="1"/>
    <col min="5" max="5" width="15" style="641" bestFit="1" customWidth="1"/>
    <col min="6" max="6" width="11.5703125" style="641" bestFit="1" customWidth="1"/>
    <col min="7" max="7" width="16.28515625" style="641" bestFit="1" customWidth="1"/>
    <col min="8" max="8" width="9.5703125" style="641" bestFit="1" customWidth="1"/>
    <col min="9" max="9" width="12.85546875" style="641" bestFit="1" customWidth="1"/>
    <col min="10" max="10" width="8.28515625" style="641" bestFit="1" customWidth="1"/>
    <col min="11" max="14" width="11.5703125" style="641" bestFit="1" customWidth="1"/>
    <col min="15" max="15" width="16.28515625" style="641" bestFit="1" customWidth="1"/>
    <col min="16" max="16" width="11.5703125" style="641" bestFit="1" customWidth="1"/>
    <col min="17" max="17" width="15" style="641" bestFit="1" customWidth="1"/>
    <col min="18" max="18" width="8.28515625" style="641" bestFit="1" customWidth="1"/>
    <col min="19" max="19" width="15" style="641" bestFit="1" customWidth="1"/>
    <col min="20" max="20" width="9.5703125" style="641" bestFit="1" customWidth="1"/>
    <col min="21" max="21" width="16.28515625" style="641" bestFit="1" customWidth="1"/>
    <col min="22" max="22" width="9.5703125" style="641" bestFit="1" customWidth="1"/>
    <col min="23" max="23" width="15" style="641" bestFit="1" customWidth="1"/>
    <col min="24" max="24" width="8.28515625" style="641" bestFit="1" customWidth="1"/>
    <col min="25" max="25" width="12.85546875" style="641" bestFit="1" customWidth="1"/>
    <col min="26" max="26" width="9.5703125" style="641" customWidth="1"/>
    <col min="27" max="27" width="16.28515625" style="641" bestFit="1" customWidth="1"/>
    <col min="28" max="28" width="12.85546875" style="641" bestFit="1" customWidth="1"/>
    <col min="29" max="29" width="18.42578125" style="641" bestFit="1" customWidth="1"/>
    <col min="30" max="30" width="4.5703125" style="641" bestFit="1" customWidth="1"/>
    <col min="31" max="31" width="10" style="641" bestFit="1" customWidth="1"/>
    <col min="32" max="16384" width="9.140625" style="641"/>
  </cols>
  <sheetData>
    <row r="1" spans="1:31" s="629" customFormat="1">
      <c r="A1" s="1334" t="s">
        <v>22</v>
      </c>
      <c r="B1" s="1335"/>
      <c r="C1" s="1335"/>
      <c r="D1" s="1335"/>
      <c r="E1" s="1335"/>
      <c r="F1" s="1335"/>
      <c r="G1" s="1335"/>
      <c r="H1" s="1335"/>
      <c r="I1" s="1335"/>
      <c r="J1" s="1335"/>
      <c r="K1" s="1335"/>
      <c r="L1" s="1335"/>
      <c r="M1" s="1335"/>
      <c r="N1" s="1335"/>
      <c r="O1" s="1335"/>
      <c r="P1" s="1335"/>
      <c r="Q1" s="1335"/>
      <c r="R1" s="1335"/>
      <c r="S1" s="1335"/>
      <c r="T1" s="1335"/>
      <c r="U1" s="1335"/>
      <c r="V1" s="1335"/>
      <c r="W1" s="1335"/>
      <c r="X1" s="1335"/>
      <c r="Y1" s="1335"/>
      <c r="Z1" s="1335"/>
    </row>
    <row r="2" spans="1:31" s="630" customFormat="1" ht="60" customHeight="1">
      <c r="A2" s="1336" t="s">
        <v>719</v>
      </c>
      <c r="B2" s="1326" t="s">
        <v>720</v>
      </c>
      <c r="C2" s="1327"/>
      <c r="D2" s="1328" t="s">
        <v>721</v>
      </c>
      <c r="E2" s="1328"/>
      <c r="F2" s="1328" t="s">
        <v>722</v>
      </c>
      <c r="G2" s="1328"/>
      <c r="H2" s="1328" t="s">
        <v>723</v>
      </c>
      <c r="I2" s="1328"/>
      <c r="J2" s="1326" t="s">
        <v>724</v>
      </c>
      <c r="K2" s="1327"/>
      <c r="L2" s="1326" t="s">
        <v>725</v>
      </c>
      <c r="M2" s="1327"/>
      <c r="N2" s="1328" t="s">
        <v>17</v>
      </c>
      <c r="O2" s="1328"/>
      <c r="P2" s="1326" t="s">
        <v>726</v>
      </c>
      <c r="Q2" s="1327"/>
      <c r="R2" s="1326" t="s">
        <v>727</v>
      </c>
      <c r="S2" s="1327"/>
      <c r="T2" s="1328" t="s">
        <v>728</v>
      </c>
      <c r="U2" s="1328"/>
      <c r="V2" s="1329" t="s">
        <v>729</v>
      </c>
      <c r="W2" s="1330"/>
      <c r="X2" s="1331" t="s">
        <v>730</v>
      </c>
      <c r="Y2" s="1330"/>
      <c r="Z2" s="1332" t="s">
        <v>481</v>
      </c>
      <c r="AA2" s="1333"/>
      <c r="AB2" s="1332" t="s">
        <v>0</v>
      </c>
      <c r="AC2" s="1333"/>
    </row>
    <row r="3" spans="1:31" s="630" customFormat="1" ht="30">
      <c r="A3" s="1336"/>
      <c r="B3" s="699" t="s">
        <v>731</v>
      </c>
      <c r="C3" s="699" t="s">
        <v>732</v>
      </c>
      <c r="D3" s="699" t="s">
        <v>731</v>
      </c>
      <c r="E3" s="699" t="s">
        <v>732</v>
      </c>
      <c r="F3" s="699" t="s">
        <v>731</v>
      </c>
      <c r="G3" s="699" t="s">
        <v>732</v>
      </c>
      <c r="H3" s="699" t="s">
        <v>731</v>
      </c>
      <c r="I3" s="699" t="s">
        <v>732</v>
      </c>
      <c r="J3" s="699" t="s">
        <v>731</v>
      </c>
      <c r="K3" s="699" t="s">
        <v>732</v>
      </c>
      <c r="L3" s="699" t="s">
        <v>731</v>
      </c>
      <c r="M3" s="699" t="s">
        <v>732</v>
      </c>
      <c r="N3" s="699" t="s">
        <v>731</v>
      </c>
      <c r="O3" s="699" t="s">
        <v>732</v>
      </c>
      <c r="P3" s="699" t="s">
        <v>731</v>
      </c>
      <c r="Q3" s="699" t="s">
        <v>732</v>
      </c>
      <c r="R3" s="699" t="s">
        <v>731</v>
      </c>
      <c r="S3" s="699" t="s">
        <v>732</v>
      </c>
      <c r="T3" s="699" t="s">
        <v>731</v>
      </c>
      <c r="U3" s="699" t="s">
        <v>732</v>
      </c>
      <c r="V3" s="699" t="s">
        <v>731</v>
      </c>
      <c r="W3" s="699" t="s">
        <v>732</v>
      </c>
      <c r="X3" s="699" t="s">
        <v>731</v>
      </c>
      <c r="Y3" s="699" t="s">
        <v>732</v>
      </c>
      <c r="Z3" s="699" t="s">
        <v>731</v>
      </c>
      <c r="AA3" s="699" t="s">
        <v>732</v>
      </c>
      <c r="AB3" s="699" t="s">
        <v>731</v>
      </c>
      <c r="AC3" s="699" t="s">
        <v>732</v>
      </c>
    </row>
    <row r="4" spans="1:31" s="632" customFormat="1">
      <c r="A4" s="631" t="s">
        <v>297</v>
      </c>
      <c r="B4" s="1011">
        <v>11216</v>
      </c>
      <c r="C4" s="1011">
        <v>4870791.66</v>
      </c>
      <c r="D4" s="1011">
        <v>16</v>
      </c>
      <c r="E4" s="1011">
        <v>480941.8</v>
      </c>
      <c r="F4" s="1011">
        <v>3077</v>
      </c>
      <c r="G4" s="1011">
        <v>2085732.73</v>
      </c>
      <c r="H4" s="1011">
        <v>222</v>
      </c>
      <c r="I4" s="1011">
        <v>45785.93</v>
      </c>
      <c r="J4" s="1011">
        <v>23</v>
      </c>
      <c r="K4" s="1011">
        <v>458.13</v>
      </c>
      <c r="L4" s="1011">
        <v>1345</v>
      </c>
      <c r="M4" s="1011">
        <v>3362.97</v>
      </c>
      <c r="N4" s="1011">
        <v>1497</v>
      </c>
      <c r="O4" s="1011">
        <v>3300913.26</v>
      </c>
      <c r="P4" s="1011">
        <v>1274</v>
      </c>
      <c r="Q4" s="1011">
        <v>245150.68</v>
      </c>
      <c r="R4" s="1011">
        <v>87</v>
      </c>
      <c r="S4" s="1011">
        <v>660271.9</v>
      </c>
      <c r="T4" s="1011">
        <v>768</v>
      </c>
      <c r="U4" s="1011">
        <v>2942185.57</v>
      </c>
      <c r="V4" s="1011">
        <v>128</v>
      </c>
      <c r="W4" s="1011">
        <v>869640.84</v>
      </c>
      <c r="X4" s="1011">
        <v>23</v>
      </c>
      <c r="Y4" s="1011">
        <v>48128.1</v>
      </c>
      <c r="Z4" s="1011">
        <v>49816</v>
      </c>
      <c r="AA4" s="1011">
        <v>1669005.47</v>
      </c>
      <c r="AB4" s="1011">
        <v>69492</v>
      </c>
      <c r="AC4" s="1011">
        <v>17222369.040000003</v>
      </c>
      <c r="AE4" s="633"/>
    </row>
    <row r="5" spans="1:31" s="632" customFormat="1">
      <c r="A5" s="1012" t="s">
        <v>347</v>
      </c>
      <c r="B5" s="1013">
        <v>11301</v>
      </c>
      <c r="C5" s="1013">
        <v>5084725.3</v>
      </c>
      <c r="D5" s="1014">
        <v>15</v>
      </c>
      <c r="E5" s="1014">
        <v>490272.87</v>
      </c>
      <c r="F5" s="1014">
        <v>3116</v>
      </c>
      <c r="G5" s="1014">
        <v>2167529.2599999998</v>
      </c>
      <c r="H5" s="1014">
        <v>218</v>
      </c>
      <c r="I5" s="1014">
        <v>44081.04</v>
      </c>
      <c r="J5" s="1014">
        <v>23</v>
      </c>
      <c r="K5" s="1014">
        <v>485.52</v>
      </c>
      <c r="L5" s="1014">
        <v>1369</v>
      </c>
      <c r="M5" s="1014">
        <v>3566.28</v>
      </c>
      <c r="N5" s="1014">
        <v>1500</v>
      </c>
      <c r="O5" s="1014">
        <v>3471280.29</v>
      </c>
      <c r="P5" s="1014">
        <v>1290</v>
      </c>
      <c r="Q5" s="1014">
        <v>243646.25</v>
      </c>
      <c r="R5" s="1014">
        <v>87</v>
      </c>
      <c r="S5" s="1014">
        <v>653396.11</v>
      </c>
      <c r="T5" s="1014">
        <v>768</v>
      </c>
      <c r="U5" s="1014">
        <v>3036279.79</v>
      </c>
      <c r="V5" s="1014">
        <v>128</v>
      </c>
      <c r="W5" s="1014">
        <v>889805.58</v>
      </c>
      <c r="X5" s="1014">
        <v>23</v>
      </c>
      <c r="Y5" s="1014">
        <v>55407.6</v>
      </c>
      <c r="Z5" s="1014">
        <v>50338</v>
      </c>
      <c r="AA5" s="1014">
        <v>1719939.65</v>
      </c>
      <c r="AB5" s="1011">
        <v>70176</v>
      </c>
      <c r="AC5" s="1014">
        <v>17860415.539999999</v>
      </c>
      <c r="AE5" s="633"/>
    </row>
    <row r="6" spans="1:31" s="635" customFormat="1">
      <c r="A6" s="1004">
        <v>44652</v>
      </c>
      <c r="B6" s="1015">
        <v>10804</v>
      </c>
      <c r="C6" s="1015">
        <v>5074210.79</v>
      </c>
      <c r="D6" s="1015">
        <v>10</v>
      </c>
      <c r="E6" s="1015">
        <v>482214.39</v>
      </c>
      <c r="F6" s="1015">
        <v>2742</v>
      </c>
      <c r="G6" s="1015">
        <v>2053430.01</v>
      </c>
      <c r="H6" s="1015">
        <v>221</v>
      </c>
      <c r="I6" s="1015">
        <v>42317.97</v>
      </c>
      <c r="J6" s="1015">
        <v>23</v>
      </c>
      <c r="K6" s="1015">
        <v>2007.63</v>
      </c>
      <c r="L6" s="1015">
        <v>1283</v>
      </c>
      <c r="M6" s="1015">
        <v>3086.03</v>
      </c>
      <c r="N6" s="1015">
        <v>1495</v>
      </c>
      <c r="O6" s="1015">
        <v>3069281.58</v>
      </c>
      <c r="P6" s="1015">
        <v>1015</v>
      </c>
      <c r="Q6" s="1015">
        <v>235072.74</v>
      </c>
      <c r="R6" s="1015">
        <v>79</v>
      </c>
      <c r="S6" s="1015">
        <v>596413.87</v>
      </c>
      <c r="T6" s="1015">
        <v>764</v>
      </c>
      <c r="U6" s="1015">
        <v>2594129.4</v>
      </c>
      <c r="V6" s="1016">
        <v>102</v>
      </c>
      <c r="W6" s="1017">
        <v>698092.27</v>
      </c>
      <c r="X6" s="1017">
        <v>23</v>
      </c>
      <c r="Y6" s="1017">
        <v>38905.599999999999</v>
      </c>
      <c r="Z6" s="1017">
        <v>43994</v>
      </c>
      <c r="AA6" s="1017">
        <v>1529831.58</v>
      </c>
      <c r="AB6" s="1017">
        <v>62555</v>
      </c>
      <c r="AC6" s="1017">
        <v>16418993.859999999</v>
      </c>
      <c r="AE6" s="636"/>
    </row>
    <row r="7" spans="1:31" s="635" customFormat="1">
      <c r="A7" s="616">
        <v>44682</v>
      </c>
      <c r="B7" s="634">
        <v>10832</v>
      </c>
      <c r="C7" s="634">
        <v>4823001.5999999996</v>
      </c>
      <c r="D7" s="634">
        <v>10</v>
      </c>
      <c r="E7" s="634">
        <v>465546.44</v>
      </c>
      <c r="F7" s="634">
        <v>2770</v>
      </c>
      <c r="G7" s="634">
        <v>2013513.36</v>
      </c>
      <c r="H7" s="634">
        <v>221</v>
      </c>
      <c r="I7" s="634">
        <v>43821.23</v>
      </c>
      <c r="J7" s="634">
        <v>23</v>
      </c>
      <c r="K7" s="634">
        <v>1780.18</v>
      </c>
      <c r="L7" s="634">
        <v>1331</v>
      </c>
      <c r="M7" s="634">
        <v>2890.48</v>
      </c>
      <c r="N7" s="634">
        <v>1493</v>
      </c>
      <c r="O7" s="634">
        <v>2993446.76</v>
      </c>
      <c r="P7" s="634">
        <v>1048</v>
      </c>
      <c r="Q7" s="634">
        <v>233376.24</v>
      </c>
      <c r="R7" s="634">
        <v>79</v>
      </c>
      <c r="S7" s="634">
        <v>595091.31999999995</v>
      </c>
      <c r="T7" s="634">
        <v>761</v>
      </c>
      <c r="U7" s="634">
        <v>2557345.9500000002</v>
      </c>
      <c r="V7" s="637">
        <v>102</v>
      </c>
      <c r="W7" s="634">
        <v>708700.95</v>
      </c>
      <c r="X7" s="634">
        <v>23</v>
      </c>
      <c r="Y7" s="634">
        <v>39464.35</v>
      </c>
      <c r="Z7" s="634">
        <v>44941</v>
      </c>
      <c r="AA7" s="634">
        <v>1524520.74</v>
      </c>
      <c r="AB7" s="634">
        <v>63634</v>
      </c>
      <c r="AC7" s="634">
        <v>16002499.6</v>
      </c>
      <c r="AE7" s="636"/>
    </row>
    <row r="8" spans="1:31" s="635" customFormat="1">
      <c r="A8" s="616">
        <v>44713</v>
      </c>
      <c r="B8" s="634">
        <v>10855</v>
      </c>
      <c r="C8" s="634">
        <v>4542304.62</v>
      </c>
      <c r="D8" s="634">
        <v>10</v>
      </c>
      <c r="E8" s="634">
        <v>440125.12</v>
      </c>
      <c r="F8" s="634">
        <v>2804</v>
      </c>
      <c r="G8" s="634">
        <v>1976576.83</v>
      </c>
      <c r="H8" s="634">
        <v>218</v>
      </c>
      <c r="I8" s="634">
        <v>43770.41</v>
      </c>
      <c r="J8" s="634">
        <v>23</v>
      </c>
      <c r="K8" s="634">
        <v>1439.7</v>
      </c>
      <c r="L8" s="634">
        <v>1366</v>
      </c>
      <c r="M8" s="634">
        <v>2863.64</v>
      </c>
      <c r="N8" s="634">
        <v>1489</v>
      </c>
      <c r="O8" s="634">
        <v>2884719.08</v>
      </c>
      <c r="P8" s="634">
        <v>1076</v>
      </c>
      <c r="Q8" s="634">
        <v>230684.48</v>
      </c>
      <c r="R8" s="634">
        <v>80</v>
      </c>
      <c r="S8" s="634">
        <v>587906.98</v>
      </c>
      <c r="T8" s="634">
        <v>757</v>
      </c>
      <c r="U8" s="634">
        <v>2509367.23</v>
      </c>
      <c r="V8" s="637">
        <v>102</v>
      </c>
      <c r="W8" s="634">
        <v>716641.63</v>
      </c>
      <c r="X8" s="634">
        <v>23</v>
      </c>
      <c r="Y8" s="634">
        <v>39069.68</v>
      </c>
      <c r="Z8" s="634">
        <v>45178</v>
      </c>
      <c r="AA8" s="634">
        <v>1517774.94</v>
      </c>
      <c r="AB8" s="634">
        <v>63981</v>
      </c>
      <c r="AC8" s="634">
        <v>15493244.340000002</v>
      </c>
      <c r="AE8" s="636"/>
    </row>
    <row r="9" spans="1:31" s="635" customFormat="1">
      <c r="A9" s="616">
        <v>44743</v>
      </c>
      <c r="B9" s="634">
        <v>10888</v>
      </c>
      <c r="C9" s="638">
        <v>4931159.7300000004</v>
      </c>
      <c r="D9" s="634">
        <v>10</v>
      </c>
      <c r="E9" s="634">
        <v>469483.68</v>
      </c>
      <c r="F9" s="634">
        <v>2876</v>
      </c>
      <c r="G9" s="634">
        <v>2248467.2999999998</v>
      </c>
      <c r="H9" s="634">
        <v>218</v>
      </c>
      <c r="I9" s="634">
        <v>43077.25</v>
      </c>
      <c r="J9" s="634">
        <v>23</v>
      </c>
      <c r="K9" s="634">
        <v>1554.73</v>
      </c>
      <c r="L9" s="634">
        <v>1398</v>
      </c>
      <c r="M9" s="634">
        <v>3083.12</v>
      </c>
      <c r="N9" s="634">
        <v>1492</v>
      </c>
      <c r="O9" s="634">
        <v>3076794.52</v>
      </c>
      <c r="P9" s="634">
        <v>1103</v>
      </c>
      <c r="Q9" s="634">
        <v>235448.52</v>
      </c>
      <c r="R9" s="634">
        <v>82</v>
      </c>
      <c r="S9" s="634">
        <v>612473.74</v>
      </c>
      <c r="T9" s="634">
        <v>759</v>
      </c>
      <c r="U9" s="634">
        <v>2791711.12</v>
      </c>
      <c r="V9" s="637">
        <v>102</v>
      </c>
      <c r="W9" s="634">
        <v>739971.72</v>
      </c>
      <c r="X9" s="634">
        <v>23</v>
      </c>
      <c r="Y9" s="634">
        <v>42449.31</v>
      </c>
      <c r="Z9" s="634">
        <v>45730</v>
      </c>
      <c r="AA9" s="634">
        <v>1541931.56</v>
      </c>
      <c r="AB9" s="634">
        <v>64704</v>
      </c>
      <c r="AC9" s="634">
        <v>16737606.300000003</v>
      </c>
    </row>
    <row r="10" spans="1:31" s="635" customFormat="1">
      <c r="A10" s="616">
        <v>44774</v>
      </c>
      <c r="B10" s="634">
        <v>10953</v>
      </c>
      <c r="C10" s="638">
        <v>5209180.22</v>
      </c>
      <c r="D10" s="634">
        <v>10</v>
      </c>
      <c r="E10" s="634">
        <v>484686.53</v>
      </c>
      <c r="F10" s="634">
        <v>2887</v>
      </c>
      <c r="G10" s="634">
        <v>2353220.6</v>
      </c>
      <c r="H10" s="634">
        <v>218</v>
      </c>
      <c r="I10" s="634">
        <v>44587.26</v>
      </c>
      <c r="J10" s="634">
        <v>23</v>
      </c>
      <c r="K10" s="634">
        <v>1292.76</v>
      </c>
      <c r="L10" s="634">
        <v>1445</v>
      </c>
      <c r="M10" s="634">
        <v>3290.47</v>
      </c>
      <c r="N10" s="634">
        <v>1441</v>
      </c>
      <c r="O10" s="634">
        <v>3204521.89</v>
      </c>
      <c r="P10" s="634">
        <v>1123</v>
      </c>
      <c r="Q10" s="634">
        <v>241037.65</v>
      </c>
      <c r="R10" s="634">
        <v>84</v>
      </c>
      <c r="S10" s="634">
        <v>623967.46</v>
      </c>
      <c r="T10" s="634">
        <v>762</v>
      </c>
      <c r="U10" s="634">
        <v>2881667.23</v>
      </c>
      <c r="V10" s="637">
        <v>110</v>
      </c>
      <c r="W10" s="634">
        <v>758484.92</v>
      </c>
      <c r="X10" s="634">
        <v>23</v>
      </c>
      <c r="Y10" s="634">
        <v>44324.38</v>
      </c>
      <c r="Z10" s="634">
        <v>46360</v>
      </c>
      <c r="AA10" s="634">
        <v>1579404.29</v>
      </c>
      <c r="AB10" s="634">
        <v>65439</v>
      </c>
      <c r="AC10" s="634">
        <v>17429665.66</v>
      </c>
    </row>
    <row r="11" spans="1:31" s="635" customFormat="1">
      <c r="A11" s="616">
        <v>44805</v>
      </c>
      <c r="B11" s="634">
        <v>11034</v>
      </c>
      <c r="C11" s="634">
        <v>5029637.9800000004</v>
      </c>
      <c r="D11" s="634">
        <v>10</v>
      </c>
      <c r="E11" s="634">
        <v>461862.7</v>
      </c>
      <c r="F11" s="634">
        <v>2914</v>
      </c>
      <c r="G11" s="634">
        <v>2302257.38</v>
      </c>
      <c r="H11" s="634">
        <v>218</v>
      </c>
      <c r="I11" s="634">
        <v>44811.34</v>
      </c>
      <c r="J11" s="634">
        <v>23</v>
      </c>
      <c r="K11" s="634">
        <v>778.95</v>
      </c>
      <c r="L11" s="634">
        <v>1499</v>
      </c>
      <c r="M11" s="634">
        <v>3175.62</v>
      </c>
      <c r="N11" s="634">
        <v>1445</v>
      </c>
      <c r="O11" s="634">
        <v>3147609.83</v>
      </c>
      <c r="P11" s="634">
        <v>1160</v>
      </c>
      <c r="Q11" s="634">
        <v>235680.5</v>
      </c>
      <c r="R11" s="634">
        <v>84</v>
      </c>
      <c r="S11" s="634">
        <v>617523.6</v>
      </c>
      <c r="T11" s="634">
        <v>758</v>
      </c>
      <c r="U11" s="634">
        <v>2844626.2</v>
      </c>
      <c r="V11" s="634">
        <v>126</v>
      </c>
      <c r="W11" s="634">
        <v>771117.59</v>
      </c>
      <c r="X11" s="634">
        <v>23</v>
      </c>
      <c r="Y11" s="634">
        <v>45600.82</v>
      </c>
      <c r="Z11" s="634">
        <v>47171</v>
      </c>
      <c r="AA11" s="634">
        <v>1599549.52</v>
      </c>
      <c r="AB11" s="634">
        <v>66465</v>
      </c>
      <c r="AC11" s="634">
        <v>17104232.029999997</v>
      </c>
    </row>
    <row r="12" spans="1:31" s="635" customFormat="1">
      <c r="A12" s="616">
        <v>44835</v>
      </c>
      <c r="B12" s="634">
        <v>11040</v>
      </c>
      <c r="C12" s="634">
        <v>5212333</v>
      </c>
      <c r="D12" s="634">
        <v>10</v>
      </c>
      <c r="E12" s="634">
        <v>486995</v>
      </c>
      <c r="F12" s="634">
        <v>2940</v>
      </c>
      <c r="G12" s="634">
        <v>2332172</v>
      </c>
      <c r="H12" s="634">
        <v>220</v>
      </c>
      <c r="I12" s="634">
        <v>44109</v>
      </c>
      <c r="J12" s="634">
        <v>23</v>
      </c>
      <c r="K12" s="634">
        <v>1056</v>
      </c>
      <c r="L12" s="634">
        <v>1545</v>
      </c>
      <c r="M12" s="634">
        <v>3242</v>
      </c>
      <c r="N12" s="634">
        <v>1470</v>
      </c>
      <c r="O12" s="634">
        <v>3237411</v>
      </c>
      <c r="P12" s="634">
        <v>1162</v>
      </c>
      <c r="Q12" s="634">
        <v>238747</v>
      </c>
      <c r="R12" s="634">
        <v>84</v>
      </c>
      <c r="S12" s="634">
        <v>606673</v>
      </c>
      <c r="T12" s="634">
        <v>764</v>
      </c>
      <c r="U12" s="634">
        <v>2927186</v>
      </c>
      <c r="V12" s="634">
        <v>126</v>
      </c>
      <c r="W12" s="634">
        <v>792287</v>
      </c>
      <c r="X12" s="634">
        <v>24</v>
      </c>
      <c r="Y12" s="634">
        <v>47420</v>
      </c>
      <c r="Z12" s="634">
        <v>47582</v>
      </c>
      <c r="AA12" s="634">
        <v>1631687</v>
      </c>
      <c r="AB12" s="634">
        <v>66990</v>
      </c>
      <c r="AC12" s="634">
        <v>17561318</v>
      </c>
      <c r="AD12" s="636"/>
      <c r="AE12" s="636"/>
    </row>
    <row r="13" spans="1:31" s="635" customFormat="1">
      <c r="A13" s="616">
        <v>44866</v>
      </c>
      <c r="B13" s="634">
        <v>11084</v>
      </c>
      <c r="C13" s="634">
        <v>5398302.8200000003</v>
      </c>
      <c r="D13" s="634">
        <v>10</v>
      </c>
      <c r="E13" s="634">
        <v>522379.9</v>
      </c>
      <c r="F13" s="634">
        <v>2981</v>
      </c>
      <c r="G13" s="634">
        <v>2352157</v>
      </c>
      <c r="H13" s="634">
        <v>220</v>
      </c>
      <c r="I13" s="634">
        <v>45066.64</v>
      </c>
      <c r="J13" s="634">
        <v>23</v>
      </c>
      <c r="K13" s="634">
        <v>642.54999999999995</v>
      </c>
      <c r="L13" s="634">
        <v>1622</v>
      </c>
      <c r="M13" s="634">
        <v>3694.05</v>
      </c>
      <c r="N13" s="634">
        <v>1515</v>
      </c>
      <c r="O13" s="634">
        <v>3331290.79</v>
      </c>
      <c r="P13" s="634">
        <v>1187</v>
      </c>
      <c r="Q13" s="634">
        <v>240011.54</v>
      </c>
      <c r="R13" s="634">
        <v>85</v>
      </c>
      <c r="S13" s="634">
        <v>602870.4</v>
      </c>
      <c r="T13" s="634">
        <v>764</v>
      </c>
      <c r="U13" s="634">
        <v>3006966.64</v>
      </c>
      <c r="V13" s="634">
        <v>126</v>
      </c>
      <c r="W13" s="634">
        <v>809768.95999999996</v>
      </c>
      <c r="X13" s="634">
        <v>24</v>
      </c>
      <c r="Y13" s="634">
        <v>42770.33</v>
      </c>
      <c r="Z13" s="634">
        <v>48045</v>
      </c>
      <c r="AA13" s="634">
        <v>1669285.96</v>
      </c>
      <c r="AB13" s="634">
        <v>67686</v>
      </c>
      <c r="AC13" s="634">
        <v>18025207.580000002</v>
      </c>
      <c r="AD13" s="636"/>
      <c r="AE13" s="636"/>
    </row>
    <row r="14" spans="1:31" s="635" customFormat="1">
      <c r="A14" s="626">
        <v>44896</v>
      </c>
      <c r="B14" s="634">
        <v>11112</v>
      </c>
      <c r="C14" s="634">
        <v>5245010.1100000003</v>
      </c>
      <c r="D14" s="634">
        <v>10</v>
      </c>
      <c r="E14" s="634">
        <v>506144.84</v>
      </c>
      <c r="F14" s="634">
        <v>3011</v>
      </c>
      <c r="G14" s="634">
        <v>2313773.85</v>
      </c>
      <c r="H14" s="634">
        <v>219</v>
      </c>
      <c r="I14" s="634">
        <v>44651.02</v>
      </c>
      <c r="J14" s="634">
        <v>23</v>
      </c>
      <c r="K14" s="634">
        <v>606.78</v>
      </c>
      <c r="L14" s="634">
        <v>1678</v>
      </c>
      <c r="M14" s="634">
        <v>3660.37</v>
      </c>
      <c r="N14" s="634">
        <v>1539</v>
      </c>
      <c r="O14" s="634">
        <v>3316105.83</v>
      </c>
      <c r="P14" s="634">
        <v>1211</v>
      </c>
      <c r="Q14" s="634">
        <v>242121.75</v>
      </c>
      <c r="R14" s="634">
        <v>85</v>
      </c>
      <c r="S14" s="634">
        <v>603855.57999999996</v>
      </c>
      <c r="T14" s="634">
        <v>765</v>
      </c>
      <c r="U14" s="634">
        <v>2987854.64</v>
      </c>
      <c r="V14" s="634">
        <v>126</v>
      </c>
      <c r="W14" s="634">
        <v>823008.68</v>
      </c>
      <c r="X14" s="634">
        <v>24</v>
      </c>
      <c r="Y14" s="634">
        <v>41761.43</v>
      </c>
      <c r="Z14" s="634">
        <v>48235</v>
      </c>
      <c r="AA14" s="634">
        <v>1680473.36</v>
      </c>
      <c r="AB14" s="634">
        <v>68038</v>
      </c>
      <c r="AC14" s="634">
        <v>17809028.239999998</v>
      </c>
      <c r="AD14" s="636"/>
      <c r="AE14" s="636"/>
    </row>
    <row r="15" spans="1:31" s="635" customFormat="1">
      <c r="A15" s="626">
        <v>44927</v>
      </c>
      <c r="B15" s="634">
        <v>11156</v>
      </c>
      <c r="C15" s="634">
        <v>5013734.7300000004</v>
      </c>
      <c r="D15" s="634">
        <v>10</v>
      </c>
      <c r="E15" s="634">
        <v>489264.3</v>
      </c>
      <c r="F15" s="634">
        <v>3033</v>
      </c>
      <c r="G15" s="634">
        <v>2173931.4700000002</v>
      </c>
      <c r="H15" s="634">
        <v>220</v>
      </c>
      <c r="I15" s="634">
        <v>45776.87</v>
      </c>
      <c r="J15" s="634">
        <v>23</v>
      </c>
      <c r="K15" s="634">
        <v>601.9</v>
      </c>
      <c r="L15" s="634">
        <v>1768</v>
      </c>
      <c r="M15" s="634">
        <v>3768.85</v>
      </c>
      <c r="N15" s="634">
        <v>1474</v>
      </c>
      <c r="O15" s="634">
        <v>3303437.01</v>
      </c>
      <c r="P15" s="634">
        <v>1240</v>
      </c>
      <c r="Q15" s="634">
        <v>244650.98</v>
      </c>
      <c r="R15" s="634">
        <v>84</v>
      </c>
      <c r="S15" s="634">
        <v>595306.23</v>
      </c>
      <c r="T15" s="634">
        <v>764</v>
      </c>
      <c r="U15" s="634">
        <v>2945305.96</v>
      </c>
      <c r="V15" s="634">
        <v>126</v>
      </c>
      <c r="W15" s="634">
        <v>839318.9</v>
      </c>
      <c r="X15" s="634">
        <v>23</v>
      </c>
      <c r="Y15" s="634">
        <v>43634.7</v>
      </c>
      <c r="Z15" s="634">
        <v>48656</v>
      </c>
      <c r="AA15" s="634">
        <v>1661761.89</v>
      </c>
      <c r="AB15" s="634">
        <v>68577</v>
      </c>
      <c r="AC15" s="634">
        <v>17360493.790000003</v>
      </c>
      <c r="AD15" s="636"/>
      <c r="AE15" s="636"/>
    </row>
    <row r="16" spans="1:31" s="635" customFormat="1">
      <c r="A16" s="626">
        <v>44958</v>
      </c>
      <c r="B16" s="634">
        <v>11160</v>
      </c>
      <c r="C16" s="634">
        <v>4832772.12</v>
      </c>
      <c r="D16" s="634">
        <v>10</v>
      </c>
      <c r="E16" s="634">
        <v>483628.32</v>
      </c>
      <c r="F16" s="634">
        <v>3034</v>
      </c>
      <c r="G16" s="634">
        <v>2040498.43</v>
      </c>
      <c r="H16" s="639">
        <v>218</v>
      </c>
      <c r="I16" s="639">
        <v>45606.87</v>
      </c>
      <c r="J16" s="634">
        <v>23</v>
      </c>
      <c r="K16" s="634">
        <v>513.82000000000005</v>
      </c>
      <c r="L16" s="634">
        <v>1854</v>
      </c>
      <c r="M16" s="634">
        <v>3412.75</v>
      </c>
      <c r="N16" s="634">
        <v>1489</v>
      </c>
      <c r="O16" s="634">
        <v>3261366.8</v>
      </c>
      <c r="P16" s="634">
        <v>1257</v>
      </c>
      <c r="Q16" s="634">
        <v>238193.56</v>
      </c>
      <c r="R16" s="634">
        <v>85</v>
      </c>
      <c r="S16" s="634">
        <v>658252.82999999996</v>
      </c>
      <c r="T16" s="634">
        <v>765</v>
      </c>
      <c r="U16" s="634">
        <v>2906365.06</v>
      </c>
      <c r="V16" s="634">
        <v>129</v>
      </c>
      <c r="W16" s="634">
        <v>856932.03</v>
      </c>
      <c r="X16" s="634">
        <v>23</v>
      </c>
      <c r="Y16" s="634">
        <v>45894.49</v>
      </c>
      <c r="Z16" s="634">
        <v>49371</v>
      </c>
      <c r="AA16" s="634">
        <v>1675423.81</v>
      </c>
      <c r="AB16" s="634">
        <v>69418</v>
      </c>
      <c r="AC16" s="634">
        <v>17048860.889999997</v>
      </c>
      <c r="AD16" s="636"/>
      <c r="AE16" s="636"/>
    </row>
    <row r="17" spans="1:31" s="635" customFormat="1">
      <c r="A17" s="626">
        <v>44986</v>
      </c>
      <c r="B17" s="639">
        <v>11216</v>
      </c>
      <c r="C17" s="639">
        <v>4870791.66</v>
      </c>
      <c r="D17" s="639">
        <v>16</v>
      </c>
      <c r="E17" s="639">
        <v>480941.8</v>
      </c>
      <c r="F17" s="639">
        <v>3077</v>
      </c>
      <c r="G17" s="639">
        <v>2085732.73</v>
      </c>
      <c r="H17" s="639">
        <v>222</v>
      </c>
      <c r="I17" s="639">
        <v>45785.93</v>
      </c>
      <c r="J17" s="639">
        <v>23</v>
      </c>
      <c r="K17" s="639">
        <v>458.13</v>
      </c>
      <c r="L17" s="639">
        <v>1345</v>
      </c>
      <c r="M17" s="639">
        <v>3362.97</v>
      </c>
      <c r="N17" s="639">
        <v>1497</v>
      </c>
      <c r="O17" s="639">
        <v>3300913.26</v>
      </c>
      <c r="P17" s="639">
        <v>1274</v>
      </c>
      <c r="Q17" s="639">
        <v>245150.68</v>
      </c>
      <c r="R17" s="639">
        <v>87</v>
      </c>
      <c r="S17" s="639">
        <v>660271.9</v>
      </c>
      <c r="T17" s="639">
        <v>768</v>
      </c>
      <c r="U17" s="639">
        <v>2942185.57</v>
      </c>
      <c r="V17" s="639">
        <v>128</v>
      </c>
      <c r="W17" s="639">
        <v>869640.84</v>
      </c>
      <c r="X17" s="639">
        <v>23</v>
      </c>
      <c r="Y17" s="639">
        <v>48128.1</v>
      </c>
      <c r="Z17" s="639">
        <v>49816</v>
      </c>
      <c r="AA17" s="639">
        <v>1669005.47</v>
      </c>
      <c r="AB17" s="639">
        <v>69492</v>
      </c>
      <c r="AC17" s="639">
        <v>17222369.040000003</v>
      </c>
      <c r="AD17" s="636"/>
      <c r="AE17" s="636"/>
    </row>
    <row r="18" spans="1:31" s="635" customFormat="1">
      <c r="A18" s="626">
        <v>45017</v>
      </c>
      <c r="B18" s="634">
        <v>11301</v>
      </c>
      <c r="C18" s="634">
        <v>5084725.3</v>
      </c>
      <c r="D18" s="640">
        <v>15</v>
      </c>
      <c r="E18" s="640">
        <v>490272.87</v>
      </c>
      <c r="F18" s="640">
        <v>3116</v>
      </c>
      <c r="G18" s="640">
        <v>2167529.2599999998</v>
      </c>
      <c r="H18" s="640">
        <v>218</v>
      </c>
      <c r="I18" s="640">
        <v>44081.04</v>
      </c>
      <c r="J18" s="640">
        <v>23</v>
      </c>
      <c r="K18" s="640">
        <v>485.52</v>
      </c>
      <c r="L18" s="640">
        <v>1369</v>
      </c>
      <c r="M18" s="640">
        <v>3566.28</v>
      </c>
      <c r="N18" s="640">
        <v>1500</v>
      </c>
      <c r="O18" s="640">
        <v>3471280.29</v>
      </c>
      <c r="P18" s="640">
        <v>1290</v>
      </c>
      <c r="Q18" s="640">
        <v>243646.25</v>
      </c>
      <c r="R18" s="640">
        <v>87</v>
      </c>
      <c r="S18" s="640">
        <v>653396.11</v>
      </c>
      <c r="T18" s="640">
        <v>768</v>
      </c>
      <c r="U18" s="640">
        <v>3036279.79</v>
      </c>
      <c r="V18" s="640">
        <v>128</v>
      </c>
      <c r="W18" s="640">
        <v>889805.58</v>
      </c>
      <c r="X18" s="640">
        <v>23</v>
      </c>
      <c r="Y18" s="640">
        <v>55407.6</v>
      </c>
      <c r="Z18" s="640">
        <v>50338</v>
      </c>
      <c r="AA18" s="640">
        <v>1719939.65</v>
      </c>
      <c r="AB18" s="639">
        <v>70176</v>
      </c>
      <c r="AC18" s="640">
        <v>17860415.539999999</v>
      </c>
      <c r="AD18" s="636"/>
      <c r="AE18" s="636"/>
    </row>
    <row r="19" spans="1:31" s="635" customFormat="1">
      <c r="A19" s="1322" t="s">
        <v>733</v>
      </c>
      <c r="B19" s="1322"/>
      <c r="C19" s="1322"/>
      <c r="D19" s="1322"/>
      <c r="E19" s="1322"/>
      <c r="F19" s="1322"/>
      <c r="G19" s="1322"/>
      <c r="H19" s="1322"/>
      <c r="I19" s="1322"/>
      <c r="J19" s="1322"/>
      <c r="K19" s="1322"/>
      <c r="L19" s="1322"/>
      <c r="M19" s="1322"/>
      <c r="N19" s="1322"/>
      <c r="O19" s="1322"/>
      <c r="P19" s="1322"/>
      <c r="Q19" s="1322"/>
      <c r="R19" s="1322"/>
      <c r="S19" s="1322"/>
      <c r="T19" s="1322"/>
      <c r="U19" s="1322"/>
      <c r="V19" s="1322"/>
      <c r="W19" s="1322"/>
      <c r="X19" s="1322"/>
      <c r="Y19" s="1322"/>
      <c r="Z19" s="1322"/>
    </row>
    <row r="20" spans="1:31" s="635" customFormat="1">
      <c r="A20" s="1322" t="s">
        <v>734</v>
      </c>
      <c r="B20" s="1322"/>
      <c r="C20" s="1322"/>
      <c r="D20" s="1322"/>
      <c r="E20" s="1322"/>
      <c r="F20" s="1322"/>
      <c r="G20" s="1322"/>
      <c r="H20" s="1322"/>
      <c r="I20" s="1322"/>
      <c r="J20" s="1322"/>
      <c r="K20" s="1322"/>
      <c r="L20" s="1322"/>
      <c r="M20" s="1322"/>
      <c r="N20" s="1322"/>
      <c r="O20" s="1322"/>
      <c r="P20" s="1322"/>
      <c r="Q20" s="1322"/>
      <c r="R20" s="1322"/>
      <c r="S20" s="1322"/>
      <c r="T20" s="1322"/>
      <c r="U20" s="1322"/>
      <c r="V20" s="1322"/>
      <c r="W20" s="1322"/>
      <c r="X20" s="1322"/>
      <c r="Y20" s="1322"/>
      <c r="Z20" s="1322"/>
    </row>
    <row r="21" spans="1:31" s="635" customFormat="1">
      <c r="A21" s="1324" t="s">
        <v>350</v>
      </c>
      <c r="B21" s="1322"/>
      <c r="C21" s="1322"/>
      <c r="D21" s="1322"/>
      <c r="E21" s="1322"/>
      <c r="F21" s="1322"/>
      <c r="G21" s="1322"/>
      <c r="H21" s="1322"/>
      <c r="I21" s="1322"/>
      <c r="J21" s="1322"/>
      <c r="K21" s="1322"/>
      <c r="L21" s="1322"/>
      <c r="M21" s="1322"/>
      <c r="N21" s="1322"/>
      <c r="O21" s="1322"/>
      <c r="P21" s="1322"/>
      <c r="Q21" s="1322"/>
      <c r="R21" s="1322"/>
      <c r="S21" s="1322"/>
      <c r="T21" s="1322"/>
      <c r="U21" s="1322"/>
      <c r="V21" s="1322"/>
      <c r="W21" s="1322"/>
      <c r="X21" s="1322"/>
      <c r="Y21" s="1322"/>
      <c r="Z21" s="1322"/>
    </row>
    <row r="22" spans="1:31" s="635" customFormat="1">
      <c r="A22" s="1325" t="s">
        <v>735</v>
      </c>
      <c r="B22" s="1325"/>
      <c r="C22" s="1325"/>
      <c r="D22" s="1325"/>
      <c r="E22" s="1325"/>
      <c r="F22" s="1325"/>
      <c r="G22" s="1325"/>
      <c r="H22" s="1325"/>
      <c r="I22" s="1325"/>
      <c r="J22" s="1325"/>
      <c r="K22" s="1325"/>
      <c r="L22" s="1325"/>
      <c r="M22" s="1325"/>
      <c r="N22" s="1325"/>
      <c r="O22" s="1325"/>
      <c r="P22" s="1325"/>
      <c r="Q22" s="1325"/>
      <c r="R22" s="1325"/>
      <c r="S22" s="1325"/>
      <c r="T22" s="1325"/>
      <c r="U22" s="1325"/>
      <c r="V22" s="1325"/>
      <c r="W22" s="1325"/>
      <c r="X22" s="1325"/>
      <c r="Y22" s="1325"/>
      <c r="Z22" s="1325"/>
      <c r="AE22" s="641"/>
    </row>
    <row r="23" spans="1:31" s="635" customFormat="1">
      <c r="AE23" s="641"/>
    </row>
    <row r="24" spans="1:31">
      <c r="C24" s="642"/>
      <c r="I24" s="643"/>
      <c r="J24" s="643"/>
    </row>
  </sheetData>
  <mergeCells count="20">
    <mergeCell ref="AB2:AC2"/>
    <mergeCell ref="A1:Z1"/>
    <mergeCell ref="A2:A3"/>
    <mergeCell ref="B2:C2"/>
    <mergeCell ref="D2:E2"/>
    <mergeCell ref="F2:G2"/>
    <mergeCell ref="H2:I2"/>
    <mergeCell ref="J2:K2"/>
    <mergeCell ref="L2:M2"/>
    <mergeCell ref="N2:O2"/>
    <mergeCell ref="P2:Q2"/>
    <mergeCell ref="A19:Z19"/>
    <mergeCell ref="A20:Z20"/>
    <mergeCell ref="A21:Z21"/>
    <mergeCell ref="A22:Z22"/>
    <mergeCell ref="R2:S2"/>
    <mergeCell ref="T2:U2"/>
    <mergeCell ref="V2:W2"/>
    <mergeCell ref="X2:Y2"/>
    <mergeCell ref="Z2:AA2"/>
  </mergeCells>
  <printOptions horizontalCentered="1"/>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I14" sqref="I14"/>
    </sheetView>
  </sheetViews>
  <sheetFormatPr defaultRowHeight="15"/>
  <cols>
    <col min="1" max="1" width="20.7109375" style="7" bestFit="1" customWidth="1"/>
    <col min="2" max="9" width="12.140625" style="7" customWidth="1"/>
    <col min="10" max="10" width="10.28515625" style="7" customWidth="1"/>
    <col min="11" max="16384" width="9.140625" style="7"/>
  </cols>
  <sheetData>
    <row r="1" spans="1:10" s="645" customFormat="1" ht="44.25" customHeight="1">
      <c r="A1" s="1337" t="s">
        <v>736</v>
      </c>
      <c r="B1" s="1338"/>
      <c r="C1" s="1338"/>
      <c r="D1" s="1338"/>
      <c r="E1" s="1338"/>
      <c r="F1" s="1338"/>
      <c r="G1" s="1338"/>
      <c r="H1" s="1338"/>
      <c r="I1" s="1339"/>
      <c r="J1" s="644"/>
    </row>
    <row r="2" spans="1:10">
      <c r="A2" s="1340" t="s">
        <v>737</v>
      </c>
      <c r="B2" s="1018"/>
      <c r="C2" s="1342" t="s">
        <v>738</v>
      </c>
      <c r="D2" s="1342"/>
      <c r="E2" s="1342"/>
      <c r="F2" s="1342"/>
      <c r="G2" s="1342"/>
      <c r="H2" s="1342"/>
      <c r="I2" s="1342"/>
      <c r="J2" s="646"/>
    </row>
    <row r="3" spans="1:10">
      <c r="A3" s="1341"/>
      <c r="B3" s="1019">
        <v>44986</v>
      </c>
      <c r="C3" s="1019">
        <v>44896</v>
      </c>
      <c r="D3" s="1020">
        <v>44805</v>
      </c>
      <c r="E3" s="1020">
        <v>44713</v>
      </c>
      <c r="F3" s="1020">
        <v>44621</v>
      </c>
      <c r="G3" s="1020">
        <v>44531</v>
      </c>
      <c r="H3" s="1020">
        <v>44440</v>
      </c>
      <c r="I3" s="1020">
        <v>44348</v>
      </c>
      <c r="J3" s="647"/>
    </row>
    <row r="4" spans="1:10">
      <c r="A4" s="1021" t="s">
        <v>739</v>
      </c>
      <c r="B4" s="1022">
        <v>3448</v>
      </c>
      <c r="C4" s="1023">
        <v>3176</v>
      </c>
      <c r="D4" s="1023">
        <v>3176</v>
      </c>
      <c r="E4" s="1023">
        <v>3110</v>
      </c>
      <c r="F4" s="1024">
        <v>3261</v>
      </c>
      <c r="G4" s="1024">
        <v>3280</v>
      </c>
      <c r="H4" s="1024">
        <v>3296</v>
      </c>
      <c r="I4" s="1024">
        <v>3072</v>
      </c>
      <c r="J4" s="648"/>
    </row>
    <row r="5" spans="1:10">
      <c r="A5" s="1021" t="s">
        <v>740</v>
      </c>
      <c r="B5" s="1022">
        <v>166</v>
      </c>
      <c r="C5" s="1023">
        <v>57</v>
      </c>
      <c r="D5" s="1023">
        <v>166</v>
      </c>
      <c r="E5" s="1023">
        <v>133</v>
      </c>
      <c r="F5" s="1024">
        <v>166</v>
      </c>
      <c r="G5" s="1024">
        <v>174</v>
      </c>
      <c r="H5" s="1024">
        <v>1353</v>
      </c>
      <c r="I5" s="1024">
        <v>1295</v>
      </c>
      <c r="J5" s="648"/>
    </row>
    <row r="6" spans="1:10">
      <c r="A6" s="1021" t="s">
        <v>741</v>
      </c>
      <c r="B6" s="1022">
        <v>656</v>
      </c>
      <c r="C6" s="1023">
        <v>656</v>
      </c>
      <c r="D6" s="1023">
        <v>687</v>
      </c>
      <c r="E6" s="1023">
        <v>687</v>
      </c>
      <c r="F6" s="1024">
        <v>824</v>
      </c>
      <c r="G6" s="1024">
        <v>269</v>
      </c>
      <c r="H6" s="1024">
        <v>269</v>
      </c>
      <c r="I6" s="1024">
        <v>177</v>
      </c>
      <c r="J6" s="648"/>
    </row>
    <row r="7" spans="1:10">
      <c r="A7" s="1021" t="s">
        <v>742</v>
      </c>
      <c r="B7" s="1022">
        <v>0</v>
      </c>
      <c r="C7" s="1023">
        <v>0</v>
      </c>
      <c r="D7" s="1023">
        <v>0</v>
      </c>
      <c r="E7" s="1023">
        <v>0</v>
      </c>
      <c r="F7" s="1024">
        <v>0</v>
      </c>
      <c r="G7" s="1024">
        <v>0</v>
      </c>
      <c r="H7" s="1024">
        <v>0</v>
      </c>
      <c r="I7" s="1024">
        <v>0</v>
      </c>
      <c r="J7" s="648"/>
    </row>
    <row r="8" spans="1:10">
      <c r="A8" s="1021" t="s">
        <v>743</v>
      </c>
      <c r="B8" s="1022">
        <v>219</v>
      </c>
      <c r="C8" s="1023">
        <v>213</v>
      </c>
      <c r="D8" s="1023">
        <v>581</v>
      </c>
      <c r="E8" s="1023">
        <v>547</v>
      </c>
      <c r="F8" s="1024">
        <v>594</v>
      </c>
      <c r="G8" s="1024">
        <v>120</v>
      </c>
      <c r="H8" s="1024">
        <v>669</v>
      </c>
      <c r="I8" s="1024">
        <v>630</v>
      </c>
      <c r="J8" s="648"/>
    </row>
    <row r="9" spans="1:10">
      <c r="A9" s="1021" t="s">
        <v>744</v>
      </c>
      <c r="B9" s="1022">
        <v>1416</v>
      </c>
      <c r="C9" s="1023">
        <v>197</v>
      </c>
      <c r="D9" s="1023">
        <v>206</v>
      </c>
      <c r="E9" s="1023">
        <v>213</v>
      </c>
      <c r="F9" s="1024">
        <v>1505</v>
      </c>
      <c r="G9" s="1024">
        <v>1495</v>
      </c>
      <c r="H9" s="1024">
        <v>1505</v>
      </c>
      <c r="I9" s="1024">
        <v>1511</v>
      </c>
      <c r="J9" s="648"/>
    </row>
    <row r="10" spans="1:10">
      <c r="A10" s="1021" t="s">
        <v>745</v>
      </c>
      <c r="B10" s="1022">
        <v>12</v>
      </c>
      <c r="C10" s="1023">
        <v>12</v>
      </c>
      <c r="D10" s="1023">
        <v>42</v>
      </c>
      <c r="E10" s="1023">
        <v>12</v>
      </c>
      <c r="F10" s="1024">
        <v>42</v>
      </c>
      <c r="G10" s="1024">
        <v>42</v>
      </c>
      <c r="H10" s="1024">
        <v>42</v>
      </c>
      <c r="I10" s="1024">
        <v>73</v>
      </c>
      <c r="J10" s="648"/>
    </row>
    <row r="11" spans="1:10">
      <c r="A11" s="1021" t="s">
        <v>481</v>
      </c>
      <c r="B11" s="1022">
        <v>42369</v>
      </c>
      <c r="C11" s="1023">
        <v>37132</v>
      </c>
      <c r="D11" s="1023">
        <v>39239</v>
      </c>
      <c r="E11" s="1023">
        <v>35000</v>
      </c>
      <c r="F11" s="1025">
        <v>39570</v>
      </c>
      <c r="G11" s="1025">
        <v>34051</v>
      </c>
      <c r="H11" s="1025">
        <v>39160</v>
      </c>
      <c r="I11" s="1025">
        <v>39934</v>
      </c>
      <c r="J11" s="649"/>
    </row>
    <row r="12" spans="1:10">
      <c r="A12" s="1026" t="s">
        <v>0</v>
      </c>
      <c r="B12" s="1027">
        <v>48286</v>
      </c>
      <c r="C12" s="1028">
        <v>41443</v>
      </c>
      <c r="D12" s="1028" t="s">
        <v>746</v>
      </c>
      <c r="E12" s="1028">
        <v>39702</v>
      </c>
      <c r="F12" s="1028">
        <v>45962</v>
      </c>
      <c r="G12" s="1028">
        <v>39431</v>
      </c>
      <c r="H12" s="1028">
        <v>46293</v>
      </c>
      <c r="I12" s="1028">
        <v>46693</v>
      </c>
      <c r="J12" s="650"/>
    </row>
    <row r="13" spans="1:10">
      <c r="A13" s="651" t="s">
        <v>747</v>
      </c>
      <c r="B13" s="651"/>
      <c r="C13" s="651"/>
      <c r="D13" s="652"/>
      <c r="E13" s="652"/>
      <c r="F13" s="652"/>
      <c r="G13" s="652"/>
      <c r="H13" s="652"/>
      <c r="I13" s="652"/>
      <c r="J13" s="652"/>
    </row>
  </sheetData>
  <mergeCells count="3">
    <mergeCell ref="A1:I1"/>
    <mergeCell ref="A2:A3"/>
    <mergeCell ref="C2:I2"/>
  </mergeCells>
  <printOptions horizontalCentered="1"/>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I14" sqref="I14"/>
    </sheetView>
  </sheetViews>
  <sheetFormatPr defaultColWidth="9.140625" defaultRowHeight="15"/>
  <cols>
    <col min="1" max="1" width="14.42578125" style="653" bestFit="1" customWidth="1"/>
    <col min="2" max="3" width="16.28515625" style="653" bestFit="1" customWidth="1"/>
    <col min="4" max="4" width="18.42578125" style="653" bestFit="1" customWidth="1"/>
    <col min="5" max="6" width="16.28515625" style="653" bestFit="1" customWidth="1"/>
    <col min="7" max="7" width="18.42578125" style="653" bestFit="1" customWidth="1"/>
    <col min="8" max="8" width="15" style="653" bestFit="1" customWidth="1"/>
    <col min="9" max="9" width="13.7109375" style="653" bestFit="1" customWidth="1"/>
    <col min="10" max="10" width="15" style="653" bestFit="1" customWidth="1"/>
    <col min="11" max="11" width="18.42578125" style="653" bestFit="1" customWidth="1"/>
    <col min="12" max="13" width="13.7109375" style="653" bestFit="1" customWidth="1"/>
    <col min="14" max="16384" width="9.140625" style="653"/>
  </cols>
  <sheetData>
    <row r="1" spans="1:11">
      <c r="A1" s="1346" t="s">
        <v>748</v>
      </c>
      <c r="B1" s="1346"/>
      <c r="C1" s="1346"/>
      <c r="D1" s="1346"/>
      <c r="E1" s="1346"/>
      <c r="F1" s="1346"/>
      <c r="G1" s="1346"/>
      <c r="H1" s="1346"/>
      <c r="I1" s="1346"/>
      <c r="J1" s="1346"/>
      <c r="K1" s="1346"/>
    </row>
    <row r="2" spans="1:11" s="654" customFormat="1">
      <c r="A2" s="1347" t="s">
        <v>3</v>
      </c>
      <c r="B2" s="1347" t="s">
        <v>749</v>
      </c>
      <c r="C2" s="1347"/>
      <c r="D2" s="1347"/>
      <c r="E2" s="1348" t="s">
        <v>750</v>
      </c>
      <c r="F2" s="1348"/>
      <c r="G2" s="1348"/>
      <c r="H2" s="1347" t="s">
        <v>751</v>
      </c>
      <c r="I2" s="1347"/>
      <c r="J2" s="1347"/>
      <c r="K2" s="1349" t="s">
        <v>752</v>
      </c>
    </row>
    <row r="3" spans="1:11" s="654" customFormat="1" ht="30">
      <c r="A3" s="1348"/>
      <c r="B3" s="1029" t="s">
        <v>753</v>
      </c>
      <c r="C3" s="1029" t="s">
        <v>754</v>
      </c>
      <c r="D3" s="1029" t="s">
        <v>0</v>
      </c>
      <c r="E3" s="1029" t="s">
        <v>753</v>
      </c>
      <c r="F3" s="1029" t="s">
        <v>754</v>
      </c>
      <c r="G3" s="1029" t="s">
        <v>0</v>
      </c>
      <c r="H3" s="1029" t="s">
        <v>753</v>
      </c>
      <c r="I3" s="1029" t="s">
        <v>754</v>
      </c>
      <c r="J3" s="1029" t="s">
        <v>0</v>
      </c>
      <c r="K3" s="1349"/>
    </row>
    <row r="4" spans="1:11" s="655" customFormat="1">
      <c r="A4" s="1030" t="s">
        <v>297</v>
      </c>
      <c r="B4" s="1031">
        <f>SUM(B6:B17)</f>
        <v>7754915.5028395513</v>
      </c>
      <c r="C4" s="1031">
        <f t="shared" ref="C4:J4" si="0">SUM(C6:C17)</f>
        <v>2752441.5616756701</v>
      </c>
      <c r="D4" s="1031">
        <f t="shared" si="0"/>
        <v>10507357.064515222</v>
      </c>
      <c r="E4" s="1031">
        <f t="shared" si="0"/>
        <v>7738932.5187582662</v>
      </c>
      <c r="F4" s="1031">
        <f t="shared" si="0"/>
        <v>2692199.1116188727</v>
      </c>
      <c r="G4" s="1031">
        <f t="shared" si="0"/>
        <v>10431131.63037714</v>
      </c>
      <c r="H4" s="1031">
        <f t="shared" si="0"/>
        <v>15982.974081285487</v>
      </c>
      <c r="I4" s="1031">
        <f t="shared" si="0"/>
        <v>60242.450056797657</v>
      </c>
      <c r="J4" s="1031">
        <f t="shared" si="0"/>
        <v>76225.424138083137</v>
      </c>
      <c r="K4" s="1031">
        <v>3942030.6769684507</v>
      </c>
    </row>
    <row r="5" spans="1:11" s="655" customFormat="1">
      <c r="A5" s="1030" t="s">
        <v>347</v>
      </c>
      <c r="B5" s="1032">
        <v>630364.55544991314</v>
      </c>
      <c r="C5" s="1032">
        <v>194969.54969826492</v>
      </c>
      <c r="D5" s="1032">
        <v>825334.10514817806</v>
      </c>
      <c r="E5" s="1033">
        <v>526542.47811478528</v>
      </c>
      <c r="F5" s="1033">
        <v>177356.79436209862</v>
      </c>
      <c r="G5" s="1033">
        <v>703899.27247688384</v>
      </c>
      <c r="H5" s="1033">
        <v>103822.08460356813</v>
      </c>
      <c r="I5" s="1033">
        <v>17612.755336166323</v>
      </c>
      <c r="J5" s="1033">
        <v>121434.83993973446</v>
      </c>
      <c r="K5" s="1034">
        <v>4161821.6524216216</v>
      </c>
    </row>
    <row r="6" spans="1:11" s="654" customFormat="1">
      <c r="A6" s="1035">
        <v>44652</v>
      </c>
      <c r="B6" s="1036">
        <v>597908.8323930169</v>
      </c>
      <c r="C6" s="1036">
        <v>219135.4004297645</v>
      </c>
      <c r="D6" s="1036">
        <v>817044.23282278143</v>
      </c>
      <c r="E6" s="1036">
        <v>540189.31387030578</v>
      </c>
      <c r="F6" s="1036">
        <v>204008.31443148505</v>
      </c>
      <c r="G6" s="1036">
        <v>744197.6283017908</v>
      </c>
      <c r="H6" s="1036">
        <v>57719.518522711136</v>
      </c>
      <c r="I6" s="1036">
        <v>15127.085998279481</v>
      </c>
      <c r="J6" s="1036">
        <v>72846.604520990615</v>
      </c>
      <c r="K6" s="1036">
        <v>3803683.1910882546</v>
      </c>
    </row>
    <row r="7" spans="1:11" s="654" customFormat="1">
      <c r="A7" s="1035">
        <v>44682</v>
      </c>
      <c r="B7" s="1036">
        <v>587970.01718509174</v>
      </c>
      <c r="C7" s="1036">
        <v>253805.56940329642</v>
      </c>
      <c r="D7" s="1036">
        <v>841775.58658838808</v>
      </c>
      <c r="E7" s="1036">
        <v>593496.01447718253</v>
      </c>
      <c r="F7" s="1036">
        <v>255811.95236492544</v>
      </c>
      <c r="G7" s="1036">
        <v>849307.96684210806</v>
      </c>
      <c r="H7" s="1036">
        <v>-5525.9772920908144</v>
      </c>
      <c r="I7" s="1036">
        <v>-2006.3829616289568</v>
      </c>
      <c r="J7" s="1036">
        <v>-7532.360253719773</v>
      </c>
      <c r="K7" s="1036">
        <v>3722010.0557645294</v>
      </c>
    </row>
    <row r="8" spans="1:11" s="654" customFormat="1">
      <c r="A8" s="1035">
        <v>44713</v>
      </c>
      <c r="B8" s="1036">
        <v>640780.22733244603</v>
      </c>
      <c r="C8" s="1036">
        <v>284902.53018909501</v>
      </c>
      <c r="D8" s="1036">
        <v>925682.75752154109</v>
      </c>
      <c r="E8" s="1036">
        <v>706549.04927113838</v>
      </c>
      <c r="F8" s="1036">
        <v>288985.79440839513</v>
      </c>
      <c r="G8" s="1036">
        <v>995534.84367953334</v>
      </c>
      <c r="H8" s="1036">
        <v>-65768.871938692129</v>
      </c>
      <c r="I8" s="1036">
        <v>-4083.2642193000029</v>
      </c>
      <c r="J8" s="1036">
        <v>-69852.136157992136</v>
      </c>
      <c r="K8" s="1036">
        <v>3564090.017172338</v>
      </c>
    </row>
    <row r="9" spans="1:11" s="654" customFormat="1">
      <c r="A9" s="1035">
        <v>44743</v>
      </c>
      <c r="B9" s="1036">
        <v>565154.92308944534</v>
      </c>
      <c r="C9" s="1036">
        <v>265411.49997784401</v>
      </c>
      <c r="D9" s="1036">
        <v>830566.4230672894</v>
      </c>
      <c r="E9" s="1036">
        <v>548829.62238137331</v>
      </c>
      <c r="F9" s="1036">
        <v>258131.93879519444</v>
      </c>
      <c r="G9" s="1036">
        <v>806962.5611765678</v>
      </c>
      <c r="H9" s="1036">
        <v>16325.330708071808</v>
      </c>
      <c r="I9" s="1036">
        <v>7278.5611826494787</v>
      </c>
      <c r="J9" s="1036">
        <v>23603.891890721294</v>
      </c>
      <c r="K9" s="1036">
        <v>3774803</v>
      </c>
    </row>
    <row r="10" spans="1:11" s="654" customFormat="1">
      <c r="A10" s="1035">
        <v>44774</v>
      </c>
      <c r="B10" s="1036">
        <v>629556.07183886738</v>
      </c>
      <c r="C10" s="1036">
        <v>266162.0295134543</v>
      </c>
      <c r="D10" s="1036">
        <v>895718.10135232192</v>
      </c>
      <c r="E10" s="1036">
        <v>583314.21196204238</v>
      </c>
      <c r="F10" s="1036">
        <v>247327.11546030617</v>
      </c>
      <c r="G10" s="1036">
        <v>830640.32742234878</v>
      </c>
      <c r="H10" s="1036">
        <v>46241.859876825496</v>
      </c>
      <c r="I10" s="1036">
        <v>18835.914053147571</v>
      </c>
      <c r="J10" s="1036">
        <v>65077.773929973075</v>
      </c>
      <c r="K10" s="1036">
        <v>3933877.6550030843</v>
      </c>
    </row>
    <row r="11" spans="1:11" s="654" customFormat="1">
      <c r="A11" s="1035">
        <v>44805</v>
      </c>
      <c r="B11" s="1036">
        <v>712776.92816113262</v>
      </c>
      <c r="C11" s="1036">
        <v>265200.9704865457</v>
      </c>
      <c r="D11" s="1036">
        <v>977978.09864767827</v>
      </c>
      <c r="E11" s="1036">
        <v>756975.78803795762</v>
      </c>
      <c r="F11" s="1036">
        <v>262406.88453969383</v>
      </c>
      <c r="G11" s="1036">
        <v>1019382.472577651</v>
      </c>
      <c r="H11" s="1036">
        <v>-44198.859876825496</v>
      </c>
      <c r="I11" s="1036">
        <v>2794.0859468524286</v>
      </c>
      <c r="J11" s="1036">
        <v>-41404.373929973073</v>
      </c>
      <c r="K11" s="1036">
        <v>3842350.7</v>
      </c>
    </row>
    <row r="12" spans="1:11" s="654" customFormat="1">
      <c r="A12" s="1035">
        <v>44835</v>
      </c>
      <c r="B12" s="1036">
        <v>586681.72251112666</v>
      </c>
      <c r="C12" s="1036">
        <v>194593.65513457148</v>
      </c>
      <c r="D12" s="1036">
        <v>781275.17764569819</v>
      </c>
      <c r="E12" s="1036">
        <v>570992.43114757072</v>
      </c>
      <c r="F12" s="1036">
        <v>196235.53366802656</v>
      </c>
      <c r="G12" s="1036">
        <v>767228.16481559724</v>
      </c>
      <c r="H12" s="1036">
        <v>15689.331363556405</v>
      </c>
      <c r="I12" s="1036">
        <v>-1641.8785334553177</v>
      </c>
      <c r="J12" s="1036">
        <v>14047.052830101085</v>
      </c>
      <c r="K12" s="1036">
        <v>3950323.123124491</v>
      </c>
    </row>
    <row r="13" spans="1:11" s="654" customFormat="1">
      <c r="A13" s="1035">
        <v>44866</v>
      </c>
      <c r="B13" s="1036">
        <v>642859.11626411323</v>
      </c>
      <c r="C13" s="1036">
        <v>198407.20010549994</v>
      </c>
      <c r="D13" s="1036">
        <v>841266.31636961177</v>
      </c>
      <c r="E13" s="1036">
        <v>628387.10124828201</v>
      </c>
      <c r="F13" s="1036">
        <v>199615.60740072234</v>
      </c>
      <c r="G13" s="1036">
        <v>828002.70864900481</v>
      </c>
      <c r="H13" s="1036">
        <v>14471.975015828531</v>
      </c>
      <c r="I13" s="1036">
        <v>-1208.407295221994</v>
      </c>
      <c r="J13" s="1036">
        <v>13263.56772060653</v>
      </c>
      <c r="K13" s="1036">
        <v>4037560.8078877442</v>
      </c>
    </row>
    <row r="14" spans="1:11" s="654" customFormat="1">
      <c r="A14" s="1037">
        <v>44896</v>
      </c>
      <c r="B14" s="1036">
        <v>704313.9017909281</v>
      </c>
      <c r="C14" s="1036">
        <v>211317.41623065458</v>
      </c>
      <c r="D14" s="1036">
        <v>915631.31802158337</v>
      </c>
      <c r="E14" s="1036">
        <v>717700.63422359712</v>
      </c>
      <c r="F14" s="1036">
        <v>193439.29220955563</v>
      </c>
      <c r="G14" s="1036">
        <v>911139.92643315252</v>
      </c>
      <c r="H14" s="1036">
        <v>-13386.882493045887</v>
      </c>
      <c r="I14" s="1036">
        <v>17878.12402109956</v>
      </c>
      <c r="J14" s="1036">
        <v>4491.2415280536807</v>
      </c>
      <c r="K14" s="1036">
        <v>3988735.3836416434</v>
      </c>
    </row>
    <row r="15" spans="1:11" s="654" customFormat="1">
      <c r="A15" s="1038" t="s">
        <v>755</v>
      </c>
      <c r="B15" s="1036">
        <v>664956.35582541395</v>
      </c>
      <c r="C15" s="1036">
        <v>202608.17931500264</v>
      </c>
      <c r="D15" s="1036">
        <v>867564.53514041752</v>
      </c>
      <c r="E15" s="1036">
        <v>656071.23469400778</v>
      </c>
      <c r="F15" s="1036">
        <v>200120.10924186697</v>
      </c>
      <c r="G15" s="1036">
        <v>856191.34393587429</v>
      </c>
      <c r="H15" s="1036">
        <v>8885.2511917845986</v>
      </c>
      <c r="I15" s="1036">
        <v>2488.0700731355028</v>
      </c>
      <c r="J15" s="1036">
        <v>11373.321264920101</v>
      </c>
      <c r="K15" s="1036">
        <v>3962405.5909366896</v>
      </c>
    </row>
    <row r="16" spans="1:11" s="654" customFormat="1">
      <c r="A16" s="1039">
        <v>44958</v>
      </c>
      <c r="B16" s="1036">
        <v>634314.33751810342</v>
      </c>
      <c r="C16" s="1036">
        <v>162870.73378018057</v>
      </c>
      <c r="D16" s="1036">
        <v>797185.07129828259</v>
      </c>
      <c r="E16" s="1036">
        <v>617186.06233687699</v>
      </c>
      <c r="F16" s="1036">
        <v>170423.66299926583</v>
      </c>
      <c r="G16" s="1036">
        <v>787609.72533614375</v>
      </c>
      <c r="H16" s="1036">
        <v>17128.265181227136</v>
      </c>
      <c r="I16" s="1036">
        <v>-7552.9292190855194</v>
      </c>
      <c r="J16" s="1036">
        <v>9575.3359621416166</v>
      </c>
      <c r="K16" s="1036">
        <v>3946256.9425985995</v>
      </c>
    </row>
    <row r="17" spans="1:14" s="654" customFormat="1">
      <c r="A17" s="1039">
        <v>44986</v>
      </c>
      <c r="B17" s="1040">
        <v>787643.06892986596</v>
      </c>
      <c r="C17" s="1040">
        <v>228026.37710976088</v>
      </c>
      <c r="D17" s="1040">
        <v>1015669.4460396282</v>
      </c>
      <c r="E17" s="1040">
        <v>819241.05510793161</v>
      </c>
      <c r="F17" s="1040">
        <v>215692.90609943541</v>
      </c>
      <c r="G17" s="1040">
        <v>1034933.9612073675</v>
      </c>
      <c r="H17" s="1040">
        <v>-31597.966178065297</v>
      </c>
      <c r="I17" s="1040">
        <v>12333.471010325426</v>
      </c>
      <c r="J17" s="1040">
        <v>-19264.495167739879</v>
      </c>
      <c r="K17" s="1036">
        <v>3942030.6769684507</v>
      </c>
    </row>
    <row r="18" spans="1:14" s="654" customFormat="1">
      <c r="A18" s="1039">
        <v>45017</v>
      </c>
      <c r="B18" s="1040">
        <v>630364.55544991314</v>
      </c>
      <c r="C18" s="1040">
        <v>194969.54969826492</v>
      </c>
      <c r="D18" s="1040">
        <v>825334.10514817806</v>
      </c>
      <c r="E18" s="1041">
        <v>526542.47811478528</v>
      </c>
      <c r="F18" s="1041">
        <v>177356.79436209862</v>
      </c>
      <c r="G18" s="1041">
        <v>703899.27247688384</v>
      </c>
      <c r="H18" s="1041">
        <v>103822.08460356813</v>
      </c>
      <c r="I18" s="1041">
        <v>17612.755336166323</v>
      </c>
      <c r="J18" s="1041">
        <v>121434.83993973446</v>
      </c>
      <c r="K18" s="1042">
        <v>4161821.6524216216</v>
      </c>
    </row>
    <row r="19" spans="1:14" s="654" customFormat="1">
      <c r="A19" s="1343" t="s">
        <v>345</v>
      </c>
      <c r="B19" s="1343"/>
      <c r="C19" s="1343"/>
      <c r="D19" s="1343"/>
      <c r="E19" s="1343"/>
      <c r="F19" s="1343"/>
      <c r="G19" s="1343"/>
      <c r="H19" s="1343"/>
      <c r="I19" s="1343"/>
      <c r="J19" s="1343"/>
      <c r="K19" s="1343"/>
    </row>
    <row r="20" spans="1:14">
      <c r="A20" s="1344" t="s">
        <v>756</v>
      </c>
      <c r="B20" s="1344" t="s">
        <v>757</v>
      </c>
      <c r="C20" s="1344" t="s">
        <v>757</v>
      </c>
      <c r="D20" s="1344" t="s">
        <v>757</v>
      </c>
      <c r="E20" s="1344" t="s">
        <v>757</v>
      </c>
      <c r="F20" s="1344" t="s">
        <v>757</v>
      </c>
      <c r="G20" s="1344" t="s">
        <v>757</v>
      </c>
      <c r="H20" s="1344" t="s">
        <v>757</v>
      </c>
      <c r="I20" s="1344" t="s">
        <v>757</v>
      </c>
      <c r="J20" s="1344" t="s">
        <v>757</v>
      </c>
      <c r="K20" s="1344" t="s">
        <v>757</v>
      </c>
      <c r="L20" s="656"/>
      <c r="M20" s="656"/>
      <c r="N20" s="656"/>
    </row>
    <row r="21" spans="1:14">
      <c r="A21" s="1345" t="s">
        <v>100</v>
      </c>
      <c r="B21" s="1345"/>
      <c r="C21" s="1345"/>
      <c r="D21" s="1345"/>
      <c r="E21" s="1345"/>
      <c r="F21" s="1345"/>
      <c r="G21" s="1345"/>
      <c r="H21" s="1345"/>
      <c r="I21" s="1345"/>
      <c r="J21" s="1345"/>
      <c r="K21" s="1345"/>
    </row>
    <row r="22" spans="1:14">
      <c r="E22" s="657"/>
      <c r="F22" s="657"/>
      <c r="G22" s="657"/>
      <c r="H22" s="657"/>
      <c r="I22" s="657"/>
      <c r="J22" s="658"/>
      <c r="K22" s="657"/>
    </row>
    <row r="23" spans="1:14">
      <c r="B23" s="659"/>
      <c r="C23" s="659"/>
      <c r="D23" s="659"/>
      <c r="E23" s="659"/>
      <c r="F23" s="659"/>
      <c r="G23" s="659"/>
      <c r="H23" s="659"/>
      <c r="I23" s="659"/>
      <c r="J23" s="659"/>
      <c r="K23" s="659"/>
    </row>
    <row r="24" spans="1:14">
      <c r="E24" s="657"/>
      <c r="F24" s="657"/>
      <c r="G24" s="657"/>
      <c r="H24" s="657"/>
      <c r="I24" s="657"/>
      <c r="J24" s="657"/>
    </row>
  </sheetData>
  <mergeCells count="9">
    <mergeCell ref="A19:K19"/>
    <mergeCell ref="A20:K20"/>
    <mergeCell ref="A21:K21"/>
    <mergeCell ref="A1:K1"/>
    <mergeCell ref="A2:A3"/>
    <mergeCell ref="B2:D2"/>
    <mergeCell ref="E2:G2"/>
    <mergeCell ref="H2:J2"/>
    <mergeCell ref="K2:K3"/>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55" workbookViewId="0">
      <selection activeCell="I14" sqref="I14"/>
    </sheetView>
  </sheetViews>
  <sheetFormatPr defaultColWidth="8.85546875" defaultRowHeight="15"/>
  <cols>
    <col min="1" max="1" width="8.140625" style="700" bestFit="1" customWidth="1"/>
    <col min="2" max="2" width="36.85546875" style="700" bestFit="1" customWidth="1"/>
    <col min="3" max="3" width="12.42578125" style="700" bestFit="1" customWidth="1"/>
    <col min="4" max="4" width="19.5703125" style="700" bestFit="1" customWidth="1"/>
    <col min="5" max="6" width="18.42578125" style="700" bestFit="1" customWidth="1"/>
    <col min="7" max="7" width="16.140625" style="700" bestFit="1" customWidth="1"/>
    <col min="8" max="8" width="16.5703125" style="700" bestFit="1" customWidth="1"/>
    <col min="9" max="9" width="16.42578125" style="667" bestFit="1" customWidth="1"/>
    <col min="10" max="10" width="19.5703125" style="667" bestFit="1" customWidth="1"/>
    <col min="11" max="11" width="15.7109375" style="700" bestFit="1" customWidth="1"/>
    <col min="12" max="12" width="15.85546875" style="700" bestFit="1" customWidth="1"/>
    <col min="13" max="13" width="17.28515625" style="700" bestFit="1" customWidth="1"/>
    <col min="14" max="14" width="17" style="700" bestFit="1" customWidth="1"/>
    <col min="15" max="16384" width="8.85546875" style="700"/>
  </cols>
  <sheetData>
    <row r="1" spans="1:14" s="660" customFormat="1">
      <c r="A1" s="1352" t="s">
        <v>79</v>
      </c>
      <c r="B1" s="1352"/>
      <c r="C1" s="1352"/>
      <c r="D1" s="1352"/>
      <c r="I1" s="661"/>
      <c r="J1" s="661"/>
    </row>
    <row r="2" spans="1:14" s="660" customFormat="1">
      <c r="A2" s="1353" t="s">
        <v>758</v>
      </c>
      <c r="B2" s="1353" t="s">
        <v>759</v>
      </c>
      <c r="C2" s="1355" t="s">
        <v>297</v>
      </c>
      <c r="D2" s="1355"/>
      <c r="E2" s="1355"/>
      <c r="F2" s="1355"/>
      <c r="G2" s="1355"/>
      <c r="H2" s="1355"/>
      <c r="I2" s="1356" t="s">
        <v>347</v>
      </c>
      <c r="J2" s="1357"/>
      <c r="K2" s="1357"/>
      <c r="L2" s="1357"/>
      <c r="M2" s="1357"/>
      <c r="N2" s="1357"/>
    </row>
    <row r="3" spans="1:14" s="662" customFormat="1" ht="120">
      <c r="A3" s="1354"/>
      <c r="B3" s="1353"/>
      <c r="C3" s="1043" t="s">
        <v>760</v>
      </c>
      <c r="D3" s="1043" t="s">
        <v>761</v>
      </c>
      <c r="E3" s="1043" t="s">
        <v>762</v>
      </c>
      <c r="F3" s="1043" t="s">
        <v>763</v>
      </c>
      <c r="G3" s="1043" t="s">
        <v>764</v>
      </c>
      <c r="H3" s="1043" t="s">
        <v>765</v>
      </c>
      <c r="I3" s="1044" t="s">
        <v>766</v>
      </c>
      <c r="J3" s="1044" t="s">
        <v>767</v>
      </c>
      <c r="K3" s="1044" t="s">
        <v>768</v>
      </c>
      <c r="L3" s="1044" t="s">
        <v>769</v>
      </c>
      <c r="M3" s="1044" t="s">
        <v>770</v>
      </c>
      <c r="N3" s="1044" t="s">
        <v>771</v>
      </c>
    </row>
    <row r="4" spans="1:14" s="660" customFormat="1">
      <c r="A4" s="1045" t="s">
        <v>772</v>
      </c>
      <c r="B4" s="1046" t="s">
        <v>773</v>
      </c>
      <c r="C4" s="1047"/>
      <c r="D4" s="1047"/>
      <c r="E4" s="1045"/>
      <c r="F4" s="1045"/>
      <c r="G4" s="1045"/>
      <c r="H4" s="1048"/>
      <c r="I4" s="1049"/>
      <c r="J4" s="1049"/>
      <c r="K4" s="1050"/>
      <c r="L4" s="1051"/>
      <c r="M4" s="1051"/>
      <c r="N4" s="1051"/>
    </row>
    <row r="5" spans="1:14">
      <c r="A5" s="1046" t="s">
        <v>774</v>
      </c>
      <c r="B5" s="1046" t="s">
        <v>775</v>
      </c>
      <c r="C5" s="663"/>
      <c r="D5" s="663"/>
      <c r="E5" s="663"/>
      <c r="F5" s="663"/>
      <c r="G5" s="663"/>
      <c r="H5" s="1052"/>
      <c r="I5" s="1049"/>
      <c r="J5" s="1049"/>
      <c r="K5" s="1050"/>
      <c r="L5" s="1053"/>
      <c r="M5" s="1053"/>
      <c r="N5" s="1053"/>
    </row>
    <row r="6" spans="1:14">
      <c r="A6" s="1054">
        <v>1</v>
      </c>
      <c r="B6" s="1055" t="s">
        <v>776</v>
      </c>
      <c r="C6" s="1056">
        <v>32</v>
      </c>
      <c r="D6" s="1056">
        <v>628550</v>
      </c>
      <c r="E6" s="1056">
        <v>5352764.862291445</v>
      </c>
      <c r="F6" s="1056">
        <v>5367160.0002608728</v>
      </c>
      <c r="G6" s="1056">
        <v>-14395.137969428883</v>
      </c>
      <c r="H6" s="1056">
        <v>95625.577594057526</v>
      </c>
      <c r="I6" s="1056">
        <v>32</v>
      </c>
      <c r="J6" s="1056">
        <v>659479</v>
      </c>
      <c r="K6" s="1056">
        <v>377180.35755883303</v>
      </c>
      <c r="L6" s="1056">
        <v>371073.01230610203</v>
      </c>
      <c r="M6" s="1056">
        <v>6107.3552527309648</v>
      </c>
      <c r="N6" s="1056">
        <v>102344.67338163167</v>
      </c>
    </row>
    <row r="7" spans="1:14">
      <c r="A7" s="1054">
        <v>2</v>
      </c>
      <c r="B7" s="1055" t="s">
        <v>777</v>
      </c>
      <c r="C7" s="1056">
        <v>36</v>
      </c>
      <c r="D7" s="1056">
        <v>1773500</v>
      </c>
      <c r="E7" s="1056">
        <v>3566045.7404830102</v>
      </c>
      <c r="F7" s="1056">
        <v>3602648.6760360524</v>
      </c>
      <c r="G7" s="1056">
        <v>-36602.935553042371</v>
      </c>
      <c r="H7" s="1056">
        <v>332498.15909379802</v>
      </c>
      <c r="I7" s="1056">
        <v>36</v>
      </c>
      <c r="J7" s="1056">
        <v>1775399</v>
      </c>
      <c r="K7" s="1056">
        <v>312871.77258840547</v>
      </c>
      <c r="L7" s="1056">
        <v>249652.43392662297</v>
      </c>
      <c r="M7" s="1056">
        <v>63219.328661782492</v>
      </c>
      <c r="N7" s="1056">
        <v>397785.66260613751</v>
      </c>
    </row>
    <row r="8" spans="1:14">
      <c r="A8" s="1054">
        <v>3</v>
      </c>
      <c r="B8" s="1055" t="s">
        <v>778</v>
      </c>
      <c r="C8" s="1056">
        <v>25</v>
      </c>
      <c r="D8" s="1056">
        <v>633103</v>
      </c>
      <c r="E8" s="1056">
        <v>190907.71900910576</v>
      </c>
      <c r="F8" s="1056">
        <v>204570.49116032402</v>
      </c>
      <c r="G8" s="1056">
        <v>-13662.762151218274</v>
      </c>
      <c r="H8" s="1056">
        <v>79122.507299187157</v>
      </c>
      <c r="I8" s="1056">
        <v>25</v>
      </c>
      <c r="J8" s="1056">
        <v>632337</v>
      </c>
      <c r="K8" s="1056">
        <v>21919.201425555348</v>
      </c>
      <c r="L8" s="1056">
        <v>11256.588962579001</v>
      </c>
      <c r="M8" s="1056">
        <v>10662.612462976354</v>
      </c>
      <c r="N8" s="1056">
        <v>90295.363136271757</v>
      </c>
    </row>
    <row r="9" spans="1:14">
      <c r="A9" s="1054">
        <v>4</v>
      </c>
      <c r="B9" s="1055" t="s">
        <v>779</v>
      </c>
      <c r="C9" s="1056">
        <v>21</v>
      </c>
      <c r="D9" s="1056">
        <v>940074</v>
      </c>
      <c r="E9" s="1056">
        <v>100879.17909098796</v>
      </c>
      <c r="F9" s="1056">
        <v>131983.91127217541</v>
      </c>
      <c r="G9" s="1056">
        <v>-31104.732181187461</v>
      </c>
      <c r="H9" s="1056">
        <v>86692.51844309023</v>
      </c>
      <c r="I9" s="1056">
        <v>21</v>
      </c>
      <c r="J9" s="1056">
        <v>935894</v>
      </c>
      <c r="K9" s="1056">
        <v>11249.143682037135</v>
      </c>
      <c r="L9" s="1056">
        <v>5785.89821216567</v>
      </c>
      <c r="M9" s="1056">
        <v>5463.255469871463</v>
      </c>
      <c r="N9" s="1056">
        <v>92765.182637748789</v>
      </c>
    </row>
    <row r="10" spans="1:14">
      <c r="A10" s="1054">
        <v>5</v>
      </c>
      <c r="B10" s="1055" t="s">
        <v>780</v>
      </c>
      <c r="C10" s="1056">
        <v>22</v>
      </c>
      <c r="D10" s="1056">
        <v>422082</v>
      </c>
      <c r="E10" s="1056">
        <v>282145.53479797504</v>
      </c>
      <c r="F10" s="1056">
        <v>294815.12021132524</v>
      </c>
      <c r="G10" s="1056">
        <v>-12669.585413350243</v>
      </c>
      <c r="H10" s="1056">
        <v>108468.11471696095</v>
      </c>
      <c r="I10" s="1056">
        <v>22</v>
      </c>
      <c r="J10" s="1056">
        <v>422740</v>
      </c>
      <c r="K10" s="1056">
        <v>31153.714219593239</v>
      </c>
      <c r="L10" s="1056">
        <v>17192.767652201997</v>
      </c>
      <c r="M10" s="1056">
        <v>13960.946567391247</v>
      </c>
      <c r="N10" s="1056">
        <v>122783.89123526315</v>
      </c>
    </row>
    <row r="11" spans="1:14">
      <c r="A11" s="1054">
        <v>6</v>
      </c>
      <c r="B11" s="1055" t="s">
        <v>781</v>
      </c>
      <c r="C11" s="1056">
        <v>25</v>
      </c>
      <c r="D11" s="1056">
        <v>507214</v>
      </c>
      <c r="E11" s="1056">
        <v>38512.704063920595</v>
      </c>
      <c r="F11" s="1056">
        <v>67458.907989034167</v>
      </c>
      <c r="G11" s="1056">
        <v>-28946.203925113561</v>
      </c>
      <c r="H11" s="1056">
        <v>91238.61748163322</v>
      </c>
      <c r="I11" s="1056">
        <v>25</v>
      </c>
      <c r="J11" s="1056">
        <v>504524</v>
      </c>
      <c r="K11" s="1056">
        <v>3348.5311857495335</v>
      </c>
      <c r="L11" s="1056">
        <v>1565.728437123</v>
      </c>
      <c r="M11" s="1056">
        <v>1782.802748626533</v>
      </c>
      <c r="N11" s="1056">
        <v>94187.947873772617</v>
      </c>
    </row>
    <row r="12" spans="1:14">
      <c r="A12" s="1054">
        <v>7</v>
      </c>
      <c r="B12" s="1055" t="s">
        <v>782</v>
      </c>
      <c r="C12" s="1056">
        <v>15</v>
      </c>
      <c r="D12" s="1056">
        <v>256052</v>
      </c>
      <c r="E12" s="1056">
        <v>5397.9319425445838</v>
      </c>
      <c r="F12" s="1056">
        <v>12548.427076231334</v>
      </c>
      <c r="G12" s="1056">
        <v>-7150.4951336867498</v>
      </c>
      <c r="H12" s="1056">
        <v>27090.571997161132</v>
      </c>
      <c r="I12" s="1056">
        <v>15</v>
      </c>
      <c r="J12" s="1056">
        <v>255984</v>
      </c>
      <c r="K12" s="1056">
        <v>514.19112190371902</v>
      </c>
      <c r="L12" s="1056">
        <v>508.51777996900006</v>
      </c>
      <c r="M12" s="1056">
        <v>5.6733419347190921</v>
      </c>
      <c r="N12" s="1056">
        <v>27387.943384474318</v>
      </c>
    </row>
    <row r="13" spans="1:14">
      <c r="A13" s="1054">
        <v>8</v>
      </c>
      <c r="B13" s="1055" t="s">
        <v>783</v>
      </c>
      <c r="C13" s="1056">
        <v>12</v>
      </c>
      <c r="D13" s="1056">
        <v>106926</v>
      </c>
      <c r="E13" s="1056">
        <v>1028.4465798136596</v>
      </c>
      <c r="F13" s="1056">
        <v>2497.0495023629996</v>
      </c>
      <c r="G13" s="1056">
        <v>-1468.6029225493405</v>
      </c>
      <c r="H13" s="1056">
        <v>8894.7166874069899</v>
      </c>
      <c r="I13" s="1056">
        <v>12</v>
      </c>
      <c r="J13" s="1056">
        <v>106795</v>
      </c>
      <c r="K13" s="1056">
        <v>665.1363132769236</v>
      </c>
      <c r="L13" s="1056">
        <v>66.85639424899999</v>
      </c>
      <c r="M13" s="1056">
        <v>598.2799190279236</v>
      </c>
      <c r="N13" s="1056">
        <v>9610.3003705382216</v>
      </c>
    </row>
    <row r="14" spans="1:14">
      <c r="A14" s="1054">
        <v>9</v>
      </c>
      <c r="B14" s="1055" t="s">
        <v>784</v>
      </c>
      <c r="C14" s="1056">
        <v>7</v>
      </c>
      <c r="D14" s="1056">
        <v>45546</v>
      </c>
      <c r="E14" s="1056">
        <v>6464.0203569379992</v>
      </c>
      <c r="F14" s="1056">
        <v>344.58269325799995</v>
      </c>
      <c r="G14" s="1056">
        <v>6119.4376636799998</v>
      </c>
      <c r="H14" s="1056">
        <v>8797.8703843278508</v>
      </c>
      <c r="I14" s="1056">
        <v>7</v>
      </c>
      <c r="J14" s="1056">
        <v>46138</v>
      </c>
      <c r="K14" s="1056">
        <v>123.73393381799991</v>
      </c>
      <c r="L14" s="1056">
        <v>54.044292308999999</v>
      </c>
      <c r="M14" s="1056">
        <v>69.689641508999898</v>
      </c>
      <c r="N14" s="1056">
        <v>9037.4843563866398</v>
      </c>
    </row>
    <row r="15" spans="1:14">
      <c r="A15" s="1054">
        <v>10</v>
      </c>
      <c r="B15" s="1055" t="s">
        <v>785</v>
      </c>
      <c r="C15" s="1056">
        <v>22</v>
      </c>
      <c r="D15" s="1056">
        <v>229940</v>
      </c>
      <c r="E15" s="1056">
        <v>12161.118866902196</v>
      </c>
      <c r="F15" s="1056">
        <v>9249.2767458332346</v>
      </c>
      <c r="G15" s="1056">
        <v>2911.8421210689621</v>
      </c>
      <c r="H15" s="1056">
        <v>29286.885918869451</v>
      </c>
      <c r="I15" s="1056">
        <v>22</v>
      </c>
      <c r="J15" s="1056">
        <v>230966</v>
      </c>
      <c r="K15" s="1056">
        <v>595.05460292563259</v>
      </c>
      <c r="L15" s="1056">
        <v>233.074381082</v>
      </c>
      <c r="M15" s="1056">
        <v>361.98022184363253</v>
      </c>
      <c r="N15" s="1056">
        <v>30010.044004033622</v>
      </c>
    </row>
    <row r="16" spans="1:14">
      <c r="A16" s="1054">
        <v>11</v>
      </c>
      <c r="B16" s="1055" t="s">
        <v>786</v>
      </c>
      <c r="C16" s="1056">
        <v>21</v>
      </c>
      <c r="D16" s="1056">
        <v>617379</v>
      </c>
      <c r="E16" s="1056">
        <v>47796.385788130188</v>
      </c>
      <c r="F16" s="1056">
        <v>51242.753615830719</v>
      </c>
      <c r="G16" s="1056">
        <v>-3446.3678277005242</v>
      </c>
      <c r="H16" s="1056">
        <v>130766.62072416114</v>
      </c>
      <c r="I16" s="1056">
        <v>21</v>
      </c>
      <c r="J16" s="1056">
        <v>613934</v>
      </c>
      <c r="K16" s="1056">
        <v>2900.4064972838223</v>
      </c>
      <c r="L16" s="1056">
        <v>2848.1237789119996</v>
      </c>
      <c r="M16" s="1056">
        <v>52.282718371822213</v>
      </c>
      <c r="N16" s="1056">
        <v>132770.88688025431</v>
      </c>
    </row>
    <row r="17" spans="1:14">
      <c r="A17" s="1054">
        <v>12</v>
      </c>
      <c r="B17" s="1055" t="s">
        <v>787</v>
      </c>
      <c r="C17" s="1056">
        <v>15</v>
      </c>
      <c r="D17" s="1056">
        <v>246438</v>
      </c>
      <c r="E17" s="1056">
        <v>3424.4904387257616</v>
      </c>
      <c r="F17" s="1056">
        <v>7565.9551438469998</v>
      </c>
      <c r="G17" s="1056">
        <v>-4141.4647051212378</v>
      </c>
      <c r="H17" s="1056">
        <v>24776.348005679924</v>
      </c>
      <c r="I17" s="1056">
        <v>15</v>
      </c>
      <c r="J17" s="1056">
        <v>243984</v>
      </c>
      <c r="K17" s="1056">
        <v>85.348801909218921</v>
      </c>
      <c r="L17" s="1056">
        <v>441.46103246499996</v>
      </c>
      <c r="M17" s="1056">
        <v>-356.11223055578103</v>
      </c>
      <c r="N17" s="1056">
        <v>24687.647387236913</v>
      </c>
    </row>
    <row r="18" spans="1:14">
      <c r="A18" s="1054">
        <v>13</v>
      </c>
      <c r="B18" s="1055" t="s">
        <v>788</v>
      </c>
      <c r="C18" s="1056">
        <v>23</v>
      </c>
      <c r="D18" s="1056">
        <v>297318</v>
      </c>
      <c r="E18" s="1056">
        <v>20570.616173302136</v>
      </c>
      <c r="F18" s="1056">
        <v>36775.999242177328</v>
      </c>
      <c r="G18" s="1056">
        <v>-16205.373068875198</v>
      </c>
      <c r="H18" s="1056">
        <v>80517.191714670727</v>
      </c>
      <c r="I18" s="1056">
        <v>23</v>
      </c>
      <c r="J18" s="1056">
        <v>295048</v>
      </c>
      <c r="K18" s="1056">
        <v>1033.0351619305077</v>
      </c>
      <c r="L18" s="1056">
        <v>1182.5415423970001</v>
      </c>
      <c r="M18" s="1056">
        <v>-149.50638046649246</v>
      </c>
      <c r="N18" s="1056">
        <v>81129.064444900723</v>
      </c>
    </row>
    <row r="19" spans="1:14">
      <c r="A19" s="1054">
        <v>14</v>
      </c>
      <c r="B19" s="1055" t="s">
        <v>789</v>
      </c>
      <c r="C19" s="1056">
        <v>22</v>
      </c>
      <c r="D19" s="1056">
        <v>176253</v>
      </c>
      <c r="E19" s="1056">
        <v>9298.3110224406755</v>
      </c>
      <c r="F19" s="1056">
        <v>3826.2817162470005</v>
      </c>
      <c r="G19" s="1056">
        <v>5472.0293061936745</v>
      </c>
      <c r="H19" s="1056">
        <v>21458.105252516165</v>
      </c>
      <c r="I19" s="1056">
        <v>22</v>
      </c>
      <c r="J19" s="1056">
        <v>177311</v>
      </c>
      <c r="K19" s="1056">
        <v>690.49335381899982</v>
      </c>
      <c r="L19" s="1056">
        <v>255.99085299100003</v>
      </c>
      <c r="M19" s="1056">
        <v>434.50250082800005</v>
      </c>
      <c r="N19" s="1056">
        <v>22170.553964637038</v>
      </c>
    </row>
    <row r="20" spans="1:14">
      <c r="A20" s="1054">
        <v>15</v>
      </c>
      <c r="B20" s="1055" t="s">
        <v>790</v>
      </c>
      <c r="C20" s="1056">
        <v>5</v>
      </c>
      <c r="D20" s="1056">
        <v>42565</v>
      </c>
      <c r="E20" s="1056">
        <v>3587.4686200759998</v>
      </c>
      <c r="F20" s="1056">
        <v>1163.9979791439998</v>
      </c>
      <c r="G20" s="1056">
        <v>2423.4706409320006</v>
      </c>
      <c r="H20" s="1056">
        <v>3759.8345648833301</v>
      </c>
      <c r="I20" s="1056">
        <v>5</v>
      </c>
      <c r="J20" s="1056">
        <v>42343</v>
      </c>
      <c r="K20" s="1056">
        <v>582.90948825099997</v>
      </c>
      <c r="L20" s="1056">
        <v>29.348033041999997</v>
      </c>
      <c r="M20" s="1056">
        <v>553.56145520899997</v>
      </c>
      <c r="N20" s="1056">
        <v>4380.5989070298092</v>
      </c>
    </row>
    <row r="21" spans="1:14">
      <c r="A21" s="1054">
        <v>16</v>
      </c>
      <c r="B21" s="1055" t="s">
        <v>791</v>
      </c>
      <c r="C21" s="1056">
        <v>12</v>
      </c>
      <c r="D21" s="1056">
        <v>236780</v>
      </c>
      <c r="E21" s="1056">
        <v>31038.256777189523</v>
      </c>
      <c r="F21" s="1056">
        <v>61774.165945057008</v>
      </c>
      <c r="G21" s="1056">
        <v>-30735.909167867485</v>
      </c>
      <c r="H21" s="1056">
        <v>52988.71937442982</v>
      </c>
      <c r="I21" s="1056">
        <v>13</v>
      </c>
      <c r="J21" s="1056">
        <v>234702</v>
      </c>
      <c r="K21" s="1056">
        <v>5741.6697999374283</v>
      </c>
      <c r="L21" s="1056">
        <v>1830.912943518</v>
      </c>
      <c r="M21" s="1056">
        <v>3910.7568564194289</v>
      </c>
      <c r="N21" s="1056">
        <v>57358.852799922242</v>
      </c>
    </row>
    <row r="22" spans="1:14">
      <c r="A22" s="1054"/>
      <c r="B22" s="1046" t="s">
        <v>792</v>
      </c>
      <c r="C22" s="1057">
        <v>315</v>
      </c>
      <c r="D22" s="1057">
        <v>7159720</v>
      </c>
      <c r="E22" s="1057">
        <v>9672022.7863025088</v>
      </c>
      <c r="F22" s="1057">
        <v>9855625.596589772</v>
      </c>
      <c r="G22" s="1057">
        <v>-183602.79028726672</v>
      </c>
      <c r="H22" s="1057">
        <v>1181982.3592528335</v>
      </c>
      <c r="I22" s="1057">
        <v>316</v>
      </c>
      <c r="J22" s="1057">
        <v>7177578</v>
      </c>
      <c r="K22" s="1057">
        <v>770654.69973522902</v>
      </c>
      <c r="L22" s="1057">
        <v>663977.30052772874</v>
      </c>
      <c r="M22" s="1057">
        <v>106677.4092075003</v>
      </c>
      <c r="N22" s="1057">
        <v>1298706.0973702392</v>
      </c>
    </row>
    <row r="23" spans="1:14">
      <c r="A23" s="1054"/>
      <c r="B23" s="1054"/>
      <c r="C23" s="1056"/>
      <c r="D23" s="1056"/>
      <c r="E23" s="1056"/>
      <c r="F23" s="1056"/>
      <c r="G23" s="1056"/>
      <c r="H23" s="1056"/>
      <c r="I23" s="1056"/>
      <c r="J23" s="1056"/>
      <c r="K23" s="1056"/>
      <c r="L23" s="1056"/>
      <c r="M23" s="1056"/>
      <c r="N23" s="1056"/>
    </row>
    <row r="24" spans="1:14">
      <c r="A24" s="1046" t="s">
        <v>793</v>
      </c>
      <c r="B24" s="1046" t="s">
        <v>794</v>
      </c>
      <c r="C24" s="1056"/>
      <c r="D24" s="1056"/>
      <c r="E24" s="1056"/>
      <c r="F24" s="1056"/>
      <c r="G24" s="1056"/>
      <c r="H24" s="1056"/>
      <c r="I24" s="1056"/>
      <c r="J24" s="1056"/>
      <c r="K24" s="1056"/>
      <c r="L24" s="1056"/>
      <c r="M24" s="1056"/>
      <c r="N24" s="1056"/>
    </row>
    <row r="25" spans="1:14">
      <c r="A25" s="1054">
        <v>17</v>
      </c>
      <c r="B25" s="1058" t="s">
        <v>795</v>
      </c>
      <c r="C25" s="1056">
        <v>19</v>
      </c>
      <c r="D25" s="1056">
        <v>4142895</v>
      </c>
      <c r="E25" s="1056">
        <v>21519.140005183075</v>
      </c>
      <c r="F25" s="1056">
        <v>10098.917524522749</v>
      </c>
      <c r="G25" s="1056">
        <v>11420.222480660321</v>
      </c>
      <c r="H25" s="1056">
        <v>67337.876603806129</v>
      </c>
      <c r="I25" s="1056">
        <v>19</v>
      </c>
      <c r="J25" s="1056">
        <v>4174058</v>
      </c>
      <c r="K25" s="1056">
        <v>1225.7058023790073</v>
      </c>
      <c r="L25" s="1056">
        <v>1019.4476370568532</v>
      </c>
      <c r="M25" s="1056">
        <v>206.24816532215399</v>
      </c>
      <c r="N25" s="1056">
        <v>70518.479144495082</v>
      </c>
    </row>
    <row r="26" spans="1:14">
      <c r="A26" s="1054">
        <v>18</v>
      </c>
      <c r="B26" s="1058" t="s">
        <v>796</v>
      </c>
      <c r="C26" s="1056">
        <v>31</v>
      </c>
      <c r="D26" s="1056">
        <v>12973512</v>
      </c>
      <c r="E26" s="1056">
        <v>42152.912180270527</v>
      </c>
      <c r="F26" s="1056">
        <v>33779.994214414924</v>
      </c>
      <c r="G26" s="1056">
        <v>8372.907965855602</v>
      </c>
      <c r="H26" s="1056">
        <v>235760.09601405481</v>
      </c>
      <c r="I26" s="1056">
        <v>31</v>
      </c>
      <c r="J26" s="1056">
        <v>12955752</v>
      </c>
      <c r="K26" s="1056">
        <v>2706.7207797710698</v>
      </c>
      <c r="L26" s="1056">
        <v>2654.0891263302697</v>
      </c>
      <c r="M26" s="1056">
        <v>52.631653440800164</v>
      </c>
      <c r="N26" s="1056">
        <v>244610.91797114883</v>
      </c>
    </row>
    <row r="27" spans="1:14">
      <c r="A27" s="1054">
        <v>19</v>
      </c>
      <c r="B27" s="1058" t="s">
        <v>797</v>
      </c>
      <c r="C27" s="1056">
        <v>26</v>
      </c>
      <c r="D27" s="1056">
        <v>7809179</v>
      </c>
      <c r="E27" s="1056">
        <v>34326.094659291055</v>
      </c>
      <c r="F27" s="1056">
        <v>16104.601563731316</v>
      </c>
      <c r="G27" s="1056">
        <v>18221.483095559728</v>
      </c>
      <c r="H27" s="1056">
        <v>127841.82070488471</v>
      </c>
      <c r="I27" s="1056">
        <v>26</v>
      </c>
      <c r="J27" s="1056">
        <v>7844968</v>
      </c>
      <c r="K27" s="1056">
        <v>2316.5710910360003</v>
      </c>
      <c r="L27" s="1056">
        <v>1577.8390244638483</v>
      </c>
      <c r="M27" s="1056">
        <v>738.72206657215168</v>
      </c>
      <c r="N27" s="1056">
        <v>133689.14521573175</v>
      </c>
    </row>
    <row r="28" spans="1:14">
      <c r="A28" s="1054">
        <v>20</v>
      </c>
      <c r="B28" s="1058" t="s">
        <v>798</v>
      </c>
      <c r="C28" s="1056">
        <v>29</v>
      </c>
      <c r="D28" s="1056">
        <v>10612983</v>
      </c>
      <c r="E28" s="1056">
        <v>42320.481288447256</v>
      </c>
      <c r="F28" s="1056">
        <v>22114.805532520259</v>
      </c>
      <c r="G28" s="1056">
        <v>20205.675755927001</v>
      </c>
      <c r="H28" s="1056">
        <v>183255.529507359</v>
      </c>
      <c r="I28" s="1056">
        <v>29</v>
      </c>
      <c r="J28" s="1056">
        <v>10695532</v>
      </c>
      <c r="K28" s="1056">
        <v>3677.1054311528314</v>
      </c>
      <c r="L28" s="1056">
        <v>1886.1276950217191</v>
      </c>
      <c r="M28" s="1056">
        <v>1790.9777361311124</v>
      </c>
      <c r="N28" s="1056">
        <v>192564.45175121105</v>
      </c>
    </row>
    <row r="29" spans="1:14">
      <c r="A29" s="1054">
        <v>21</v>
      </c>
      <c r="B29" s="1058" t="s">
        <v>799</v>
      </c>
      <c r="C29" s="1056">
        <v>24</v>
      </c>
      <c r="D29" s="1056">
        <v>10899311</v>
      </c>
      <c r="E29" s="1056">
        <v>38735.694523668237</v>
      </c>
      <c r="F29" s="1056">
        <v>16631.98256291396</v>
      </c>
      <c r="G29" s="1056">
        <v>22103.711960754281</v>
      </c>
      <c r="H29" s="1056">
        <v>133383.69082141953</v>
      </c>
      <c r="I29" s="1056">
        <v>24</v>
      </c>
      <c r="J29" s="1056">
        <v>11125117</v>
      </c>
      <c r="K29" s="1056">
        <v>3592.7085593698994</v>
      </c>
      <c r="L29" s="1056">
        <v>1410.2511370529307</v>
      </c>
      <c r="M29" s="1056">
        <v>2182.4474223169682</v>
      </c>
      <c r="N29" s="1056">
        <v>142211.56026534393</v>
      </c>
    </row>
    <row r="30" spans="1:14">
      <c r="A30" s="1054">
        <v>22</v>
      </c>
      <c r="B30" s="1058" t="s">
        <v>800</v>
      </c>
      <c r="C30" s="1056">
        <v>9</v>
      </c>
      <c r="D30" s="1056">
        <v>721832</v>
      </c>
      <c r="E30" s="1056">
        <v>5285.1062927850007</v>
      </c>
      <c r="F30" s="1056">
        <v>1393.0195891141429</v>
      </c>
      <c r="G30" s="1056">
        <v>3892.0867036708569</v>
      </c>
      <c r="H30" s="1056">
        <v>13994.081689709999</v>
      </c>
      <c r="I30" s="1056">
        <v>9</v>
      </c>
      <c r="J30" s="1056">
        <v>730675</v>
      </c>
      <c r="K30" s="1056">
        <v>312.59382399899999</v>
      </c>
      <c r="L30" s="1056">
        <v>190.02643183972529</v>
      </c>
      <c r="M30" s="1056">
        <v>122.56739215927469</v>
      </c>
      <c r="N30" s="1056">
        <v>14471.619561304149</v>
      </c>
    </row>
    <row r="31" spans="1:14">
      <c r="A31" s="1054">
        <v>23</v>
      </c>
      <c r="B31" s="1058" t="s">
        <v>801</v>
      </c>
      <c r="C31" s="1056">
        <v>22</v>
      </c>
      <c r="D31" s="1056">
        <v>4666901</v>
      </c>
      <c r="E31" s="1056">
        <v>16976.428693505957</v>
      </c>
      <c r="F31" s="1056">
        <v>9232.6591186750375</v>
      </c>
      <c r="G31" s="1056">
        <v>7743.7695748309234</v>
      </c>
      <c r="H31" s="1056">
        <v>90583.604408326428</v>
      </c>
      <c r="I31" s="1056">
        <v>22</v>
      </c>
      <c r="J31" s="1056">
        <v>4714942</v>
      </c>
      <c r="K31" s="1056">
        <v>1254.7359900869992</v>
      </c>
      <c r="L31" s="1056">
        <v>963.64871328690128</v>
      </c>
      <c r="M31" s="1056">
        <v>291.08727680009798</v>
      </c>
      <c r="N31" s="1056">
        <v>94049.64421197724</v>
      </c>
    </row>
    <row r="32" spans="1:14">
      <c r="A32" s="1054">
        <v>24</v>
      </c>
      <c r="B32" s="1058" t="s">
        <v>802</v>
      </c>
      <c r="C32" s="1056">
        <v>26</v>
      </c>
      <c r="D32" s="1056">
        <v>5315932</v>
      </c>
      <c r="E32" s="1056">
        <v>22573.234181247492</v>
      </c>
      <c r="F32" s="1056">
        <v>16216.025434452511</v>
      </c>
      <c r="G32" s="1056">
        <v>6357.2087467949877</v>
      </c>
      <c r="H32" s="1056">
        <v>98672.560731540536</v>
      </c>
      <c r="I32" s="1056">
        <v>26</v>
      </c>
      <c r="J32" s="1056">
        <v>5296509</v>
      </c>
      <c r="K32" s="1056">
        <v>1328.5395693669996</v>
      </c>
      <c r="L32" s="1056">
        <v>1459.4385522433142</v>
      </c>
      <c r="M32" s="1056">
        <v>-130.90898287631455</v>
      </c>
      <c r="N32" s="1056">
        <v>102984.97685043339</v>
      </c>
    </row>
    <row r="33" spans="1:14">
      <c r="A33" s="1054">
        <v>25</v>
      </c>
      <c r="B33" s="1058" t="s">
        <v>803</v>
      </c>
      <c r="C33" s="1056">
        <v>126</v>
      </c>
      <c r="D33" s="1056">
        <v>13175494</v>
      </c>
      <c r="E33" s="1056">
        <v>62574.245896082983</v>
      </c>
      <c r="F33" s="1056">
        <v>38843.237604702423</v>
      </c>
      <c r="G33" s="1056">
        <v>23730.998291380565</v>
      </c>
      <c r="H33" s="1056">
        <v>172819.47499282489</v>
      </c>
      <c r="I33" s="1056">
        <v>127</v>
      </c>
      <c r="J33" s="1056">
        <v>13228388</v>
      </c>
      <c r="K33" s="1056">
        <v>4233.4631444319994</v>
      </c>
      <c r="L33" s="1056">
        <v>3619.025406013784</v>
      </c>
      <c r="M33" s="1056">
        <v>614.43773841821599</v>
      </c>
      <c r="N33" s="1056">
        <v>178977.8747428135</v>
      </c>
    </row>
    <row r="34" spans="1:14">
      <c r="A34" s="1054">
        <v>26</v>
      </c>
      <c r="B34" s="1058" t="s">
        <v>804</v>
      </c>
      <c r="C34" s="1056">
        <v>43</v>
      </c>
      <c r="D34" s="1056">
        <v>15272141</v>
      </c>
      <c r="E34" s="1056">
        <v>23863.884966244008</v>
      </c>
      <c r="F34" s="1056">
        <v>16119.952795232</v>
      </c>
      <c r="G34" s="1056">
        <v>7743.9321710120021</v>
      </c>
      <c r="H34" s="1056">
        <v>151751.22093520593</v>
      </c>
      <c r="I34" s="1056">
        <v>42</v>
      </c>
      <c r="J34" s="1056">
        <v>15279990</v>
      </c>
      <c r="K34" s="1056">
        <v>1523.0824154420034</v>
      </c>
      <c r="L34" s="1056">
        <v>1461.9285608750001</v>
      </c>
      <c r="M34" s="1056">
        <v>61.163854567003206</v>
      </c>
      <c r="N34" s="1056">
        <v>157972.06415064973</v>
      </c>
    </row>
    <row r="35" spans="1:14">
      <c r="A35" s="1054">
        <v>27</v>
      </c>
      <c r="B35" s="1058" t="s">
        <v>805</v>
      </c>
      <c r="C35" s="1056">
        <v>35</v>
      </c>
      <c r="D35" s="1056">
        <v>12701619</v>
      </c>
      <c r="E35" s="1056">
        <v>51675.826467462641</v>
      </c>
      <c r="F35" s="1056">
        <v>34714.356255763785</v>
      </c>
      <c r="G35" s="1056">
        <v>16961.480211698869</v>
      </c>
      <c r="H35" s="1056">
        <v>241682.53989368497</v>
      </c>
      <c r="I35" s="1056">
        <v>35</v>
      </c>
      <c r="J35" s="1056">
        <v>12715541</v>
      </c>
      <c r="K35" s="1056">
        <v>3230.2652872563331</v>
      </c>
      <c r="L35" s="1056">
        <v>2679.3841215807993</v>
      </c>
      <c r="M35" s="1056">
        <v>550.89116567553424</v>
      </c>
      <c r="N35" s="1056">
        <v>252500.26971606756</v>
      </c>
    </row>
    <row r="36" spans="1:14">
      <c r="A36" s="1054"/>
      <c r="B36" s="1046" t="s">
        <v>806</v>
      </c>
      <c r="C36" s="1057">
        <v>390</v>
      </c>
      <c r="D36" s="1057">
        <v>98291799</v>
      </c>
      <c r="E36" s="1057">
        <v>362003.04915418819</v>
      </c>
      <c r="F36" s="1057">
        <v>215249.55219604314</v>
      </c>
      <c r="G36" s="1057">
        <v>146753.47695814513</v>
      </c>
      <c r="H36" s="1057">
        <v>1517082.496302817</v>
      </c>
      <c r="I36" s="1057">
        <v>390</v>
      </c>
      <c r="J36" s="1057">
        <v>98761472</v>
      </c>
      <c r="K36" s="1057">
        <v>25401.491894292143</v>
      </c>
      <c r="L36" s="1057">
        <v>18921.206405765144</v>
      </c>
      <c r="M36" s="1057">
        <v>6480.2654885269976</v>
      </c>
      <c r="N36" s="1057">
        <v>1584551.0035811763</v>
      </c>
    </row>
    <row r="37" spans="1:14">
      <c r="A37" s="1054"/>
      <c r="B37" s="1054"/>
      <c r="C37" s="1056"/>
      <c r="D37" s="1056"/>
      <c r="E37" s="1056"/>
      <c r="F37" s="1056"/>
      <c r="G37" s="1056"/>
      <c r="H37" s="1056"/>
      <c r="I37" s="1056"/>
      <c r="J37" s="1056"/>
      <c r="K37" s="1056"/>
      <c r="L37" s="1056"/>
      <c r="M37" s="1056"/>
      <c r="N37" s="1056"/>
    </row>
    <row r="38" spans="1:14">
      <c r="A38" s="1046" t="s">
        <v>807</v>
      </c>
      <c r="B38" s="1046" t="s">
        <v>808</v>
      </c>
      <c r="C38" s="1056"/>
      <c r="D38" s="1056"/>
      <c r="E38" s="1056"/>
      <c r="F38" s="1056"/>
      <c r="G38" s="1056"/>
      <c r="H38" s="1056"/>
      <c r="I38" s="1056"/>
      <c r="J38" s="1056"/>
      <c r="K38" s="1056"/>
      <c r="L38" s="1056"/>
      <c r="M38" s="1056"/>
      <c r="N38" s="1056"/>
    </row>
    <row r="39" spans="1:14">
      <c r="A39" s="1054">
        <v>28</v>
      </c>
      <c r="B39" s="1058" t="s">
        <v>809</v>
      </c>
      <c r="C39" s="1056">
        <v>20</v>
      </c>
      <c r="D39" s="1056">
        <v>519049</v>
      </c>
      <c r="E39" s="1056">
        <v>5893.4522378113315</v>
      </c>
      <c r="F39" s="1056">
        <v>4682.4854404004673</v>
      </c>
      <c r="G39" s="1056">
        <v>1210.9667974108636</v>
      </c>
      <c r="H39" s="1056">
        <v>23170.168790564789</v>
      </c>
      <c r="I39" s="1056">
        <v>20</v>
      </c>
      <c r="J39" s="1056">
        <v>516833</v>
      </c>
      <c r="K39" s="1056">
        <v>215.16841949901863</v>
      </c>
      <c r="L39" s="1056">
        <v>420.12897819459999</v>
      </c>
      <c r="M39" s="1056">
        <v>-204.96055869558134</v>
      </c>
      <c r="N39" s="1056">
        <v>23351.932566258405</v>
      </c>
    </row>
    <row r="40" spans="1:14" ht="30">
      <c r="A40" s="1054">
        <v>29</v>
      </c>
      <c r="B40" s="1058" t="s">
        <v>810</v>
      </c>
      <c r="C40" s="1056">
        <v>31</v>
      </c>
      <c r="D40" s="1056">
        <v>5317925</v>
      </c>
      <c r="E40" s="1056">
        <v>27905.750694770784</v>
      </c>
      <c r="F40" s="1056">
        <v>22180.446389824112</v>
      </c>
      <c r="G40" s="1056">
        <v>5725.3043049466687</v>
      </c>
      <c r="H40" s="1056">
        <v>153898.7044268187</v>
      </c>
      <c r="I40" s="1056">
        <v>31</v>
      </c>
      <c r="J40" s="1056">
        <v>5304415</v>
      </c>
      <c r="K40" s="1056">
        <v>1491.2306576767958</v>
      </c>
      <c r="L40" s="1056">
        <v>1922.7508494443582</v>
      </c>
      <c r="M40" s="1056">
        <v>-431.51019176756216</v>
      </c>
      <c r="N40" s="1056">
        <v>158740.82777026886</v>
      </c>
    </row>
    <row r="41" spans="1:14" ht="30">
      <c r="A41" s="1054">
        <v>30</v>
      </c>
      <c r="B41" s="1058" t="s">
        <v>811</v>
      </c>
      <c r="C41" s="1056">
        <v>28</v>
      </c>
      <c r="D41" s="1056">
        <v>4447644</v>
      </c>
      <c r="E41" s="1056">
        <v>40436.645187431444</v>
      </c>
      <c r="F41" s="1056">
        <v>35982.693384562306</v>
      </c>
      <c r="G41" s="1056">
        <v>4453.9418028691334</v>
      </c>
      <c r="H41" s="1056">
        <v>191809.77256638228</v>
      </c>
      <c r="I41" s="1056">
        <v>29</v>
      </c>
      <c r="J41" s="1056">
        <v>4443726</v>
      </c>
      <c r="K41" s="1056">
        <v>2964.8704531942085</v>
      </c>
      <c r="L41" s="1056">
        <v>3036.0277346607932</v>
      </c>
      <c r="M41" s="1056">
        <v>-71.157281466584379</v>
      </c>
      <c r="N41" s="1056">
        <v>196967.22102289839</v>
      </c>
    </row>
    <row r="42" spans="1:14">
      <c r="A42" s="1054">
        <v>31</v>
      </c>
      <c r="B42" s="1058" t="s">
        <v>812</v>
      </c>
      <c r="C42" s="1056">
        <v>11</v>
      </c>
      <c r="D42" s="1056">
        <v>1053181</v>
      </c>
      <c r="E42" s="1056">
        <v>9792.4710444504053</v>
      </c>
      <c r="F42" s="1056">
        <v>3722.1267252800994</v>
      </c>
      <c r="G42" s="1056">
        <v>6070.3443191703063</v>
      </c>
      <c r="H42" s="1056">
        <v>26590.894701261201</v>
      </c>
      <c r="I42" s="1056">
        <v>11</v>
      </c>
      <c r="J42" s="1056">
        <v>1067029</v>
      </c>
      <c r="K42" s="1056">
        <v>752.38063149100003</v>
      </c>
      <c r="L42" s="1056">
        <v>307.66714996059005</v>
      </c>
      <c r="M42" s="1056">
        <v>444.71348153040992</v>
      </c>
      <c r="N42" s="1056">
        <v>27739.860145366638</v>
      </c>
    </row>
    <row r="43" spans="1:14">
      <c r="A43" s="1054">
        <v>32</v>
      </c>
      <c r="B43" s="1058" t="s">
        <v>813</v>
      </c>
      <c r="C43" s="1056">
        <v>26</v>
      </c>
      <c r="D43" s="1056">
        <v>445949</v>
      </c>
      <c r="E43" s="1056">
        <v>67917.909911513052</v>
      </c>
      <c r="F43" s="1056">
        <v>103089.24938139509</v>
      </c>
      <c r="G43" s="1056">
        <v>-35171.339469882027</v>
      </c>
      <c r="H43" s="1056">
        <v>67435.218766291378</v>
      </c>
      <c r="I43" s="1056">
        <v>26</v>
      </c>
      <c r="J43" s="1056">
        <v>444440</v>
      </c>
      <c r="K43" s="1056">
        <v>7908.020875059321</v>
      </c>
      <c r="L43" s="1056">
        <v>4191.7864578990002</v>
      </c>
      <c r="M43" s="1056">
        <v>3716.234417160319</v>
      </c>
      <c r="N43" s="1056">
        <v>71106.007056133676</v>
      </c>
    </row>
    <row r="44" spans="1:14">
      <c r="A44" s="1054">
        <v>33</v>
      </c>
      <c r="B44" s="1058" t="s">
        <v>814</v>
      </c>
      <c r="C44" s="1056">
        <v>22</v>
      </c>
      <c r="D44" s="1056">
        <v>361815</v>
      </c>
      <c r="E44" s="1056">
        <v>6228.4511783412499</v>
      </c>
      <c r="F44" s="1056">
        <v>7330.7829701679848</v>
      </c>
      <c r="G44" s="1056">
        <v>-1102.3317918267364</v>
      </c>
      <c r="H44" s="1056">
        <v>16012.080288873052</v>
      </c>
      <c r="I44" s="1056">
        <v>22</v>
      </c>
      <c r="J44" s="1056">
        <v>359867</v>
      </c>
      <c r="K44" s="1056">
        <v>464.95065341575508</v>
      </c>
      <c r="L44" s="1056">
        <v>601.26344213903792</v>
      </c>
      <c r="M44" s="1056">
        <v>-136.31278872328278</v>
      </c>
      <c r="N44" s="1056">
        <v>16399.37287011548</v>
      </c>
    </row>
    <row r="45" spans="1:14">
      <c r="A45" s="1054"/>
      <c r="B45" s="1046" t="s">
        <v>815</v>
      </c>
      <c r="C45" s="1057">
        <v>138</v>
      </c>
      <c r="D45" s="1057">
        <v>12145563</v>
      </c>
      <c r="E45" s="1057">
        <v>158174.68025431826</v>
      </c>
      <c r="F45" s="1057">
        <v>176987.78429163006</v>
      </c>
      <c r="G45" s="1057">
        <v>-18813.114037311789</v>
      </c>
      <c r="H45" s="1057">
        <v>478916.8395401914</v>
      </c>
      <c r="I45" s="1057">
        <v>139</v>
      </c>
      <c r="J45" s="1057">
        <v>12136310</v>
      </c>
      <c r="K45" s="1057">
        <v>13796.621690336098</v>
      </c>
      <c r="L45" s="1057">
        <v>10479.624612298379</v>
      </c>
      <c r="M45" s="1057">
        <v>3317.0070780377182</v>
      </c>
      <c r="N45" s="1057">
        <v>494305.22143104154</v>
      </c>
    </row>
    <row r="46" spans="1:14">
      <c r="A46" s="1054"/>
      <c r="B46" s="1054"/>
      <c r="C46" s="1056"/>
      <c r="D46" s="1056"/>
      <c r="E46" s="1056"/>
      <c r="F46" s="1056"/>
      <c r="G46" s="1056"/>
      <c r="H46" s="1056"/>
      <c r="I46" s="1056"/>
      <c r="J46" s="1056"/>
      <c r="K46" s="1056"/>
      <c r="L46" s="1056"/>
      <c r="M46" s="1056"/>
      <c r="N46" s="1056"/>
    </row>
    <row r="47" spans="1:14">
      <c r="A47" s="1046" t="s">
        <v>816</v>
      </c>
      <c r="B47" s="1046" t="s">
        <v>817</v>
      </c>
      <c r="C47" s="1056"/>
      <c r="D47" s="1056"/>
      <c r="E47" s="1056"/>
      <c r="F47" s="1056"/>
      <c r="G47" s="1056"/>
      <c r="H47" s="1056"/>
      <c r="I47" s="1056"/>
      <c r="J47" s="1056"/>
      <c r="K47" s="1056"/>
      <c r="L47" s="1056"/>
      <c r="M47" s="1056"/>
      <c r="N47" s="1056"/>
    </row>
    <row r="48" spans="1:14">
      <c r="A48" s="1054">
        <v>34</v>
      </c>
      <c r="B48" s="1058" t="s">
        <v>818</v>
      </c>
      <c r="C48" s="1056">
        <v>26</v>
      </c>
      <c r="D48" s="1056">
        <v>2759419</v>
      </c>
      <c r="E48" s="1056">
        <v>2473.5466249619976</v>
      </c>
      <c r="F48" s="1056">
        <v>1363.6953938804279</v>
      </c>
      <c r="G48" s="1056">
        <v>1109.8512310815699</v>
      </c>
      <c r="H48" s="1056">
        <v>17993.420616157466</v>
      </c>
      <c r="I48" s="1056">
        <v>26</v>
      </c>
      <c r="J48" s="1056">
        <v>2762964</v>
      </c>
      <c r="K48" s="1056">
        <v>262.86847455799983</v>
      </c>
      <c r="L48" s="1056">
        <v>123.14823860886715</v>
      </c>
      <c r="M48" s="1056">
        <v>139.7202359491327</v>
      </c>
      <c r="N48" s="1056">
        <v>18730.73896478142</v>
      </c>
    </row>
    <row r="49" spans="1:14">
      <c r="A49" s="1054">
        <v>35</v>
      </c>
      <c r="B49" s="1058" t="s">
        <v>819</v>
      </c>
      <c r="C49" s="1056">
        <v>10</v>
      </c>
      <c r="D49" s="1056">
        <v>2927533</v>
      </c>
      <c r="E49" s="1056">
        <v>1239.4034867959999</v>
      </c>
      <c r="F49" s="1056">
        <v>513.16803753499994</v>
      </c>
      <c r="G49" s="1056">
        <v>726.2354492610001</v>
      </c>
      <c r="H49" s="1056">
        <v>14340.103015886823</v>
      </c>
      <c r="I49" s="1056">
        <v>10</v>
      </c>
      <c r="J49" s="1056">
        <v>2928945</v>
      </c>
      <c r="K49" s="1056">
        <v>103.04383355400002</v>
      </c>
      <c r="L49" s="1056">
        <v>49.202596837000002</v>
      </c>
      <c r="M49" s="1056">
        <v>53.841236717000001</v>
      </c>
      <c r="N49" s="1056">
        <v>14817.624704531161</v>
      </c>
    </row>
    <row r="50" spans="1:14">
      <c r="A50" s="1054"/>
      <c r="B50" s="1046" t="s">
        <v>820</v>
      </c>
      <c r="C50" s="1057">
        <v>36</v>
      </c>
      <c r="D50" s="1057">
        <v>5686952</v>
      </c>
      <c r="E50" s="1057">
        <v>3712.9501117579975</v>
      </c>
      <c r="F50" s="1057">
        <v>1876.8634314154278</v>
      </c>
      <c r="G50" s="1057">
        <v>1836.0866803425702</v>
      </c>
      <c r="H50" s="1057">
        <v>32333.523632044289</v>
      </c>
      <c r="I50" s="1057">
        <v>36</v>
      </c>
      <c r="J50" s="1057">
        <v>5691909</v>
      </c>
      <c r="K50" s="1057">
        <v>365.91230811199983</v>
      </c>
      <c r="L50" s="1057">
        <v>172.35083544586715</v>
      </c>
      <c r="M50" s="1057">
        <v>193.56147266613272</v>
      </c>
      <c r="N50" s="1057">
        <v>33548.363669312581</v>
      </c>
    </row>
    <row r="51" spans="1:14">
      <c r="A51" s="1054"/>
      <c r="B51" s="1054"/>
      <c r="C51" s="1056"/>
      <c r="D51" s="1056"/>
      <c r="E51" s="1056"/>
      <c r="F51" s="1056"/>
      <c r="G51" s="1056"/>
      <c r="H51" s="1056"/>
      <c r="I51" s="1056"/>
      <c r="J51" s="1056"/>
      <c r="K51" s="1056"/>
      <c r="L51" s="1056"/>
      <c r="M51" s="1056"/>
      <c r="N51" s="1056"/>
    </row>
    <row r="52" spans="1:14">
      <c r="A52" s="1046" t="s">
        <v>821</v>
      </c>
      <c r="B52" s="1046" t="s">
        <v>822</v>
      </c>
      <c r="C52" s="1056"/>
      <c r="D52" s="1056"/>
      <c r="E52" s="1056"/>
      <c r="F52" s="1056"/>
      <c r="G52" s="1056"/>
      <c r="H52" s="1056"/>
      <c r="I52" s="1056"/>
      <c r="J52" s="1056"/>
      <c r="K52" s="1056"/>
      <c r="L52" s="1056"/>
      <c r="M52" s="1056"/>
      <c r="N52" s="1056"/>
    </row>
    <row r="53" spans="1:14">
      <c r="A53" s="1054">
        <v>36</v>
      </c>
      <c r="B53" s="1055" t="s">
        <v>823</v>
      </c>
      <c r="C53" s="1056">
        <v>177</v>
      </c>
      <c r="D53" s="1056">
        <v>3853245</v>
      </c>
      <c r="E53" s="1056">
        <v>126510.72184629049</v>
      </c>
      <c r="F53" s="1056">
        <v>30840.110324300746</v>
      </c>
      <c r="G53" s="1056">
        <v>95670.611521989747</v>
      </c>
      <c r="H53" s="1056">
        <v>167517.16588063308</v>
      </c>
      <c r="I53" s="1056">
        <v>181</v>
      </c>
      <c r="J53" s="1056">
        <v>4020423</v>
      </c>
      <c r="K53" s="1056">
        <v>2759.7756082329997</v>
      </c>
      <c r="L53" s="1056">
        <v>2612.407843870838</v>
      </c>
      <c r="M53" s="1056">
        <v>147.37332301216173</v>
      </c>
      <c r="N53" s="1056">
        <v>171093.50066703587</v>
      </c>
    </row>
    <row r="54" spans="1:14">
      <c r="A54" s="1054">
        <v>37</v>
      </c>
      <c r="B54" s="1055" t="s">
        <v>824</v>
      </c>
      <c r="C54" s="1056">
        <v>12</v>
      </c>
      <c r="D54" s="1056">
        <v>4699537</v>
      </c>
      <c r="E54" s="1056">
        <v>3792.21891972</v>
      </c>
      <c r="F54" s="1056">
        <v>3139.4111293602045</v>
      </c>
      <c r="G54" s="1056">
        <v>652.80779035979594</v>
      </c>
      <c r="H54" s="1056">
        <v>22736.984189592513</v>
      </c>
      <c r="I54" s="1056">
        <v>13</v>
      </c>
      <c r="J54" s="1056">
        <v>4712199</v>
      </c>
      <c r="K54" s="1056">
        <v>270.58600860400003</v>
      </c>
      <c r="L54" s="1056">
        <v>146.06419314362898</v>
      </c>
      <c r="M54" s="1056">
        <v>124.521815460371</v>
      </c>
      <c r="N54" s="1056">
        <v>22949.990172579117</v>
      </c>
    </row>
    <row r="55" spans="1:14">
      <c r="A55" s="1054">
        <v>38</v>
      </c>
      <c r="B55" s="1055" t="s">
        <v>825</v>
      </c>
      <c r="C55" s="1056">
        <v>160</v>
      </c>
      <c r="D55" s="1056">
        <v>12064198</v>
      </c>
      <c r="E55" s="1056">
        <v>156161.84138254498</v>
      </c>
      <c r="F55" s="1056">
        <v>96635.449423974147</v>
      </c>
      <c r="G55" s="1056">
        <v>59526.391958570835</v>
      </c>
      <c r="H55" s="1056">
        <v>484277.17251127213</v>
      </c>
      <c r="I55" s="1056">
        <v>160</v>
      </c>
      <c r="J55" s="1056">
        <v>12110751</v>
      </c>
      <c r="K55" s="1056">
        <v>11873.89810871</v>
      </c>
      <c r="L55" s="1056">
        <v>5083.4263040189999</v>
      </c>
      <c r="M55" s="1056">
        <v>6790.471804691002</v>
      </c>
      <c r="N55" s="1056">
        <v>502160.43408704398</v>
      </c>
    </row>
    <row r="56" spans="1:14">
      <c r="A56" s="1054">
        <v>39</v>
      </c>
      <c r="B56" s="1055" t="s">
        <v>826</v>
      </c>
      <c r="C56" s="1056">
        <v>50</v>
      </c>
      <c r="D56" s="1056">
        <v>1302024</v>
      </c>
      <c r="E56" s="1056">
        <v>6626.5078150629506</v>
      </c>
      <c r="F56" s="1056">
        <v>4987.7511846434072</v>
      </c>
      <c r="G56" s="1056">
        <v>1638.7566304195445</v>
      </c>
      <c r="H56" s="1056">
        <v>22991.146873769336</v>
      </c>
      <c r="I56" s="1056">
        <v>50</v>
      </c>
      <c r="J56" s="1056">
        <v>1315347</v>
      </c>
      <c r="K56" s="1056">
        <v>211.11951735599999</v>
      </c>
      <c r="L56" s="1056">
        <v>328.262274597219</v>
      </c>
      <c r="M56" s="1056">
        <v>-117.14104745121902</v>
      </c>
      <c r="N56" s="1056">
        <v>22638.863229443064</v>
      </c>
    </row>
    <row r="57" spans="1:14">
      <c r="A57" s="1054"/>
      <c r="B57" s="1046" t="s">
        <v>827</v>
      </c>
      <c r="C57" s="1057">
        <v>399</v>
      </c>
      <c r="D57" s="1057">
        <v>21919004</v>
      </c>
      <c r="E57" s="1057">
        <v>293091.28996361844</v>
      </c>
      <c r="F57" s="1057">
        <v>135602.72206227851</v>
      </c>
      <c r="G57" s="1057">
        <v>157488.56790133993</v>
      </c>
      <c r="H57" s="1057">
        <v>697522.46945526707</v>
      </c>
      <c r="I57" s="1057">
        <v>404</v>
      </c>
      <c r="J57" s="1057">
        <v>22158720</v>
      </c>
      <c r="K57" s="1057">
        <v>15115.379242903</v>
      </c>
      <c r="L57" s="1057">
        <v>8170.1606156306862</v>
      </c>
      <c r="M57" s="1057">
        <v>6945.2258957123158</v>
      </c>
      <c r="N57" s="1057">
        <v>718842.78815610206</v>
      </c>
    </row>
    <row r="58" spans="1:14">
      <c r="A58" s="1054"/>
      <c r="B58" s="1054"/>
      <c r="C58" s="1056"/>
      <c r="D58" s="1056"/>
      <c r="E58" s="1056"/>
      <c r="F58" s="1056"/>
      <c r="G58" s="1056"/>
      <c r="H58" s="1056"/>
      <c r="I58" s="1056"/>
      <c r="J58" s="1056"/>
      <c r="K58" s="1056"/>
      <c r="L58" s="1056"/>
      <c r="M58" s="1056"/>
      <c r="N58" s="1056"/>
    </row>
    <row r="59" spans="1:14">
      <c r="A59" s="1054"/>
      <c r="B59" s="1046" t="s">
        <v>828</v>
      </c>
      <c r="C59" s="1057">
        <v>1278</v>
      </c>
      <c r="D59" s="1057">
        <v>145203038</v>
      </c>
      <c r="E59" s="1057">
        <v>10489004.755786391</v>
      </c>
      <c r="F59" s="1057">
        <v>10385342.518571138</v>
      </c>
      <c r="G59" s="1057">
        <v>103662.22721524912</v>
      </c>
      <c r="H59" s="1057">
        <v>3907837.688183154</v>
      </c>
      <c r="I59" s="1057">
        <v>1285</v>
      </c>
      <c r="J59" s="1057">
        <v>145925989</v>
      </c>
      <c r="K59" s="1057">
        <v>825334.10487087234</v>
      </c>
      <c r="L59" s="1057">
        <v>701720.64299686882</v>
      </c>
      <c r="M59" s="1057">
        <v>123613.46914244346</v>
      </c>
      <c r="N59" s="1057">
        <v>4129953.4742078716</v>
      </c>
    </row>
    <row r="60" spans="1:14">
      <c r="A60" s="1054"/>
      <c r="B60" s="1054"/>
      <c r="C60" s="1056"/>
      <c r="D60" s="1056"/>
      <c r="E60" s="1056"/>
      <c r="F60" s="664"/>
      <c r="G60" s="1056"/>
      <c r="H60" s="1056"/>
      <c r="I60" s="1056"/>
      <c r="J60" s="1056"/>
      <c r="K60" s="1056"/>
      <c r="L60" s="1056"/>
      <c r="M60" s="1056"/>
      <c r="N60" s="1056"/>
    </row>
    <row r="61" spans="1:14" s="660" customFormat="1">
      <c r="A61" s="1045" t="s">
        <v>829</v>
      </c>
      <c r="B61" s="1046" t="s">
        <v>830</v>
      </c>
      <c r="C61" s="1056"/>
      <c r="D61" s="1056"/>
      <c r="E61" s="1056"/>
      <c r="F61" s="1056"/>
      <c r="G61" s="1056"/>
      <c r="H61" s="1056"/>
      <c r="I61" s="1056"/>
      <c r="J61" s="1056"/>
      <c r="K61" s="1056"/>
      <c r="L61" s="1056"/>
      <c r="M61" s="1056"/>
      <c r="N61" s="1056"/>
    </row>
    <row r="62" spans="1:14">
      <c r="A62" s="1054" t="s">
        <v>774</v>
      </c>
      <c r="B62" s="1055" t="s">
        <v>775</v>
      </c>
      <c r="C62" s="1056"/>
      <c r="D62" s="1056"/>
      <c r="E62" s="1056"/>
      <c r="F62" s="1056"/>
      <c r="G62" s="1056"/>
      <c r="H62" s="1056"/>
      <c r="I62" s="1056"/>
      <c r="J62" s="1056"/>
      <c r="K62" s="1056"/>
      <c r="L62" s="1056"/>
      <c r="M62" s="1056"/>
      <c r="N62" s="1056"/>
    </row>
    <row r="63" spans="1:14">
      <c r="A63" s="1054" t="s">
        <v>831</v>
      </c>
      <c r="B63" s="1055" t="s">
        <v>832</v>
      </c>
      <c r="C63" s="1056">
        <v>122</v>
      </c>
      <c r="D63" s="1056">
        <v>154962</v>
      </c>
      <c r="E63" s="1056">
        <v>16356.239336405999</v>
      </c>
      <c r="F63" s="1056">
        <v>40994.642724734993</v>
      </c>
      <c r="G63" s="1056">
        <v>-24638.403388329003</v>
      </c>
      <c r="H63" s="1056">
        <v>24372.459116144026</v>
      </c>
      <c r="I63" s="1056">
        <v>114</v>
      </c>
      <c r="J63" s="1056">
        <v>149489</v>
      </c>
      <c r="K63" s="1056">
        <v>0</v>
      </c>
      <c r="L63" s="1056">
        <v>973.16611814399994</v>
      </c>
      <c r="M63" s="1056">
        <v>-973.16611814399994</v>
      </c>
      <c r="N63" s="1056">
        <v>23623.116790702934</v>
      </c>
    </row>
    <row r="64" spans="1:14">
      <c r="A64" s="1054" t="s">
        <v>833</v>
      </c>
      <c r="B64" s="1055" t="s">
        <v>834</v>
      </c>
      <c r="C64" s="1056">
        <v>7</v>
      </c>
      <c r="D64" s="1056">
        <v>12655</v>
      </c>
      <c r="E64" s="1056">
        <v>0</v>
      </c>
      <c r="F64" s="1056">
        <v>996.48226731</v>
      </c>
      <c r="G64" s="1056">
        <v>-996.48226731</v>
      </c>
      <c r="H64" s="1056">
        <v>639.55723914085513</v>
      </c>
      <c r="I64" s="1056">
        <v>7</v>
      </c>
      <c r="J64" s="1056">
        <v>12654</v>
      </c>
      <c r="K64" s="1056">
        <v>0</v>
      </c>
      <c r="L64" s="1056">
        <v>0</v>
      </c>
      <c r="M64" s="1056">
        <v>0</v>
      </c>
      <c r="N64" s="1056">
        <v>646.04041774578093</v>
      </c>
    </row>
    <row r="65" spans="1:14">
      <c r="A65" s="1054" t="s">
        <v>835</v>
      </c>
      <c r="B65" s="1055" t="s">
        <v>836</v>
      </c>
      <c r="C65" s="1056">
        <v>7</v>
      </c>
      <c r="D65" s="1056">
        <v>52</v>
      </c>
      <c r="E65" s="1056">
        <v>0</v>
      </c>
      <c r="F65" s="1056">
        <v>170.58246101400005</v>
      </c>
      <c r="G65" s="1056">
        <v>-170.58246101399999</v>
      </c>
      <c r="H65" s="1056">
        <v>1981.9769284441027</v>
      </c>
      <c r="I65" s="1056">
        <v>7</v>
      </c>
      <c r="J65" s="1056">
        <v>52</v>
      </c>
      <c r="K65" s="1056">
        <v>0</v>
      </c>
      <c r="L65" s="1056">
        <v>0</v>
      </c>
      <c r="M65" s="1056">
        <v>0</v>
      </c>
      <c r="N65" s="1056">
        <v>1996.4955847949827</v>
      </c>
    </row>
    <row r="66" spans="1:14">
      <c r="A66" s="1054" t="s">
        <v>837</v>
      </c>
      <c r="B66" s="1055" t="s">
        <v>838</v>
      </c>
      <c r="C66" s="1056">
        <v>0</v>
      </c>
      <c r="D66" s="1056">
        <v>0</v>
      </c>
      <c r="E66" s="1056">
        <v>0</v>
      </c>
      <c r="F66" s="1056">
        <v>60.595893031000003</v>
      </c>
      <c r="G66" s="1056">
        <v>-60.595893031000003</v>
      </c>
      <c r="H66" s="1056">
        <v>0</v>
      </c>
      <c r="I66" s="1056">
        <v>0</v>
      </c>
      <c r="J66" s="1056">
        <v>0</v>
      </c>
      <c r="K66" s="1056">
        <v>0</v>
      </c>
      <c r="L66" s="1056">
        <v>0</v>
      </c>
      <c r="M66" s="1056">
        <v>0</v>
      </c>
      <c r="N66" s="1056">
        <v>0</v>
      </c>
    </row>
    <row r="67" spans="1:14">
      <c r="A67" s="1054"/>
      <c r="B67" s="1046" t="s">
        <v>839</v>
      </c>
      <c r="C67" s="1057">
        <v>136</v>
      </c>
      <c r="D67" s="1057">
        <v>167669</v>
      </c>
      <c r="E67" s="1057">
        <v>16356.239336405999</v>
      </c>
      <c r="F67" s="1057">
        <v>42222.30334608999</v>
      </c>
      <c r="G67" s="1057">
        <v>-25866.064009684003</v>
      </c>
      <c r="H67" s="1057">
        <v>26993.993283728985</v>
      </c>
      <c r="I67" s="1057">
        <v>128</v>
      </c>
      <c r="J67" s="1057">
        <v>162195</v>
      </c>
      <c r="K67" s="1057">
        <v>0</v>
      </c>
      <c r="L67" s="1057">
        <v>973.16611814399994</v>
      </c>
      <c r="M67" s="1057">
        <v>-973.16611814399994</v>
      </c>
      <c r="N67" s="1057">
        <v>26265.652793243698</v>
      </c>
    </row>
    <row r="68" spans="1:14">
      <c r="A68" s="1054"/>
      <c r="B68" s="1054"/>
      <c r="C68" s="1056"/>
      <c r="D68" s="1056"/>
      <c r="E68" s="1056"/>
      <c r="F68" s="1056"/>
      <c r="G68" s="1056"/>
      <c r="H68" s="1056"/>
      <c r="I68" s="1056"/>
      <c r="J68" s="1056"/>
      <c r="K68" s="1056"/>
      <c r="L68" s="1056"/>
      <c r="M68" s="1056"/>
      <c r="N68" s="1056"/>
    </row>
    <row r="69" spans="1:14">
      <c r="A69" s="1054" t="s">
        <v>793</v>
      </c>
      <c r="B69" s="1055" t="s">
        <v>794</v>
      </c>
      <c r="C69" s="1056"/>
      <c r="D69" s="1056"/>
      <c r="E69" s="1056"/>
      <c r="F69" s="1056"/>
      <c r="G69" s="1056"/>
      <c r="H69" s="1056"/>
      <c r="I69" s="1056"/>
      <c r="J69" s="1056"/>
      <c r="K69" s="1056"/>
      <c r="L69" s="1056"/>
      <c r="M69" s="1056"/>
      <c r="N69" s="1056"/>
    </row>
    <row r="70" spans="1:14">
      <c r="A70" s="1054" t="s">
        <v>831</v>
      </c>
      <c r="B70" s="1055" t="s">
        <v>804</v>
      </c>
      <c r="C70" s="1056">
        <v>19</v>
      </c>
      <c r="D70" s="1056">
        <v>297534</v>
      </c>
      <c r="E70" s="1056">
        <v>0</v>
      </c>
      <c r="F70" s="1056">
        <v>299.52162491199999</v>
      </c>
      <c r="G70" s="1056">
        <v>-299.52162491199999</v>
      </c>
      <c r="H70" s="1056">
        <v>3395.008137813566</v>
      </c>
      <c r="I70" s="1056">
        <v>19</v>
      </c>
      <c r="J70" s="1056">
        <v>296030</v>
      </c>
      <c r="K70" s="1056">
        <v>0</v>
      </c>
      <c r="L70" s="1056">
        <v>25.374563918</v>
      </c>
      <c r="M70" s="1056">
        <v>-25.374563918</v>
      </c>
      <c r="N70" s="1056">
        <v>3486.2766009650859</v>
      </c>
    </row>
    <row r="71" spans="1:14">
      <c r="A71" s="1054" t="s">
        <v>833</v>
      </c>
      <c r="B71" s="1055" t="s">
        <v>481</v>
      </c>
      <c r="C71" s="1056">
        <v>10</v>
      </c>
      <c r="D71" s="1056">
        <v>59513</v>
      </c>
      <c r="E71" s="1056">
        <v>0.01</v>
      </c>
      <c r="F71" s="1056">
        <v>1678.6478171939998</v>
      </c>
      <c r="G71" s="1056">
        <v>-1678.637817194</v>
      </c>
      <c r="H71" s="1056">
        <v>2804.6924697668583</v>
      </c>
      <c r="I71" s="1056">
        <v>8</v>
      </c>
      <c r="J71" s="1056">
        <v>29017</v>
      </c>
      <c r="K71" s="1056">
        <v>0</v>
      </c>
      <c r="L71" s="1056">
        <v>1179.4433591900001</v>
      </c>
      <c r="M71" s="1056">
        <v>-1179.4433591900001</v>
      </c>
      <c r="N71" s="1056">
        <v>1112.0753603473468</v>
      </c>
    </row>
    <row r="72" spans="1:14">
      <c r="A72" s="1054"/>
      <c r="B72" s="1046" t="s">
        <v>839</v>
      </c>
      <c r="C72" s="1057">
        <v>29</v>
      </c>
      <c r="D72" s="1057">
        <v>357047</v>
      </c>
      <c r="E72" s="1057">
        <v>0.01</v>
      </c>
      <c r="F72" s="1057">
        <v>1978.1694421059997</v>
      </c>
      <c r="G72" s="1057">
        <v>-1978.1594421059999</v>
      </c>
      <c r="H72" s="1057">
        <v>6199.7006075804238</v>
      </c>
      <c r="I72" s="1057">
        <v>27</v>
      </c>
      <c r="J72" s="1057">
        <v>325047</v>
      </c>
      <c r="K72" s="1057">
        <v>0</v>
      </c>
      <c r="L72" s="1057">
        <v>1204.8179231080001</v>
      </c>
      <c r="M72" s="1057">
        <v>-1204.8179231080001</v>
      </c>
      <c r="N72" s="1057">
        <v>4598.3519613124326</v>
      </c>
    </row>
    <row r="73" spans="1:14">
      <c r="A73" s="1054"/>
      <c r="B73" s="1054"/>
      <c r="C73" s="1056"/>
      <c r="D73" s="1056"/>
      <c r="E73" s="1056"/>
      <c r="F73" s="1056"/>
      <c r="G73" s="1056"/>
      <c r="H73" s="1056"/>
      <c r="I73" s="1056"/>
      <c r="J73" s="1056"/>
      <c r="K73" s="1056"/>
      <c r="L73" s="1056"/>
      <c r="M73" s="1056"/>
      <c r="N73" s="1056"/>
    </row>
    <row r="74" spans="1:14">
      <c r="A74" s="1054" t="s">
        <v>807</v>
      </c>
      <c r="B74" s="1055" t="s">
        <v>822</v>
      </c>
      <c r="C74" s="1057">
        <v>0</v>
      </c>
      <c r="D74" s="1057">
        <v>0</v>
      </c>
      <c r="E74" s="1057">
        <v>0</v>
      </c>
      <c r="F74" s="1057">
        <v>0</v>
      </c>
      <c r="G74" s="1057">
        <v>0</v>
      </c>
      <c r="H74" s="1057">
        <v>0</v>
      </c>
      <c r="I74" s="1057">
        <v>0</v>
      </c>
      <c r="J74" s="1057">
        <v>0</v>
      </c>
      <c r="K74" s="1057">
        <v>0</v>
      </c>
      <c r="L74" s="1057">
        <v>0</v>
      </c>
      <c r="M74" s="1057">
        <v>0</v>
      </c>
      <c r="N74" s="1057">
        <v>0</v>
      </c>
    </row>
    <row r="75" spans="1:14">
      <c r="A75" s="1054"/>
      <c r="B75" s="1054"/>
      <c r="C75" s="1056"/>
      <c r="D75" s="1056"/>
      <c r="E75" s="1056"/>
      <c r="F75" s="1056"/>
      <c r="G75" s="1056"/>
      <c r="H75" s="1056"/>
      <c r="I75" s="1056"/>
      <c r="J75" s="1056"/>
      <c r="K75" s="1056"/>
      <c r="L75" s="1056"/>
      <c r="M75" s="1056"/>
      <c r="N75" s="1056"/>
    </row>
    <row r="76" spans="1:14">
      <c r="A76" s="1054"/>
      <c r="B76" s="1046" t="s">
        <v>840</v>
      </c>
      <c r="C76" s="1057">
        <v>165</v>
      </c>
      <c r="D76" s="1057">
        <v>524716</v>
      </c>
      <c r="E76" s="1057">
        <v>16356.249336405999</v>
      </c>
      <c r="F76" s="1057">
        <v>44200.472788195992</v>
      </c>
      <c r="G76" s="1057">
        <v>-27844.223451790003</v>
      </c>
      <c r="H76" s="1057">
        <v>33193.693891309405</v>
      </c>
      <c r="I76" s="1057">
        <v>155</v>
      </c>
      <c r="J76" s="1057">
        <v>487242</v>
      </c>
      <c r="K76" s="1057">
        <v>0</v>
      </c>
      <c r="L76" s="1057">
        <v>2177.9840412519998</v>
      </c>
      <c r="M76" s="1057">
        <v>-2177.9840412519998</v>
      </c>
      <c r="N76" s="1057">
        <v>30864.004754556132</v>
      </c>
    </row>
    <row r="77" spans="1:14">
      <c r="A77" s="1054"/>
      <c r="B77" s="1054"/>
      <c r="C77" s="1056"/>
      <c r="D77" s="1056"/>
      <c r="E77" s="1056"/>
      <c r="F77" s="1056"/>
      <c r="G77" s="1056"/>
      <c r="H77" s="1056"/>
      <c r="I77" s="1056"/>
      <c r="J77" s="1056"/>
      <c r="K77" s="1056"/>
      <c r="L77" s="1056"/>
      <c r="M77" s="1056"/>
      <c r="N77" s="1056"/>
    </row>
    <row r="78" spans="1:14" s="660" customFormat="1">
      <c r="A78" s="1045" t="s">
        <v>841</v>
      </c>
      <c r="B78" s="1046" t="s">
        <v>842</v>
      </c>
      <c r="C78" s="1056"/>
      <c r="D78" s="1056"/>
      <c r="E78" s="1056"/>
      <c r="F78" s="1056"/>
      <c r="G78" s="1056"/>
      <c r="H78" s="1056"/>
      <c r="I78" s="1056"/>
      <c r="J78" s="1056"/>
      <c r="K78" s="1056"/>
      <c r="L78" s="1056"/>
      <c r="M78" s="1056"/>
      <c r="N78" s="1056"/>
    </row>
    <row r="79" spans="1:14">
      <c r="A79" s="1054" t="s">
        <v>774</v>
      </c>
      <c r="B79" s="1055" t="s">
        <v>775</v>
      </c>
      <c r="C79" s="1059">
        <v>12</v>
      </c>
      <c r="D79" s="1059">
        <v>2846</v>
      </c>
      <c r="E79" s="1059">
        <v>1996.0593924269999</v>
      </c>
      <c r="F79" s="1059">
        <v>1588.6390178029999</v>
      </c>
      <c r="G79" s="1059">
        <v>407.42037462400003</v>
      </c>
      <c r="H79" s="1059">
        <v>999.29489398878309</v>
      </c>
      <c r="I79" s="1057">
        <v>12</v>
      </c>
      <c r="J79" s="1057">
        <v>2826</v>
      </c>
      <c r="K79" s="1057">
        <v>2.77306E-4</v>
      </c>
      <c r="L79" s="1057">
        <v>0.64543876300000003</v>
      </c>
      <c r="M79" s="1057">
        <v>-0.64516145700000005</v>
      </c>
      <c r="N79" s="1057">
        <v>1004.1734591941046</v>
      </c>
    </row>
    <row r="80" spans="1:14">
      <c r="A80" s="1054"/>
      <c r="B80" s="1054"/>
      <c r="C80" s="1056"/>
      <c r="D80" s="1056"/>
      <c r="E80" s="1056"/>
      <c r="F80" s="1056"/>
      <c r="G80" s="1056"/>
      <c r="H80" s="1056"/>
      <c r="I80" s="1056"/>
      <c r="J80" s="1056"/>
      <c r="K80" s="1056"/>
      <c r="L80" s="1056"/>
      <c r="M80" s="1056"/>
      <c r="N80" s="1056"/>
    </row>
    <row r="81" spans="1:14">
      <c r="A81" s="1054" t="s">
        <v>793</v>
      </c>
      <c r="B81" s="1055" t="s">
        <v>843</v>
      </c>
      <c r="C81" s="1059">
        <v>0</v>
      </c>
      <c r="D81" s="1059">
        <v>0</v>
      </c>
      <c r="E81" s="1059">
        <v>0</v>
      </c>
      <c r="F81" s="1059">
        <v>0</v>
      </c>
      <c r="G81" s="1059">
        <v>0</v>
      </c>
      <c r="H81" s="1059">
        <v>0</v>
      </c>
      <c r="I81" s="1057">
        <v>0</v>
      </c>
      <c r="J81" s="1057">
        <v>0</v>
      </c>
      <c r="K81" s="1057">
        <v>0</v>
      </c>
      <c r="L81" s="1057">
        <v>0</v>
      </c>
      <c r="M81" s="1057">
        <v>0</v>
      </c>
      <c r="N81" s="1057">
        <v>0</v>
      </c>
    </row>
    <row r="82" spans="1:14">
      <c r="A82" s="1054"/>
      <c r="B82" s="1054"/>
      <c r="C82" s="1056"/>
      <c r="D82" s="1056"/>
      <c r="E82" s="1056"/>
      <c r="F82" s="1056"/>
      <c r="G82" s="1056"/>
      <c r="H82" s="1056"/>
      <c r="I82" s="1056"/>
      <c r="J82" s="1056"/>
      <c r="K82" s="1056"/>
      <c r="L82" s="1056"/>
      <c r="M82" s="1056"/>
      <c r="N82" s="1056"/>
    </row>
    <row r="83" spans="1:14">
      <c r="A83" s="1054" t="s">
        <v>807</v>
      </c>
      <c r="B83" s="1055" t="s">
        <v>822</v>
      </c>
      <c r="C83" s="1059">
        <v>0</v>
      </c>
      <c r="D83" s="1059">
        <v>0</v>
      </c>
      <c r="E83" s="1059">
        <v>0</v>
      </c>
      <c r="F83" s="1059">
        <v>0</v>
      </c>
      <c r="G83" s="1059">
        <v>0</v>
      </c>
      <c r="H83" s="1059">
        <v>0</v>
      </c>
      <c r="I83" s="1057">
        <v>0</v>
      </c>
      <c r="J83" s="1057">
        <v>0</v>
      </c>
      <c r="K83" s="1057">
        <v>0</v>
      </c>
      <c r="L83" s="1057">
        <v>0</v>
      </c>
      <c r="M83" s="1057">
        <v>0</v>
      </c>
      <c r="N83" s="1057">
        <v>0</v>
      </c>
    </row>
    <row r="84" spans="1:14">
      <c r="A84" s="1054"/>
      <c r="B84" s="1054"/>
      <c r="C84" s="1056"/>
      <c r="D84" s="1056"/>
      <c r="E84" s="1056"/>
      <c r="F84" s="1056"/>
      <c r="G84" s="1056"/>
      <c r="H84" s="1056"/>
      <c r="I84" s="1056"/>
      <c r="J84" s="1056"/>
      <c r="K84" s="1056"/>
      <c r="L84" s="1056"/>
      <c r="M84" s="1056"/>
      <c r="N84" s="1056"/>
    </row>
    <row r="85" spans="1:14">
      <c r="A85" s="1054"/>
      <c r="B85" s="1046" t="s">
        <v>844</v>
      </c>
      <c r="C85" s="1057">
        <v>12</v>
      </c>
      <c r="D85" s="1057">
        <v>2846</v>
      </c>
      <c r="E85" s="1057">
        <v>1996.0593924269999</v>
      </c>
      <c r="F85" s="1057">
        <v>1588.6390178029999</v>
      </c>
      <c r="G85" s="1057">
        <v>407.42037462400003</v>
      </c>
      <c r="H85" s="1057">
        <v>999.29489398878309</v>
      </c>
      <c r="I85" s="1057">
        <v>12</v>
      </c>
      <c r="J85" s="1057">
        <v>2826</v>
      </c>
      <c r="K85" s="1057">
        <v>2.77306E-4</v>
      </c>
      <c r="L85" s="1057">
        <v>0.64543876300000003</v>
      </c>
      <c r="M85" s="1057">
        <v>-0.64516145700000005</v>
      </c>
      <c r="N85" s="1057">
        <v>1004.1734591941046</v>
      </c>
    </row>
    <row r="86" spans="1:14">
      <c r="A86" s="1054"/>
      <c r="B86" s="1054"/>
      <c r="C86" s="1056"/>
      <c r="D86" s="1056"/>
      <c r="E86" s="1056"/>
      <c r="F86" s="1056"/>
      <c r="G86" s="1056"/>
      <c r="H86" s="1056"/>
      <c r="I86" s="1056"/>
      <c r="J86" s="1056"/>
      <c r="K86" s="1056"/>
      <c r="L86" s="1056"/>
      <c r="M86" s="1056"/>
      <c r="N86" s="1056"/>
    </row>
    <row r="87" spans="1:14" s="660" customFormat="1">
      <c r="A87" s="1060"/>
      <c r="B87" s="1060" t="s">
        <v>845</v>
      </c>
      <c r="C87" s="1057">
        <v>1455</v>
      </c>
      <c r="D87" s="1057">
        <v>145730600</v>
      </c>
      <c r="E87" s="1057">
        <v>10507357.064515224</v>
      </c>
      <c r="F87" s="1057">
        <v>10431131.630377138</v>
      </c>
      <c r="G87" s="1057">
        <v>76225.424138083123</v>
      </c>
      <c r="H87" s="1057">
        <v>3942030.6769684521</v>
      </c>
      <c r="I87" s="1057">
        <v>1452</v>
      </c>
      <c r="J87" s="1057">
        <v>146416057</v>
      </c>
      <c r="K87" s="1057">
        <v>825334.10514817829</v>
      </c>
      <c r="L87" s="1057">
        <v>703899.27247688384</v>
      </c>
      <c r="M87" s="1057">
        <v>121434.83993973446</v>
      </c>
      <c r="N87" s="1057">
        <v>4161821.6524216216</v>
      </c>
    </row>
    <row r="88" spans="1:14">
      <c r="A88" s="1054"/>
      <c r="B88" s="1054"/>
      <c r="C88" s="1056"/>
      <c r="D88" s="1056"/>
      <c r="E88" s="1056"/>
      <c r="F88" s="1056"/>
      <c r="G88" s="1056"/>
      <c r="H88" s="1056"/>
      <c r="I88" s="1056"/>
      <c r="J88" s="1056"/>
      <c r="K88" s="1056"/>
      <c r="L88" s="1056"/>
      <c r="M88" s="1056"/>
      <c r="N88" s="1056"/>
    </row>
    <row r="89" spans="1:14">
      <c r="A89" s="1054"/>
      <c r="B89" s="1055" t="s">
        <v>846</v>
      </c>
      <c r="C89" s="1059">
        <v>76</v>
      </c>
      <c r="D89" s="1059">
        <v>1862743</v>
      </c>
      <c r="E89" s="1059">
        <v>27340.004726792326</v>
      </c>
      <c r="F89" s="1059">
        <v>12378.133984675942</v>
      </c>
      <c r="G89" s="1059">
        <v>14961.870742116382</v>
      </c>
      <c r="H89" s="1059">
        <v>66590.390996126443</v>
      </c>
      <c r="I89" s="1057">
        <v>76</v>
      </c>
      <c r="J89" s="1057">
        <v>1871656</v>
      </c>
      <c r="K89" s="1057">
        <v>1123.6408866005163</v>
      </c>
      <c r="L89" s="1057">
        <v>2951.2887465669355</v>
      </c>
      <c r="M89" s="1057">
        <v>-1827.6478599664188</v>
      </c>
      <c r="N89" s="1057">
        <v>65718.239499853895</v>
      </c>
    </row>
    <row r="90" spans="1:14">
      <c r="A90" s="665" t="s">
        <v>18</v>
      </c>
      <c r="B90" s="665"/>
      <c r="C90" s="666"/>
      <c r="D90" s="666"/>
      <c r="E90" s="666"/>
      <c r="F90" s="666"/>
      <c r="G90" s="666"/>
      <c r="H90" s="666"/>
    </row>
    <row r="91" spans="1:14">
      <c r="A91" s="1358" t="s">
        <v>847</v>
      </c>
      <c r="B91" s="1358"/>
      <c r="C91" s="1358"/>
      <c r="D91" s="1358"/>
      <c r="E91" s="666"/>
      <c r="F91" s="666"/>
      <c r="G91" s="666"/>
      <c r="H91" s="666"/>
    </row>
    <row r="92" spans="1:14">
      <c r="A92" s="1350" t="s">
        <v>345</v>
      </c>
      <c r="B92" s="1350"/>
    </row>
    <row r="93" spans="1:14">
      <c r="A93" s="1350" t="s">
        <v>848</v>
      </c>
      <c r="B93" s="1351"/>
      <c r="C93" s="1351"/>
      <c r="D93" s="1351"/>
      <c r="E93" s="1351"/>
      <c r="F93" s="1351"/>
      <c r="G93" s="1351"/>
      <c r="I93" s="700"/>
      <c r="J93" s="700"/>
    </row>
    <row r="94" spans="1:14">
      <c r="A94" s="1350" t="s">
        <v>100</v>
      </c>
      <c r="B94" s="1350"/>
    </row>
    <row r="98" spans="3:10">
      <c r="C98" s="667"/>
    </row>
    <row r="99" spans="3:10">
      <c r="C99" s="667"/>
    </row>
    <row r="100" spans="3:10">
      <c r="C100" s="667"/>
      <c r="I100" s="700"/>
      <c r="J100" s="700"/>
    </row>
  </sheetData>
  <mergeCells count="9">
    <mergeCell ref="I2:N2"/>
    <mergeCell ref="A91:D91"/>
    <mergeCell ref="A92:B92"/>
    <mergeCell ref="A93:G93"/>
    <mergeCell ref="A94:B94"/>
    <mergeCell ref="A1:D1"/>
    <mergeCell ref="A2:A3"/>
    <mergeCell ref="B2:B3"/>
    <mergeCell ref="C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6"/>
  <sheetViews>
    <sheetView tabSelected="1" topLeftCell="H58" workbookViewId="0">
      <selection activeCell="Q75" sqref="Q75"/>
    </sheetView>
  </sheetViews>
  <sheetFormatPr defaultRowHeight="15"/>
  <cols>
    <col min="1" max="1" width="24.7109375" customWidth="1"/>
    <col min="2" max="2" width="13.28515625" bestFit="1" customWidth="1"/>
    <col min="3" max="3" width="20.140625" bestFit="1" customWidth="1"/>
    <col min="4" max="4" width="12.85546875" bestFit="1" customWidth="1"/>
    <col min="5" max="5" width="20.140625" bestFit="1" customWidth="1"/>
    <col min="6" max="6" width="12.85546875" bestFit="1" customWidth="1"/>
    <col min="7" max="7" width="20.140625" bestFit="1" customWidth="1"/>
    <col min="8" max="8" width="12.85546875" bestFit="1" customWidth="1"/>
    <col min="9" max="9" width="19.5703125" customWidth="1"/>
    <col min="10" max="10" width="12.85546875" bestFit="1" customWidth="1"/>
    <col min="11" max="11" width="20.140625" bestFit="1" customWidth="1"/>
    <col min="12" max="12" width="12.85546875" bestFit="1" customWidth="1"/>
    <col min="13" max="13" width="20.140625" bestFit="1" customWidth="1"/>
    <col min="14" max="14" width="12.85546875" bestFit="1" customWidth="1"/>
    <col min="15" max="15" width="20.140625" bestFit="1" customWidth="1"/>
    <col min="16" max="16" width="12.85546875" bestFit="1" customWidth="1"/>
    <col min="17" max="17" width="20.140625" bestFit="1" customWidth="1"/>
  </cols>
  <sheetData>
    <row r="1" spans="1:13">
      <c r="A1" s="1141" t="s">
        <v>186</v>
      </c>
      <c r="B1" s="1141"/>
      <c r="C1" s="1141"/>
      <c r="D1" s="1141"/>
      <c r="E1" s="77"/>
    </row>
    <row r="2" spans="1:13">
      <c r="A2" s="1142" t="s">
        <v>187</v>
      </c>
      <c r="B2" s="1143" t="s">
        <v>351</v>
      </c>
      <c r="C2" s="1143"/>
      <c r="D2" s="77"/>
      <c r="E2" s="77"/>
    </row>
    <row r="3" spans="1:13">
      <c r="A3" s="1142"/>
      <c r="B3" s="78" t="s">
        <v>188</v>
      </c>
      <c r="C3" s="78" t="s">
        <v>189</v>
      </c>
      <c r="D3" s="77"/>
      <c r="E3" s="77"/>
    </row>
    <row r="4" spans="1:13">
      <c r="A4" s="1144" t="s">
        <v>190</v>
      </c>
      <c r="B4" s="1145"/>
      <c r="C4" s="1146"/>
      <c r="D4" s="77"/>
      <c r="E4" s="77"/>
    </row>
    <row r="5" spans="1:13">
      <c r="A5" s="79" t="s">
        <v>191</v>
      </c>
      <c r="B5" s="80">
        <v>2</v>
      </c>
      <c r="C5" s="80">
        <v>931</v>
      </c>
      <c r="D5" s="81"/>
      <c r="E5" s="82"/>
      <c r="F5" s="82"/>
      <c r="G5" s="83"/>
      <c r="H5" s="83"/>
      <c r="I5" s="7"/>
      <c r="J5" s="81"/>
      <c r="K5" s="81"/>
    </row>
    <row r="6" spans="1:13">
      <c r="A6" s="84" t="s">
        <v>192</v>
      </c>
      <c r="B6" s="80">
        <v>1</v>
      </c>
      <c r="C6" s="80">
        <v>545</v>
      </c>
      <c r="E6" s="82"/>
      <c r="F6" s="82"/>
      <c r="G6" s="83"/>
      <c r="H6" s="83"/>
      <c r="I6" s="7"/>
      <c r="J6" s="81"/>
      <c r="K6" s="81"/>
    </row>
    <row r="7" spans="1:13" ht="30">
      <c r="A7" s="84" t="s">
        <v>193</v>
      </c>
      <c r="B7" s="80">
        <v>2</v>
      </c>
      <c r="C7" s="80">
        <v>386</v>
      </c>
      <c r="E7" s="82"/>
      <c r="F7" s="82"/>
      <c r="G7" s="83"/>
      <c r="H7" s="83"/>
      <c r="I7" s="7"/>
      <c r="J7" s="81"/>
      <c r="K7" s="81"/>
    </row>
    <row r="8" spans="1:13">
      <c r="A8" s="79" t="s">
        <v>194</v>
      </c>
      <c r="B8" s="85">
        <v>8</v>
      </c>
      <c r="C8" s="80">
        <v>179.41000000000003</v>
      </c>
      <c r="D8" s="81"/>
      <c r="E8" s="86"/>
      <c r="F8" s="82"/>
      <c r="G8" s="83"/>
      <c r="H8" s="83"/>
      <c r="I8" s="7"/>
      <c r="J8" s="81"/>
      <c r="K8" s="81"/>
    </row>
    <row r="9" spans="1:13">
      <c r="A9" s="84" t="s">
        <v>192</v>
      </c>
      <c r="B9" s="85">
        <v>1</v>
      </c>
      <c r="C9" s="80">
        <v>6.08</v>
      </c>
      <c r="E9" s="87"/>
      <c r="F9" s="82"/>
      <c r="G9" s="83"/>
      <c r="H9" s="83"/>
      <c r="I9" s="7"/>
      <c r="J9" s="81"/>
      <c r="K9" s="81"/>
    </row>
    <row r="10" spans="1:13" ht="30">
      <c r="A10" s="84" t="s">
        <v>193</v>
      </c>
      <c r="B10" s="85">
        <v>8</v>
      </c>
      <c r="C10" s="80">
        <v>173.33</v>
      </c>
      <c r="E10" s="87"/>
      <c r="F10" s="82"/>
      <c r="G10" s="83"/>
      <c r="H10" s="83"/>
      <c r="I10" s="7"/>
      <c r="J10" s="81"/>
      <c r="K10" s="81"/>
    </row>
    <row r="11" spans="1:13">
      <c r="A11" s="79" t="s">
        <v>195</v>
      </c>
      <c r="B11" s="80">
        <v>10</v>
      </c>
      <c r="C11" s="80">
        <v>1110.4100000000001</v>
      </c>
      <c r="D11" s="81"/>
      <c r="E11" s="82"/>
      <c r="F11" s="82"/>
      <c r="G11" s="83"/>
      <c r="H11" s="83"/>
      <c r="I11" s="7"/>
      <c r="J11" s="81"/>
      <c r="K11" s="81"/>
    </row>
    <row r="12" spans="1:13">
      <c r="A12" s="84" t="s">
        <v>196</v>
      </c>
      <c r="B12" s="80">
        <v>2</v>
      </c>
      <c r="C12" s="80">
        <v>551.08000000000004</v>
      </c>
      <c r="E12" s="82"/>
      <c r="F12" s="82"/>
      <c r="G12" s="83"/>
      <c r="H12" s="83"/>
      <c r="I12" s="7"/>
      <c r="J12" s="81"/>
      <c r="K12" s="81"/>
    </row>
    <row r="13" spans="1:13" ht="30">
      <c r="A13" s="84" t="s">
        <v>197</v>
      </c>
      <c r="B13" s="80">
        <v>10</v>
      </c>
      <c r="C13" s="80">
        <v>559.33000000000004</v>
      </c>
      <c r="D13" s="81"/>
      <c r="E13" s="82"/>
      <c r="F13" s="82"/>
      <c r="G13" s="83"/>
      <c r="H13" s="83"/>
      <c r="I13" s="7"/>
      <c r="J13" s="81"/>
      <c r="K13" s="81"/>
    </row>
    <row r="14" spans="1:13" ht="30">
      <c r="A14" s="79" t="s">
        <v>198</v>
      </c>
      <c r="B14" s="80">
        <v>0</v>
      </c>
      <c r="C14" s="80">
        <v>0</v>
      </c>
      <c r="D14" s="81"/>
      <c r="E14" s="82"/>
      <c r="F14" s="82"/>
      <c r="G14" s="83"/>
      <c r="H14" s="83"/>
      <c r="I14" s="7"/>
      <c r="J14" s="81"/>
      <c r="K14" s="81"/>
    </row>
    <row r="15" spans="1:13">
      <c r="A15" s="84" t="s">
        <v>192</v>
      </c>
      <c r="B15" s="80">
        <v>0</v>
      </c>
      <c r="C15" s="80">
        <v>0</v>
      </c>
      <c r="E15" s="82"/>
      <c r="F15" s="82"/>
      <c r="G15" s="83"/>
      <c r="H15" s="83"/>
      <c r="I15" s="7"/>
      <c r="J15" s="81"/>
      <c r="K15" s="81"/>
    </row>
    <row r="16" spans="1:13" ht="30">
      <c r="A16" s="84" t="s">
        <v>193</v>
      </c>
      <c r="B16" s="80">
        <v>0</v>
      </c>
      <c r="C16" s="80">
        <v>0</v>
      </c>
      <c r="E16" s="82"/>
      <c r="F16" s="82"/>
      <c r="G16" s="83"/>
      <c r="H16" s="83"/>
      <c r="I16" s="52"/>
      <c r="J16" s="88"/>
      <c r="K16" s="88"/>
      <c r="L16" s="48"/>
      <c r="M16" s="48"/>
    </row>
    <row r="17" spans="1:13" ht="30">
      <c r="A17" s="79" t="s">
        <v>199</v>
      </c>
      <c r="B17" s="80">
        <v>0</v>
      </c>
      <c r="C17" s="80">
        <v>0</v>
      </c>
      <c r="E17" s="82"/>
      <c r="F17" s="82"/>
      <c r="G17" s="83"/>
      <c r="H17" s="83"/>
      <c r="I17" s="52"/>
      <c r="J17" s="88"/>
      <c r="K17" s="88"/>
      <c r="L17" s="48"/>
      <c r="M17" s="48"/>
    </row>
    <row r="18" spans="1:13">
      <c r="A18" s="84" t="s">
        <v>192</v>
      </c>
      <c r="B18" s="80">
        <v>0</v>
      </c>
      <c r="C18" s="80">
        <v>0</v>
      </c>
      <c r="E18" s="82"/>
      <c r="F18" s="82"/>
      <c r="G18" s="83"/>
      <c r="H18" s="83"/>
      <c r="I18" s="52"/>
      <c r="J18" s="88"/>
      <c r="K18" s="88"/>
      <c r="L18" s="48"/>
      <c r="M18" s="48"/>
    </row>
    <row r="19" spans="1:13" ht="30">
      <c r="A19" s="84" t="s">
        <v>193</v>
      </c>
      <c r="B19" s="80">
        <v>0</v>
      </c>
      <c r="C19" s="80">
        <v>0</v>
      </c>
      <c r="E19" s="82"/>
      <c r="F19" s="82"/>
      <c r="G19" s="83"/>
      <c r="H19" s="83"/>
      <c r="I19" s="52"/>
      <c r="J19" s="88"/>
      <c r="K19" s="88"/>
      <c r="L19" s="48"/>
      <c r="M19" s="48"/>
    </row>
    <row r="20" spans="1:13">
      <c r="A20" s="79" t="s">
        <v>200</v>
      </c>
      <c r="B20" s="80">
        <v>0</v>
      </c>
      <c r="C20" s="80">
        <v>0</v>
      </c>
      <c r="D20" s="81"/>
      <c r="E20" s="82"/>
      <c r="F20" s="82"/>
      <c r="G20" s="83"/>
      <c r="H20" s="83"/>
      <c r="I20" s="52"/>
      <c r="J20" s="88"/>
      <c r="K20" s="88"/>
      <c r="L20" s="48"/>
      <c r="M20" s="48"/>
    </row>
    <row r="21" spans="1:13">
      <c r="A21" s="84" t="s">
        <v>192</v>
      </c>
      <c r="B21" s="80">
        <v>0</v>
      </c>
      <c r="C21" s="80">
        <v>0</v>
      </c>
      <c r="E21" s="82"/>
      <c r="F21" s="82"/>
      <c r="G21" s="83"/>
      <c r="H21" s="83"/>
      <c r="I21" s="52"/>
      <c r="J21" s="88"/>
      <c r="K21" s="88"/>
      <c r="L21" s="48"/>
      <c r="M21" s="48"/>
    </row>
    <row r="22" spans="1:13" ht="30">
      <c r="A22" s="84" t="s">
        <v>193</v>
      </c>
      <c r="B22" s="80">
        <v>0</v>
      </c>
      <c r="C22" s="80">
        <v>0</v>
      </c>
      <c r="E22" s="82"/>
      <c r="F22" s="82"/>
      <c r="G22" s="83"/>
      <c r="H22" s="83"/>
      <c r="I22" s="52"/>
      <c r="J22" s="88"/>
      <c r="K22" s="88"/>
      <c r="L22" s="48"/>
      <c r="M22" s="48"/>
    </row>
    <row r="23" spans="1:13" ht="30">
      <c r="A23" s="79" t="s">
        <v>201</v>
      </c>
      <c r="B23" s="80">
        <v>10</v>
      </c>
      <c r="C23" s="80">
        <v>1110.4100000000001</v>
      </c>
      <c r="D23" s="81"/>
      <c r="E23" s="82"/>
      <c r="F23" s="82"/>
      <c r="G23" s="83"/>
      <c r="H23" s="83"/>
      <c r="I23" s="52"/>
      <c r="J23" s="88"/>
      <c r="K23" s="88"/>
      <c r="L23" s="48"/>
      <c r="M23" s="48"/>
    </row>
    <row r="24" spans="1:13">
      <c r="A24" s="84" t="s">
        <v>196</v>
      </c>
      <c r="B24" s="80">
        <v>2</v>
      </c>
      <c r="C24" s="80">
        <v>551.08000000000004</v>
      </c>
      <c r="E24" s="82"/>
      <c r="F24" s="82"/>
      <c r="G24" s="83"/>
      <c r="H24" s="83"/>
      <c r="I24" s="52"/>
      <c r="J24" s="88"/>
      <c r="K24" s="88"/>
      <c r="L24" s="48"/>
      <c r="M24" s="48"/>
    </row>
    <row r="25" spans="1:13" ht="30">
      <c r="A25" s="89" t="s">
        <v>197</v>
      </c>
      <c r="B25" s="80">
        <v>10</v>
      </c>
      <c r="C25" s="80">
        <v>559.33000000000004</v>
      </c>
      <c r="E25" s="82"/>
      <c r="F25" s="82"/>
      <c r="G25" s="83"/>
      <c r="H25" s="83"/>
      <c r="I25" s="52"/>
      <c r="J25" s="88"/>
      <c r="K25" s="88"/>
      <c r="L25" s="48"/>
      <c r="M25" s="48"/>
    </row>
    <row r="26" spans="1:13">
      <c r="A26" s="90" t="s">
        <v>202</v>
      </c>
      <c r="B26" s="80">
        <v>4</v>
      </c>
      <c r="C26" s="80">
        <v>870.89</v>
      </c>
      <c r="D26" s="81"/>
      <c r="E26" s="82"/>
      <c r="F26" s="82"/>
      <c r="G26" s="83"/>
      <c r="H26" s="83"/>
      <c r="I26" s="52"/>
      <c r="J26" s="88"/>
      <c r="K26" s="88"/>
      <c r="L26" s="88"/>
      <c r="M26" s="88"/>
    </row>
    <row r="27" spans="1:13">
      <c r="A27" s="91" t="s">
        <v>203</v>
      </c>
      <c r="B27" s="80">
        <v>3</v>
      </c>
      <c r="C27" s="80">
        <v>866.29</v>
      </c>
      <c r="E27" s="82"/>
      <c r="F27" s="82"/>
      <c r="G27" s="83"/>
      <c r="H27" s="83"/>
      <c r="I27" s="52"/>
      <c r="J27" s="88"/>
      <c r="K27" s="88"/>
      <c r="L27" s="88"/>
      <c r="M27" s="88"/>
    </row>
    <row r="28" spans="1:13">
      <c r="A28" s="91" t="s">
        <v>204</v>
      </c>
      <c r="B28" s="80">
        <v>1</v>
      </c>
      <c r="C28" s="80">
        <v>4.5999999999999996</v>
      </c>
      <c r="E28" s="82"/>
      <c r="F28" s="82"/>
      <c r="G28" s="83"/>
      <c r="H28" s="83"/>
      <c r="I28" s="52"/>
      <c r="J28" s="88"/>
      <c r="K28" s="88"/>
      <c r="L28" s="88"/>
      <c r="M28" s="88"/>
    </row>
    <row r="29" spans="1:13">
      <c r="A29" s="90" t="s">
        <v>205</v>
      </c>
      <c r="B29" s="80">
        <v>44</v>
      </c>
      <c r="C29" s="80">
        <v>4835</v>
      </c>
      <c r="D29" s="81"/>
      <c r="E29" s="82"/>
      <c r="F29" s="82"/>
      <c r="G29" s="83"/>
      <c r="H29" s="83"/>
      <c r="I29" s="52"/>
      <c r="J29" s="88"/>
      <c r="K29" s="88"/>
      <c r="L29" s="88"/>
      <c r="M29" s="88"/>
    </row>
    <row r="30" spans="1:13">
      <c r="A30" s="91" t="s">
        <v>203</v>
      </c>
      <c r="B30" s="80">
        <v>43</v>
      </c>
      <c r="C30" s="80">
        <v>4830.46</v>
      </c>
      <c r="D30" s="81"/>
      <c r="E30" s="82"/>
      <c r="F30" s="82"/>
      <c r="G30" s="83"/>
      <c r="H30" s="83"/>
      <c r="I30" s="52"/>
      <c r="J30" s="88"/>
      <c r="K30" s="88"/>
      <c r="L30" s="88"/>
      <c r="M30" s="88"/>
    </row>
    <row r="31" spans="1:13">
      <c r="A31" s="91" t="s">
        <v>204</v>
      </c>
      <c r="B31" s="80">
        <v>1</v>
      </c>
      <c r="C31" s="80">
        <v>4.34</v>
      </c>
      <c r="E31" s="82"/>
      <c r="F31" s="82"/>
      <c r="G31" s="83"/>
      <c r="H31" s="83"/>
      <c r="I31" s="52"/>
      <c r="J31" s="88"/>
      <c r="K31" s="88"/>
      <c r="L31" s="88"/>
      <c r="M31" s="88"/>
    </row>
    <row r="32" spans="1:13">
      <c r="A32" s="90" t="s">
        <v>206</v>
      </c>
      <c r="B32" s="80">
        <v>2</v>
      </c>
      <c r="C32" s="80">
        <v>1000.49</v>
      </c>
      <c r="D32" s="81"/>
      <c r="E32" s="82"/>
      <c r="F32" s="82"/>
      <c r="G32" s="83"/>
      <c r="H32" s="83"/>
      <c r="I32" s="52"/>
      <c r="J32" s="88"/>
      <c r="K32" s="88"/>
      <c r="L32" s="88"/>
      <c r="M32" s="88"/>
    </row>
    <row r="33" spans="1:13">
      <c r="A33" s="91" t="s">
        <v>203</v>
      </c>
      <c r="B33" s="80">
        <v>2</v>
      </c>
      <c r="C33" s="80">
        <v>1000.49</v>
      </c>
      <c r="E33" s="82"/>
      <c r="F33" s="82"/>
      <c r="G33" s="83"/>
      <c r="H33" s="83"/>
      <c r="I33" s="52"/>
      <c r="J33" s="88"/>
      <c r="K33" s="88"/>
      <c r="L33" s="88"/>
      <c r="M33" s="88"/>
    </row>
    <row r="34" spans="1:13">
      <c r="A34" s="91" t="s">
        <v>204</v>
      </c>
      <c r="B34" s="80">
        <v>0</v>
      </c>
      <c r="C34" s="80">
        <v>0</v>
      </c>
      <c r="E34" s="82"/>
      <c r="F34" s="82"/>
      <c r="G34" s="83"/>
      <c r="H34" s="83"/>
      <c r="I34" s="52"/>
      <c r="J34" s="88"/>
      <c r="K34" s="88"/>
      <c r="L34" s="88"/>
      <c r="M34" s="88"/>
    </row>
    <row r="35" spans="1:13" ht="30">
      <c r="A35" s="79" t="s">
        <v>207</v>
      </c>
      <c r="B35" s="80">
        <v>0</v>
      </c>
      <c r="C35" s="80">
        <v>0</v>
      </c>
      <c r="D35" s="81"/>
      <c r="E35" s="82"/>
      <c r="F35" s="82"/>
      <c r="G35" s="83"/>
      <c r="H35" s="83"/>
      <c r="I35" s="52"/>
      <c r="J35" s="88"/>
      <c r="K35" s="88"/>
      <c r="L35" s="88"/>
      <c r="M35" s="88"/>
    </row>
    <row r="36" spans="1:13">
      <c r="A36" s="84" t="s">
        <v>208</v>
      </c>
      <c r="B36" s="80">
        <v>0</v>
      </c>
      <c r="C36" s="80">
        <v>0</v>
      </c>
      <c r="E36" s="82"/>
      <c r="F36" s="82"/>
      <c r="G36" s="83"/>
      <c r="H36" s="83"/>
      <c r="I36" s="52"/>
      <c r="J36" s="88"/>
      <c r="K36" s="88"/>
      <c r="L36" s="88"/>
      <c r="M36" s="88"/>
    </row>
    <row r="37" spans="1:13">
      <c r="A37" s="84" t="s">
        <v>209</v>
      </c>
      <c r="B37" s="80">
        <v>0</v>
      </c>
      <c r="C37" s="80">
        <v>0</v>
      </c>
      <c r="E37" s="82"/>
      <c r="F37" s="82"/>
      <c r="G37" s="83"/>
      <c r="H37" s="83"/>
      <c r="I37" s="52"/>
      <c r="J37" s="88"/>
      <c r="K37" s="88"/>
      <c r="L37" s="88"/>
      <c r="M37" s="88"/>
    </row>
    <row r="38" spans="1:13" ht="30">
      <c r="A38" s="79" t="s">
        <v>210</v>
      </c>
      <c r="B38" s="80">
        <v>0</v>
      </c>
      <c r="C38" s="80">
        <v>0</v>
      </c>
      <c r="E38" s="82"/>
      <c r="F38" s="82"/>
      <c r="G38" s="83"/>
      <c r="H38" s="83"/>
      <c r="I38" s="52"/>
      <c r="J38" s="88"/>
      <c r="K38" s="88"/>
      <c r="L38" s="88"/>
      <c r="M38" s="88"/>
    </row>
    <row r="39" spans="1:13">
      <c r="A39" s="84" t="s">
        <v>192</v>
      </c>
      <c r="B39" s="80">
        <v>0</v>
      </c>
      <c r="C39" s="80">
        <v>0</v>
      </c>
      <c r="E39" s="82"/>
      <c r="F39" s="82"/>
      <c r="G39" s="83"/>
      <c r="H39" s="83"/>
      <c r="I39" s="52"/>
      <c r="J39" s="88"/>
      <c r="K39" s="88"/>
      <c r="L39" s="88"/>
      <c r="M39" s="88"/>
    </row>
    <row r="40" spans="1:13" ht="30">
      <c r="A40" s="84" t="s">
        <v>193</v>
      </c>
      <c r="B40" s="80">
        <v>0</v>
      </c>
      <c r="C40" s="80">
        <v>0</v>
      </c>
      <c r="E40" s="82"/>
      <c r="F40" s="82"/>
      <c r="G40" s="83"/>
      <c r="H40" s="83"/>
      <c r="I40" s="52"/>
      <c r="J40" s="88"/>
      <c r="K40" s="88"/>
      <c r="L40" s="88"/>
      <c r="M40" s="88"/>
    </row>
    <row r="41" spans="1:13">
      <c r="A41" s="79" t="s">
        <v>211</v>
      </c>
      <c r="B41" s="92">
        <v>62</v>
      </c>
      <c r="C41" s="155">
        <v>7816.79</v>
      </c>
      <c r="D41" s="67"/>
      <c r="E41" s="153"/>
      <c r="F41" s="93"/>
      <c r="G41" s="83"/>
      <c r="H41" s="83"/>
      <c r="I41" s="52"/>
      <c r="J41" s="88"/>
      <c r="K41" s="88"/>
      <c r="L41" s="88"/>
      <c r="M41" s="88"/>
    </row>
    <row r="42" spans="1:13" ht="30">
      <c r="A42" s="84" t="s">
        <v>212</v>
      </c>
      <c r="B42" s="94">
        <v>2</v>
      </c>
      <c r="C42" s="144">
        <v>551.08000000000004</v>
      </c>
      <c r="D42" s="95"/>
      <c r="E42" s="154"/>
      <c r="F42" s="96"/>
      <c r="G42" s="83"/>
      <c r="H42" s="83"/>
      <c r="I42" s="52"/>
      <c r="J42" s="88"/>
      <c r="K42" s="88"/>
      <c r="L42" s="88"/>
      <c r="M42" s="88"/>
    </row>
    <row r="43" spans="1:13" ht="45">
      <c r="A43" s="84" t="s">
        <v>213</v>
      </c>
      <c r="B43" s="94">
        <v>60</v>
      </c>
      <c r="C43" s="144">
        <v>7265.71</v>
      </c>
      <c r="D43" s="95"/>
      <c r="E43" s="154"/>
      <c r="F43" s="96"/>
      <c r="G43" s="83"/>
      <c r="H43" s="83"/>
      <c r="I43" s="52"/>
      <c r="J43" s="88"/>
      <c r="K43" s="88"/>
      <c r="L43" s="88"/>
      <c r="M43" s="88"/>
    </row>
    <row r="44" spans="1:13">
      <c r="A44" s="1147" t="s">
        <v>214</v>
      </c>
      <c r="B44" s="1148"/>
      <c r="C44" s="1148"/>
      <c r="D44" s="77"/>
      <c r="E44" s="7"/>
      <c r="F44" s="7"/>
      <c r="G44" s="83"/>
      <c r="H44" s="83"/>
      <c r="I44" s="52"/>
      <c r="J44" s="88"/>
      <c r="K44" s="88"/>
      <c r="L44" s="88"/>
      <c r="M44" s="88"/>
    </row>
    <row r="45" spans="1:13" ht="60">
      <c r="A45" s="90" t="s">
        <v>215</v>
      </c>
      <c r="B45" s="97">
        <v>96</v>
      </c>
      <c r="C45" s="97">
        <v>53425.919199999997</v>
      </c>
      <c r="E45" s="82"/>
      <c r="F45" s="98"/>
      <c r="G45" s="83"/>
      <c r="H45" s="83"/>
      <c r="I45" s="52"/>
      <c r="J45" s="88"/>
      <c r="K45" s="88"/>
      <c r="L45" s="88"/>
      <c r="M45" s="88"/>
    </row>
    <row r="46" spans="1:13" ht="30">
      <c r="A46" s="84" t="s">
        <v>216</v>
      </c>
      <c r="B46" s="97">
        <v>69</v>
      </c>
      <c r="C46" s="97">
        <v>55338.3</v>
      </c>
      <c r="E46" s="82"/>
      <c r="F46" s="98"/>
      <c r="G46" s="83"/>
      <c r="H46" s="83"/>
      <c r="I46" s="52"/>
      <c r="J46" s="88"/>
      <c r="K46" s="88"/>
      <c r="L46" s="88"/>
      <c r="M46" s="88"/>
    </row>
    <row r="47" spans="1:13" ht="45">
      <c r="A47" s="79" t="s">
        <v>217</v>
      </c>
      <c r="B47" s="97">
        <v>7</v>
      </c>
      <c r="C47" s="97">
        <v>2035.65</v>
      </c>
      <c r="E47" s="82"/>
      <c r="F47" s="98"/>
      <c r="G47" s="83"/>
      <c r="H47" s="83"/>
      <c r="I47" s="52"/>
      <c r="J47" s="88"/>
      <c r="K47" s="88"/>
      <c r="L47" s="88"/>
      <c r="M47" s="88"/>
    </row>
    <row r="48" spans="1:13" ht="30">
      <c r="A48" s="79" t="s">
        <v>218</v>
      </c>
      <c r="B48" s="99">
        <v>97</v>
      </c>
      <c r="C48" s="99">
        <v>53538.559199999996</v>
      </c>
      <c r="D48" s="82"/>
      <c r="E48" s="82"/>
      <c r="F48" s="82"/>
      <c r="G48" s="83"/>
      <c r="H48" s="83"/>
      <c r="I48" s="52"/>
      <c r="J48" s="88"/>
      <c r="K48" s="88"/>
      <c r="L48" s="88"/>
      <c r="M48" s="88"/>
    </row>
    <row r="49" spans="1:13">
      <c r="A49" s="1149" t="s">
        <v>219</v>
      </c>
      <c r="B49" s="1150"/>
      <c r="C49" s="1151"/>
      <c r="D49" s="77"/>
      <c r="E49" s="100"/>
      <c r="F49" s="100"/>
      <c r="G49" s="83"/>
      <c r="H49" s="83"/>
      <c r="I49" s="52"/>
      <c r="J49" s="88"/>
      <c r="K49" s="88"/>
      <c r="L49" s="88"/>
      <c r="M49" s="88"/>
    </row>
    <row r="50" spans="1:13" ht="30">
      <c r="A50" s="101" t="s">
        <v>220</v>
      </c>
      <c r="B50" s="102">
        <v>0</v>
      </c>
      <c r="C50" s="102">
        <v>0</v>
      </c>
      <c r="D50" s="103"/>
      <c r="E50" s="100"/>
      <c r="F50" s="100"/>
      <c r="G50" s="83"/>
      <c r="H50" s="83"/>
      <c r="I50" s="52"/>
      <c r="J50" s="88"/>
      <c r="K50" s="88"/>
      <c r="L50" s="88"/>
      <c r="M50" s="88"/>
    </row>
    <row r="51" spans="1:13">
      <c r="A51" s="104" t="s">
        <v>221</v>
      </c>
      <c r="B51" s="102">
        <v>0</v>
      </c>
      <c r="C51" s="102">
        <v>0</v>
      </c>
      <c r="D51" s="103"/>
      <c r="E51" s="100"/>
      <c r="F51" s="100"/>
      <c r="G51" s="83"/>
      <c r="H51" s="83"/>
      <c r="I51" s="52"/>
      <c r="J51" s="88"/>
      <c r="K51" s="88"/>
      <c r="L51" s="88"/>
      <c r="M51" s="88"/>
    </row>
    <row r="52" spans="1:13">
      <c r="A52" s="104" t="s">
        <v>222</v>
      </c>
      <c r="B52" s="102">
        <v>0</v>
      </c>
      <c r="C52" s="102">
        <v>0</v>
      </c>
      <c r="D52" s="103"/>
      <c r="E52" s="100"/>
      <c r="F52" s="100"/>
      <c r="G52" s="83"/>
      <c r="H52" s="83"/>
      <c r="I52" s="52"/>
      <c r="J52" s="88"/>
      <c r="K52" s="88"/>
      <c r="L52" s="88"/>
      <c r="M52" s="88"/>
    </row>
    <row r="53" spans="1:13" ht="30">
      <c r="A53" s="101" t="s">
        <v>223</v>
      </c>
      <c r="B53" s="102">
        <v>1</v>
      </c>
      <c r="C53" s="102">
        <v>5225.8272699999998</v>
      </c>
      <c r="D53" s="103"/>
      <c r="E53" s="100"/>
      <c r="F53" s="100"/>
      <c r="G53" s="83"/>
      <c r="H53" s="83"/>
      <c r="I53" s="52"/>
      <c r="J53" s="88"/>
      <c r="K53" s="88"/>
      <c r="L53" s="88"/>
      <c r="M53" s="88"/>
    </row>
    <row r="54" spans="1:13">
      <c r="A54" s="104" t="s">
        <v>224</v>
      </c>
      <c r="B54" s="102">
        <v>1</v>
      </c>
      <c r="C54" s="102">
        <v>5225.8272699999998</v>
      </c>
      <c r="D54" s="103"/>
      <c r="E54" s="100"/>
      <c r="F54" s="100"/>
      <c r="G54" s="83"/>
      <c r="H54" s="83"/>
      <c r="I54" s="52"/>
      <c r="J54" s="88"/>
      <c r="K54" s="88"/>
      <c r="L54" s="88"/>
      <c r="M54" s="88"/>
    </row>
    <row r="55" spans="1:13">
      <c r="A55" s="104" t="s">
        <v>225</v>
      </c>
      <c r="B55" s="102">
        <v>0</v>
      </c>
      <c r="C55" s="102">
        <v>0</v>
      </c>
      <c r="D55" s="103"/>
      <c r="E55" s="100"/>
      <c r="F55" s="100"/>
      <c r="G55" s="83"/>
      <c r="H55" s="83"/>
      <c r="I55" s="52"/>
      <c r="J55" s="88"/>
      <c r="K55" s="88"/>
      <c r="L55" s="88"/>
      <c r="M55" s="88"/>
    </row>
    <row r="56" spans="1:13" ht="45">
      <c r="A56" s="101" t="s">
        <v>226</v>
      </c>
      <c r="B56" s="102">
        <v>1</v>
      </c>
      <c r="C56" s="102">
        <v>5225.8272699999998</v>
      </c>
      <c r="D56" s="103"/>
      <c r="E56" s="100"/>
      <c r="F56" s="100"/>
      <c r="G56" s="83"/>
      <c r="H56" s="83"/>
      <c r="I56" s="52"/>
      <c r="J56" s="88"/>
      <c r="K56" s="88"/>
      <c r="L56" s="88"/>
      <c r="M56" s="88"/>
    </row>
    <row r="57" spans="1:13">
      <c r="A57" s="104" t="s">
        <v>227</v>
      </c>
      <c r="B57" s="102">
        <v>1</v>
      </c>
      <c r="C57" s="102">
        <v>5225.8272699999998</v>
      </c>
      <c r="D57" s="105"/>
      <c r="E57" s="100"/>
      <c r="F57" s="100"/>
      <c r="G57" s="83"/>
      <c r="H57" s="83"/>
      <c r="I57" s="52"/>
      <c r="J57" s="88"/>
      <c r="K57" s="88"/>
      <c r="L57" s="88"/>
      <c r="M57" s="88"/>
    </row>
    <row r="58" spans="1:13">
      <c r="A58" s="104" t="s">
        <v>228</v>
      </c>
      <c r="B58" s="102">
        <v>0</v>
      </c>
      <c r="C58" s="102">
        <v>0</v>
      </c>
      <c r="D58" s="105"/>
      <c r="E58" s="100"/>
      <c r="F58" s="100"/>
      <c r="G58" s="83"/>
      <c r="H58" s="83"/>
      <c r="I58" s="52"/>
      <c r="J58" s="88"/>
      <c r="K58" s="88"/>
      <c r="L58" s="88"/>
      <c r="M58" s="88"/>
    </row>
    <row r="59" spans="1:13">
      <c r="A59" s="1152" t="s">
        <v>345</v>
      </c>
      <c r="B59" s="1153"/>
      <c r="C59" s="1153"/>
      <c r="D59" s="103"/>
      <c r="E59" s="103"/>
      <c r="G59" s="48"/>
      <c r="H59" s="48"/>
      <c r="I59" s="48"/>
      <c r="J59" s="88"/>
      <c r="K59" s="88"/>
      <c r="L59" s="88"/>
      <c r="M59" s="88"/>
    </row>
    <row r="60" spans="1:13">
      <c r="A60" s="1154" t="s">
        <v>229</v>
      </c>
      <c r="B60" s="1154"/>
      <c r="C60" s="77"/>
      <c r="D60" s="77"/>
      <c r="E60" s="77"/>
      <c r="G60" s="48"/>
      <c r="H60" s="48"/>
      <c r="I60" s="48"/>
      <c r="J60" s="88"/>
      <c r="K60" s="88"/>
      <c r="L60" s="88"/>
      <c r="M60" s="88"/>
    </row>
    <row r="61" spans="1:13">
      <c r="A61" s="1154" t="s">
        <v>230</v>
      </c>
      <c r="B61" s="1154"/>
      <c r="C61" s="1154"/>
      <c r="D61" s="1154"/>
      <c r="E61" s="1154"/>
      <c r="F61" s="1154"/>
      <c r="G61" s="48"/>
      <c r="H61" s="48"/>
      <c r="I61" s="48"/>
      <c r="J61" s="88"/>
      <c r="K61" s="88"/>
      <c r="L61" s="88"/>
      <c r="M61" s="88"/>
    </row>
    <row r="62" spans="1:13">
      <c r="A62" s="1154" t="s">
        <v>231</v>
      </c>
      <c r="B62" s="1154"/>
      <c r="C62" s="77"/>
      <c r="D62" s="77"/>
      <c r="E62" s="77"/>
      <c r="G62" s="48"/>
      <c r="H62" s="48"/>
      <c r="I62" s="48"/>
      <c r="J62" s="88"/>
      <c r="K62" s="88"/>
      <c r="L62" s="88"/>
      <c r="M62" s="88"/>
    </row>
    <row r="63" spans="1:13">
      <c r="A63" s="1154" t="s">
        <v>232</v>
      </c>
      <c r="B63" s="1154"/>
      <c r="C63" s="1154"/>
      <c r="D63" s="1154"/>
      <c r="E63" s="1154"/>
      <c r="G63" s="48"/>
      <c r="H63" s="48"/>
      <c r="I63" s="48"/>
      <c r="J63" s="88"/>
      <c r="K63" s="88"/>
      <c r="L63" s="88"/>
      <c r="M63" s="88"/>
    </row>
    <row r="65" spans="1:28">
      <c r="A65" s="1140" t="s">
        <v>233</v>
      </c>
      <c r="B65" s="1140"/>
      <c r="C65" s="1140"/>
      <c r="D65" s="1140"/>
      <c r="E65" s="1140"/>
      <c r="F65" s="1140"/>
      <c r="G65" s="1140"/>
      <c r="H65" s="1140"/>
      <c r="I65" s="1140"/>
      <c r="J65" s="1140"/>
      <c r="K65" s="1140"/>
      <c r="L65" s="1140"/>
      <c r="M65" s="1140"/>
      <c r="N65" s="1140"/>
      <c r="O65" s="1140"/>
      <c r="P65" s="1140"/>
      <c r="Q65" s="77"/>
    </row>
    <row r="66" spans="1:28">
      <c r="A66" s="1161" t="s">
        <v>3</v>
      </c>
      <c r="B66" s="1164" t="s">
        <v>234</v>
      </c>
      <c r="C66" s="1165"/>
      <c r="D66" s="1168" t="s">
        <v>235</v>
      </c>
      <c r="E66" s="1169"/>
      <c r="F66" s="1169"/>
      <c r="G66" s="1170"/>
      <c r="H66" s="1168" t="s">
        <v>236</v>
      </c>
      <c r="I66" s="1169"/>
      <c r="J66" s="1169"/>
      <c r="K66" s="1170"/>
      <c r="L66" s="1168" t="s">
        <v>237</v>
      </c>
      <c r="M66" s="1169"/>
      <c r="N66" s="1169"/>
      <c r="O66" s="1169"/>
      <c r="P66" s="1171"/>
      <c r="Q66" s="1165"/>
    </row>
    <row r="67" spans="1:28">
      <c r="A67" s="1162"/>
      <c r="B67" s="1162"/>
      <c r="C67" s="1166"/>
      <c r="D67" s="1161" t="s">
        <v>238</v>
      </c>
      <c r="E67" s="1165"/>
      <c r="F67" s="1161" t="s">
        <v>161</v>
      </c>
      <c r="G67" s="1165"/>
      <c r="H67" s="1161" t="s">
        <v>5</v>
      </c>
      <c r="I67" s="1165"/>
      <c r="J67" s="1161" t="s">
        <v>239</v>
      </c>
      <c r="K67" s="1165"/>
      <c r="L67" s="1168" t="s">
        <v>240</v>
      </c>
      <c r="M67" s="1169"/>
      <c r="N67" s="1169"/>
      <c r="O67" s="1169"/>
      <c r="P67" s="1155" t="s">
        <v>6</v>
      </c>
      <c r="Q67" s="1155"/>
    </row>
    <row r="68" spans="1:28">
      <c r="A68" s="1162"/>
      <c r="B68" s="1163"/>
      <c r="C68" s="1167"/>
      <c r="D68" s="1163"/>
      <c r="E68" s="1167"/>
      <c r="F68" s="1163"/>
      <c r="G68" s="1167"/>
      <c r="H68" s="1163"/>
      <c r="I68" s="1167"/>
      <c r="J68" s="1163"/>
      <c r="K68" s="1167"/>
      <c r="L68" s="1156" t="s">
        <v>241</v>
      </c>
      <c r="M68" s="1157"/>
      <c r="N68" s="1156" t="s">
        <v>242</v>
      </c>
      <c r="O68" s="1158"/>
      <c r="P68" s="1155"/>
      <c r="Q68" s="1155"/>
    </row>
    <row r="69" spans="1:28">
      <c r="A69" s="1163"/>
      <c r="B69" s="106" t="s">
        <v>7</v>
      </c>
      <c r="C69" s="106" t="s">
        <v>8</v>
      </c>
      <c r="D69" s="106" t="s">
        <v>7</v>
      </c>
      <c r="E69" s="106" t="s">
        <v>8</v>
      </c>
      <c r="F69" s="106" t="s">
        <v>7</v>
      </c>
      <c r="G69" s="106" t="s">
        <v>8</v>
      </c>
      <c r="H69" s="106" t="s">
        <v>7</v>
      </c>
      <c r="I69" s="106" t="s">
        <v>8</v>
      </c>
      <c r="J69" s="106" t="s">
        <v>7</v>
      </c>
      <c r="K69" s="106" t="s">
        <v>8</v>
      </c>
      <c r="L69" s="106" t="s">
        <v>7</v>
      </c>
      <c r="M69" s="106" t="s">
        <v>8</v>
      </c>
      <c r="N69" s="106" t="s">
        <v>7</v>
      </c>
      <c r="O69" s="107" t="s">
        <v>8</v>
      </c>
      <c r="P69" s="106" t="s">
        <v>7</v>
      </c>
      <c r="Q69" s="106" t="s">
        <v>8</v>
      </c>
    </row>
    <row r="70" spans="1:28">
      <c r="A70" s="108" t="s">
        <v>297</v>
      </c>
      <c r="B70" s="109">
        <v>276</v>
      </c>
      <c r="C70" s="109">
        <v>75232.301425099999</v>
      </c>
      <c r="D70" s="110">
        <v>165</v>
      </c>
      <c r="E70" s="111">
        <v>59072.769000000008</v>
      </c>
      <c r="F70" s="110">
        <v>73</v>
      </c>
      <c r="G70" s="111">
        <v>6750.8224250999992</v>
      </c>
      <c r="H70" s="110">
        <v>74</v>
      </c>
      <c r="I70" s="111">
        <v>11050.822425099999</v>
      </c>
      <c r="J70" s="110">
        <v>164</v>
      </c>
      <c r="K70" s="111">
        <v>54772.769000000008</v>
      </c>
      <c r="L70" s="110">
        <v>28</v>
      </c>
      <c r="M70" s="111">
        <v>616.35800000000006</v>
      </c>
      <c r="N70" s="110">
        <v>210</v>
      </c>
      <c r="O70" s="112">
        <v>65206.850840699997</v>
      </c>
      <c r="P70" s="109">
        <v>38</v>
      </c>
      <c r="Q70" s="111">
        <v>9408.6999999999989</v>
      </c>
      <c r="S70" s="113"/>
      <c r="T70" s="113"/>
      <c r="U70" s="113"/>
      <c r="V70" s="113"/>
      <c r="W70" s="113"/>
      <c r="X70" s="114"/>
      <c r="Z70" s="114"/>
      <c r="AB70" s="114"/>
    </row>
    <row r="71" spans="1:28">
      <c r="A71" s="108" t="s">
        <v>347</v>
      </c>
      <c r="B71" s="109">
        <f>SUM(B72)</f>
        <v>14</v>
      </c>
      <c r="C71" s="109">
        <f t="shared" ref="C71:Q71" si="0">SUM(C72)</f>
        <v>1981.3</v>
      </c>
      <c r="D71" s="109">
        <f t="shared" si="0"/>
        <v>10</v>
      </c>
      <c r="E71" s="109">
        <f t="shared" si="0"/>
        <v>1110.4100000000001</v>
      </c>
      <c r="F71" s="109">
        <f t="shared" si="0"/>
        <v>4</v>
      </c>
      <c r="G71" s="109">
        <f t="shared" si="0"/>
        <v>870.89</v>
      </c>
      <c r="H71" s="109">
        <f t="shared" si="0"/>
        <v>4</v>
      </c>
      <c r="I71" s="109">
        <f t="shared" si="0"/>
        <v>870.89</v>
      </c>
      <c r="J71" s="109">
        <f t="shared" si="0"/>
        <v>10</v>
      </c>
      <c r="K71" s="109">
        <f t="shared" si="0"/>
        <v>1110.4100000000001</v>
      </c>
      <c r="L71" s="109">
        <f t="shared" si="0"/>
        <v>1</v>
      </c>
      <c r="M71" s="109">
        <f t="shared" si="0"/>
        <v>4.5999999999999996</v>
      </c>
      <c r="N71" s="109">
        <f t="shared" si="0"/>
        <v>13</v>
      </c>
      <c r="O71" s="109">
        <f t="shared" si="0"/>
        <v>1976.7</v>
      </c>
      <c r="P71" s="109">
        <f t="shared" si="0"/>
        <v>7</v>
      </c>
      <c r="Q71" s="109">
        <f t="shared" si="0"/>
        <v>2035.65</v>
      </c>
      <c r="R71" s="113"/>
      <c r="S71" s="113"/>
      <c r="T71" s="113"/>
      <c r="U71" s="113"/>
      <c r="V71" s="113"/>
      <c r="W71" s="113"/>
      <c r="X71" s="114"/>
      <c r="Z71" s="114"/>
      <c r="AB71" s="114"/>
    </row>
    <row r="72" spans="1:28">
      <c r="A72" s="204">
        <v>45017</v>
      </c>
      <c r="B72" s="265">
        <v>14</v>
      </c>
      <c r="C72" s="265">
        <v>1981.3</v>
      </c>
      <c r="D72" s="265">
        <v>10</v>
      </c>
      <c r="E72" s="265">
        <v>1110.4100000000001</v>
      </c>
      <c r="F72" s="279">
        <v>4</v>
      </c>
      <c r="G72" s="265">
        <v>870.89</v>
      </c>
      <c r="H72" s="265">
        <v>4</v>
      </c>
      <c r="I72" s="265">
        <v>870.89</v>
      </c>
      <c r="J72" s="279">
        <v>10</v>
      </c>
      <c r="K72" s="265">
        <v>1110.4100000000001</v>
      </c>
      <c r="L72" s="279">
        <v>1</v>
      </c>
      <c r="M72" s="265">
        <v>4.5999999999999996</v>
      </c>
      <c r="N72" s="279">
        <v>13</v>
      </c>
      <c r="O72" s="265">
        <v>1976.7</v>
      </c>
      <c r="P72" s="280">
        <v>7</v>
      </c>
      <c r="Q72" s="281">
        <v>2035.65</v>
      </c>
      <c r="S72" s="113"/>
      <c r="T72" s="113"/>
      <c r="U72" s="113"/>
      <c r="V72" s="113"/>
      <c r="W72" s="113"/>
      <c r="X72" s="114"/>
      <c r="Z72" s="114"/>
      <c r="AB72" s="114"/>
    </row>
    <row r="73" spans="1:28">
      <c r="A73" s="1159" t="s">
        <v>243</v>
      </c>
      <c r="B73" s="1160"/>
      <c r="C73" s="1160"/>
      <c r="D73" s="1160"/>
      <c r="E73" s="1160"/>
      <c r="F73" s="1160"/>
      <c r="G73" s="1160"/>
      <c r="H73" s="1160"/>
      <c r="I73" s="1160"/>
      <c r="J73" s="1160"/>
      <c r="K73" s="1160"/>
      <c r="L73" s="1160"/>
      <c r="M73" s="1160"/>
      <c r="N73" s="1160"/>
      <c r="O73" s="1160"/>
      <c r="P73" s="1160"/>
      <c r="Q73" s="1160"/>
      <c r="S73" s="113"/>
      <c r="T73" s="113"/>
      <c r="U73" s="113"/>
      <c r="V73" s="113"/>
      <c r="W73" s="113"/>
      <c r="X73" s="114"/>
      <c r="Z73" s="114"/>
      <c r="AB73" s="114"/>
    </row>
    <row r="74" spans="1:28" ht="15.75">
      <c r="A74" s="116" t="s">
        <v>244</v>
      </c>
      <c r="B74" s="116"/>
      <c r="C74" s="116"/>
      <c r="D74" s="117"/>
      <c r="E74" s="117"/>
      <c r="F74" s="117"/>
      <c r="G74" s="117"/>
      <c r="H74" s="117"/>
      <c r="I74" s="117"/>
      <c r="J74" s="117"/>
      <c r="K74" s="117"/>
      <c r="L74" s="117"/>
      <c r="M74" s="118"/>
      <c r="N74" s="118"/>
      <c r="O74" s="119"/>
      <c r="P74" s="117"/>
      <c r="Q74" s="117"/>
      <c r="S74" s="113"/>
      <c r="T74" s="113"/>
      <c r="U74" s="113"/>
      <c r="V74" s="113"/>
      <c r="W74" s="113"/>
      <c r="X74" s="114"/>
      <c r="Z74" s="114"/>
      <c r="AB74" s="114"/>
    </row>
    <row r="75" spans="1:28">
      <c r="A75" s="116" t="s">
        <v>245</v>
      </c>
      <c r="B75" s="116"/>
      <c r="C75" s="116"/>
      <c r="D75" s="116"/>
      <c r="E75" s="116"/>
      <c r="F75" s="116"/>
      <c r="G75" s="120"/>
      <c r="H75" s="120"/>
      <c r="I75" s="121"/>
      <c r="J75" s="116"/>
      <c r="K75" s="116"/>
      <c r="L75" s="116"/>
      <c r="M75" s="116"/>
      <c r="N75" s="116"/>
      <c r="O75" s="122"/>
      <c r="P75" s="122"/>
      <c r="Q75" s="116"/>
      <c r="S75" s="113"/>
      <c r="T75" s="113"/>
      <c r="U75" s="113"/>
      <c r="V75" s="113"/>
      <c r="W75" s="113"/>
      <c r="X75" s="114"/>
      <c r="Z75" s="114"/>
      <c r="AB75" s="114"/>
    </row>
    <row r="76" spans="1:28">
      <c r="A76" s="116" t="s">
        <v>246</v>
      </c>
      <c r="B76" s="116"/>
      <c r="C76" s="116"/>
      <c r="D76" s="116"/>
      <c r="E76" s="116"/>
      <c r="F76" s="116"/>
      <c r="G76" s="116"/>
      <c r="H76" s="116"/>
      <c r="I76" s="122"/>
      <c r="J76" s="122"/>
      <c r="K76" s="116"/>
      <c r="L76" s="116"/>
      <c r="M76" s="117"/>
      <c r="N76" s="116"/>
      <c r="O76" s="117"/>
      <c r="P76" s="122"/>
      <c r="Q76" s="116"/>
      <c r="R76" s="115"/>
      <c r="S76" s="113"/>
      <c r="T76" s="113"/>
      <c r="U76" s="113"/>
      <c r="V76" s="113"/>
      <c r="W76" s="113"/>
      <c r="X76" s="114"/>
      <c r="Z76" s="114"/>
      <c r="AB76" s="114"/>
    </row>
    <row r="77" spans="1:28">
      <c r="A77" s="1140" t="s">
        <v>345</v>
      </c>
      <c r="B77" s="1140"/>
      <c r="C77" s="123"/>
      <c r="D77" s="123"/>
      <c r="E77" s="123"/>
      <c r="F77" s="123"/>
      <c r="G77" s="123"/>
      <c r="H77" s="123"/>
      <c r="I77" s="123"/>
      <c r="J77" s="123"/>
      <c r="K77" s="123"/>
      <c r="L77" s="123"/>
      <c r="M77" s="123"/>
      <c r="N77" s="123"/>
      <c r="O77" s="123"/>
      <c r="P77" s="123"/>
      <c r="Q77" s="123"/>
      <c r="S77" s="113"/>
      <c r="T77" s="113"/>
      <c r="U77" s="113"/>
      <c r="V77" s="113"/>
      <c r="W77" s="113"/>
      <c r="X77" s="114"/>
      <c r="Z77" s="114"/>
      <c r="AB77" s="114"/>
    </row>
    <row r="78" spans="1:28">
      <c r="A78" s="123" t="s">
        <v>100</v>
      </c>
      <c r="B78" s="123"/>
      <c r="C78" s="123"/>
      <c r="D78" s="123"/>
      <c r="E78" s="123"/>
      <c r="F78" s="123"/>
      <c r="G78" s="123"/>
      <c r="H78" s="123"/>
      <c r="I78" s="123"/>
      <c r="M78" s="123"/>
      <c r="N78" s="123"/>
      <c r="O78" s="123"/>
      <c r="P78" s="123"/>
      <c r="Q78" s="123"/>
      <c r="S78" s="113"/>
      <c r="T78" s="113"/>
      <c r="U78" s="113"/>
      <c r="V78" s="113"/>
      <c r="W78" s="113"/>
      <c r="X78" s="114"/>
      <c r="Z78" s="114"/>
      <c r="AB78" s="114"/>
    </row>
    <row r="79" spans="1:28" ht="15.75">
      <c r="A79" s="255"/>
      <c r="B79" s="256"/>
      <c r="C79" s="256"/>
      <c r="D79" s="270"/>
      <c r="E79" s="271"/>
      <c r="F79" s="271"/>
      <c r="G79" s="271"/>
      <c r="H79" s="271"/>
      <c r="I79" s="271"/>
      <c r="J79" s="270"/>
      <c r="K79" s="271"/>
      <c r="L79" s="269"/>
      <c r="M79" s="256"/>
      <c r="N79" s="271"/>
      <c r="O79" s="271"/>
      <c r="P79" s="269"/>
      <c r="Q79" s="272"/>
      <c r="S79" s="113"/>
      <c r="T79" s="113"/>
      <c r="U79" s="113"/>
      <c r="V79" s="113"/>
      <c r="W79" s="113"/>
      <c r="X79" s="114"/>
      <c r="Z79" s="114"/>
      <c r="AB79" s="114"/>
    </row>
    <row r="80" spans="1:28">
      <c r="A80" s="273"/>
      <c r="B80" s="274"/>
      <c r="C80" s="274"/>
      <c r="D80" s="275"/>
      <c r="E80" s="276"/>
      <c r="F80" s="276"/>
      <c r="G80" s="276"/>
      <c r="H80" s="276"/>
      <c r="I80" s="276"/>
      <c r="J80" s="275"/>
      <c r="K80" s="276"/>
      <c r="L80" s="276"/>
      <c r="M80" s="276"/>
      <c r="N80" s="276"/>
      <c r="O80" s="276"/>
      <c r="P80" s="277"/>
      <c r="Q80" s="278"/>
    </row>
    <row r="81" spans="1:19">
      <c r="A81" s="273"/>
      <c r="B81" s="274"/>
      <c r="C81" s="274"/>
      <c r="D81" s="274"/>
      <c r="E81" s="274"/>
      <c r="F81" s="274"/>
      <c r="G81" s="274"/>
      <c r="H81" s="274"/>
      <c r="I81" s="274"/>
      <c r="J81" s="274"/>
      <c r="K81" s="274"/>
      <c r="L81" s="274"/>
      <c r="M81" s="274"/>
      <c r="N81" s="274"/>
      <c r="O81" s="274"/>
      <c r="P81" s="277"/>
      <c r="Q81" s="278"/>
    </row>
    <row r="82" spans="1:19">
      <c r="A82" s="273"/>
      <c r="B82" s="274"/>
      <c r="C82" s="274"/>
      <c r="D82" s="274"/>
      <c r="E82" s="274"/>
      <c r="F82" s="274"/>
      <c r="G82" s="274"/>
      <c r="H82" s="274"/>
      <c r="I82" s="274"/>
      <c r="J82" s="274"/>
      <c r="K82" s="274"/>
      <c r="L82" s="274"/>
      <c r="M82" s="274"/>
      <c r="N82" s="274"/>
      <c r="O82" s="274"/>
      <c r="P82" s="277"/>
      <c r="Q82" s="278"/>
    </row>
    <row r="86" spans="1:19">
      <c r="R86" s="113"/>
      <c r="S86" s="113"/>
    </row>
    <row r="89" spans="1:19">
      <c r="B89" s="113"/>
      <c r="C89" s="113"/>
      <c r="D89" s="113"/>
      <c r="E89" s="113"/>
      <c r="F89" s="113"/>
      <c r="G89" s="113"/>
      <c r="H89" s="113"/>
      <c r="I89" s="113"/>
      <c r="J89" s="113"/>
      <c r="K89" s="113"/>
      <c r="L89" s="113"/>
      <c r="M89" s="113"/>
      <c r="N89" s="113"/>
      <c r="O89" s="113"/>
      <c r="P89" s="113"/>
      <c r="Q89" s="113"/>
    </row>
    <row r="90" spans="1:19">
      <c r="B90" s="113"/>
      <c r="C90" s="113"/>
      <c r="D90" s="113"/>
      <c r="E90" s="113"/>
      <c r="F90" s="113"/>
      <c r="G90" s="113"/>
      <c r="H90" s="113"/>
      <c r="I90" s="113"/>
      <c r="J90" s="113"/>
      <c r="K90" s="113"/>
      <c r="L90" s="113"/>
      <c r="M90" s="113"/>
      <c r="N90" s="113"/>
      <c r="O90" s="113"/>
      <c r="P90" s="113"/>
      <c r="Q90" s="113"/>
    </row>
    <row r="96" spans="1:19">
      <c r="N96" s="118"/>
      <c r="O96" s="118"/>
      <c r="P96" s="124"/>
    </row>
  </sheetData>
  <mergeCells count="27">
    <mergeCell ref="P67:Q68"/>
    <mergeCell ref="L68:M68"/>
    <mergeCell ref="N68:O68"/>
    <mergeCell ref="A73:Q73"/>
    <mergeCell ref="A77:B77"/>
    <mergeCell ref="A66:A69"/>
    <mergeCell ref="B66:C68"/>
    <mergeCell ref="D66:G66"/>
    <mergeCell ref="H66:K66"/>
    <mergeCell ref="L66:Q66"/>
    <mergeCell ref="D67:E68"/>
    <mergeCell ref="F67:G68"/>
    <mergeCell ref="H67:I68"/>
    <mergeCell ref="J67:K68"/>
    <mergeCell ref="L67:O67"/>
    <mergeCell ref="A65:P65"/>
    <mergeCell ref="A1:D1"/>
    <mergeCell ref="A2:A3"/>
    <mergeCell ref="B2:C2"/>
    <mergeCell ref="A4:C4"/>
    <mergeCell ref="A44:C44"/>
    <mergeCell ref="A49:C49"/>
    <mergeCell ref="A59:C59"/>
    <mergeCell ref="A60:B60"/>
    <mergeCell ref="A61:F61"/>
    <mergeCell ref="A62:B62"/>
    <mergeCell ref="A63:E63"/>
  </mergeCells>
  <conditionalFormatting sqref="J5:K1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I14" sqref="I14"/>
    </sheetView>
  </sheetViews>
  <sheetFormatPr defaultColWidth="9.140625" defaultRowHeight="15"/>
  <cols>
    <col min="1" max="1" width="14.42578125" style="668" bestFit="1" customWidth="1"/>
    <col min="2" max="3" width="12.85546875" style="668" bestFit="1" customWidth="1"/>
    <col min="4" max="4" width="11.85546875" style="668" bestFit="1" customWidth="1"/>
    <col min="5" max="6" width="12.85546875" style="668" bestFit="1" customWidth="1"/>
    <col min="7" max="7" width="11.85546875" style="668" bestFit="1" customWidth="1"/>
    <col min="8" max="9" width="12.85546875" style="668" bestFit="1" customWidth="1"/>
    <col min="10" max="10" width="16.140625" style="668" bestFit="1" customWidth="1"/>
    <col min="11" max="11" width="4.5703125" style="668" bestFit="1" customWidth="1"/>
    <col min="12" max="16384" width="9.140625" style="668"/>
  </cols>
  <sheetData>
    <row r="1" spans="1:18">
      <c r="A1" s="1360" t="s">
        <v>849</v>
      </c>
      <c r="B1" s="1361"/>
      <c r="C1" s="1361"/>
      <c r="D1" s="1361"/>
      <c r="E1" s="1361"/>
      <c r="F1" s="1361"/>
      <c r="G1" s="1361"/>
      <c r="H1" s="1361"/>
      <c r="I1" s="1361"/>
      <c r="J1" s="1061"/>
    </row>
    <row r="2" spans="1:18" s="669" customFormat="1">
      <c r="A2" s="1362" t="s">
        <v>3</v>
      </c>
      <c r="B2" s="1363" t="s">
        <v>850</v>
      </c>
      <c r="C2" s="1363"/>
      <c r="D2" s="1363"/>
      <c r="E2" s="1363" t="s">
        <v>6</v>
      </c>
      <c r="F2" s="1363"/>
      <c r="G2" s="1363"/>
      <c r="H2" s="1363" t="s">
        <v>0</v>
      </c>
      <c r="I2" s="1363"/>
      <c r="J2" s="1363"/>
      <c r="K2" s="668"/>
      <c r="L2" s="668"/>
      <c r="M2" s="668"/>
      <c r="N2" s="668"/>
      <c r="O2" s="668"/>
      <c r="P2" s="668"/>
      <c r="Q2" s="668"/>
      <c r="R2" s="668"/>
    </row>
    <row r="3" spans="1:18" s="669" customFormat="1" ht="45">
      <c r="A3" s="1362"/>
      <c r="B3" s="1062" t="s">
        <v>851</v>
      </c>
      <c r="C3" s="1062" t="s">
        <v>852</v>
      </c>
      <c r="D3" s="1062" t="s">
        <v>853</v>
      </c>
      <c r="E3" s="1062" t="s">
        <v>851</v>
      </c>
      <c r="F3" s="1062" t="s">
        <v>852</v>
      </c>
      <c r="G3" s="1062" t="s">
        <v>853</v>
      </c>
      <c r="H3" s="1062" t="s">
        <v>851</v>
      </c>
      <c r="I3" s="1062" t="s">
        <v>852</v>
      </c>
      <c r="J3" s="1062" t="s">
        <v>853</v>
      </c>
      <c r="K3" s="668"/>
      <c r="L3" s="668"/>
      <c r="M3" s="668"/>
      <c r="N3" s="668"/>
      <c r="O3" s="668"/>
      <c r="P3" s="668"/>
      <c r="Q3" s="668"/>
      <c r="R3" s="668"/>
    </row>
    <row r="4" spans="1:18" s="670" customFormat="1">
      <c r="A4" s="1063" t="s">
        <v>297</v>
      </c>
      <c r="B4" s="1064">
        <f>SUM(B6:B17)</f>
        <v>1248991.0899999999</v>
      </c>
      <c r="C4" s="1064">
        <f t="shared" ref="C4:J4" si="0">SUM(C6:C17)</f>
        <v>1066936.5499999998</v>
      </c>
      <c r="D4" s="1064">
        <f t="shared" si="0"/>
        <v>182054.54</v>
      </c>
      <c r="E4" s="1064">
        <f t="shared" si="0"/>
        <v>1582997.0100000002</v>
      </c>
      <c r="F4" s="1064">
        <f t="shared" si="0"/>
        <v>1640885.9999999998</v>
      </c>
      <c r="G4" s="1064">
        <f t="shared" si="0"/>
        <v>-57888.990000000005</v>
      </c>
      <c r="H4" s="1064">
        <f t="shared" si="0"/>
        <v>2831988.0999999996</v>
      </c>
      <c r="I4" s="1064">
        <f t="shared" si="0"/>
        <v>2707822.5499999993</v>
      </c>
      <c r="J4" s="1064">
        <f t="shared" si="0"/>
        <v>124165.55000000002</v>
      </c>
      <c r="K4" s="668"/>
      <c r="L4" s="668"/>
      <c r="M4" s="668"/>
      <c r="N4" s="668"/>
      <c r="O4" s="668"/>
      <c r="P4" s="668"/>
      <c r="Q4" s="668"/>
      <c r="R4" s="668"/>
    </row>
    <row r="5" spans="1:18" s="670" customFormat="1">
      <c r="A5" s="1063" t="s">
        <v>1321</v>
      </c>
      <c r="B5" s="1064">
        <v>80247.92</v>
      </c>
      <c r="C5" s="1065">
        <v>84780.51</v>
      </c>
      <c r="D5" s="1064">
        <v>-4532.59</v>
      </c>
      <c r="E5" s="1066">
        <v>121660.18</v>
      </c>
      <c r="F5" s="1064">
        <v>112359.5</v>
      </c>
      <c r="G5" s="1064">
        <v>9300.68</v>
      </c>
      <c r="H5" s="1064">
        <f t="shared" ref="H5:J10" si="1">B5+E5</f>
        <v>201908.09999999998</v>
      </c>
      <c r="I5" s="1064">
        <f t="shared" si="1"/>
        <v>197140.01</v>
      </c>
      <c r="J5" s="1064">
        <f>D5+G5</f>
        <v>4768.09</v>
      </c>
      <c r="K5" s="1067"/>
      <c r="L5" s="1067"/>
      <c r="M5" s="1067"/>
      <c r="N5" s="1067"/>
      <c r="O5" s="1067"/>
      <c r="P5" s="1067"/>
      <c r="Q5" s="1067"/>
      <c r="R5" s="1067"/>
    </row>
    <row r="6" spans="1:18" s="669" customFormat="1">
      <c r="A6" s="1068">
        <v>44652</v>
      </c>
      <c r="B6" s="1069">
        <v>109219.15</v>
      </c>
      <c r="C6" s="1069">
        <v>86847.98</v>
      </c>
      <c r="D6" s="1069">
        <v>22371.17</v>
      </c>
      <c r="E6" s="1069">
        <v>96276.66</v>
      </c>
      <c r="F6" s="1069">
        <v>89451.53</v>
      </c>
      <c r="G6" s="1069">
        <v>6825.13</v>
      </c>
      <c r="H6" s="1069">
        <f t="shared" si="1"/>
        <v>205495.81</v>
      </c>
      <c r="I6" s="1069">
        <f t="shared" si="1"/>
        <v>176299.51</v>
      </c>
      <c r="J6" s="1069">
        <f t="shared" si="1"/>
        <v>29196.3</v>
      </c>
      <c r="K6" s="668"/>
      <c r="L6" s="668"/>
      <c r="M6" s="668"/>
      <c r="N6" s="668"/>
      <c r="O6" s="668"/>
      <c r="P6" s="668"/>
      <c r="Q6" s="668"/>
      <c r="R6" s="668"/>
    </row>
    <row r="7" spans="1:18" s="669" customFormat="1">
      <c r="A7" s="1068">
        <v>44682</v>
      </c>
      <c r="B7" s="1069">
        <v>143134.79</v>
      </c>
      <c r="C7" s="1069">
        <v>105335.82</v>
      </c>
      <c r="D7" s="1069">
        <v>37798.97</v>
      </c>
      <c r="E7" s="1069">
        <v>153238.22</v>
      </c>
      <c r="F7" s="1069">
        <v>170507.47</v>
      </c>
      <c r="G7" s="1069">
        <v>-17269.25</v>
      </c>
      <c r="H7" s="1069">
        <f t="shared" si="1"/>
        <v>296373.01</v>
      </c>
      <c r="I7" s="1069">
        <f t="shared" si="1"/>
        <v>275843.29000000004</v>
      </c>
      <c r="J7" s="1069">
        <f t="shared" si="1"/>
        <v>20529.72</v>
      </c>
      <c r="K7" s="668"/>
      <c r="L7" s="668"/>
      <c r="M7" s="668"/>
      <c r="N7" s="668"/>
      <c r="O7" s="668"/>
      <c r="P7" s="668"/>
      <c r="Q7" s="668"/>
      <c r="R7" s="668"/>
    </row>
    <row r="8" spans="1:18" s="669" customFormat="1">
      <c r="A8" s="1068">
        <v>44713</v>
      </c>
      <c r="B8" s="1069">
        <v>96719.25</v>
      </c>
      <c r="C8" s="1069">
        <v>74668.44</v>
      </c>
      <c r="D8" s="1069">
        <v>22050.81</v>
      </c>
      <c r="E8" s="1069">
        <v>116220.75</v>
      </c>
      <c r="F8" s="1069">
        <v>124902.16</v>
      </c>
      <c r="G8" s="1069">
        <v>-8681.41</v>
      </c>
      <c r="H8" s="1069">
        <f t="shared" si="1"/>
        <v>212940</v>
      </c>
      <c r="I8" s="1069">
        <f t="shared" si="1"/>
        <v>199570.6</v>
      </c>
      <c r="J8" s="1069">
        <f t="shared" si="1"/>
        <v>13369.400000000001</v>
      </c>
      <c r="K8" s="668"/>
      <c r="L8" s="668"/>
      <c r="M8" s="668"/>
      <c r="N8" s="668"/>
      <c r="O8" s="668"/>
      <c r="P8" s="668"/>
      <c r="Q8" s="668"/>
      <c r="R8" s="668"/>
    </row>
    <row r="9" spans="1:18" s="669" customFormat="1">
      <c r="A9" s="1068">
        <v>44743</v>
      </c>
      <c r="B9" s="1069">
        <v>91677.5</v>
      </c>
      <c r="C9" s="1069">
        <v>86965.119999999995</v>
      </c>
      <c r="D9" s="1069">
        <v>4712.38</v>
      </c>
      <c r="E9" s="1069">
        <v>117346.64</v>
      </c>
      <c r="F9" s="1069">
        <v>112886.79</v>
      </c>
      <c r="G9" s="1069">
        <v>4459.8500000000004</v>
      </c>
      <c r="H9" s="1069">
        <f t="shared" si="1"/>
        <v>209024.14</v>
      </c>
      <c r="I9" s="1069">
        <f t="shared" si="1"/>
        <v>199851.90999999997</v>
      </c>
      <c r="J9" s="1069">
        <f t="shared" si="1"/>
        <v>9172.23</v>
      </c>
      <c r="K9" s="668"/>
      <c r="L9" s="668"/>
      <c r="M9" s="668"/>
      <c r="N9" s="668"/>
      <c r="O9" s="668"/>
      <c r="P9" s="668"/>
      <c r="Q9" s="668"/>
      <c r="R9" s="668"/>
    </row>
    <row r="10" spans="1:18" s="669" customFormat="1">
      <c r="A10" s="1068">
        <v>44774</v>
      </c>
      <c r="B10" s="1069">
        <v>90595.39</v>
      </c>
      <c r="C10" s="1069">
        <v>91716.17</v>
      </c>
      <c r="D10" s="1069">
        <v>-1120.78</v>
      </c>
      <c r="E10" s="1069">
        <v>145972.48000000001</v>
      </c>
      <c r="F10" s="1069">
        <v>140212.24</v>
      </c>
      <c r="G10" s="1069">
        <v>5760.24</v>
      </c>
      <c r="H10" s="1069">
        <f t="shared" si="1"/>
        <v>236567.87</v>
      </c>
      <c r="I10" s="1069">
        <f t="shared" si="1"/>
        <v>231928.40999999997</v>
      </c>
      <c r="J10" s="1069">
        <f t="shared" si="1"/>
        <v>4639.46</v>
      </c>
      <c r="K10" s="668"/>
      <c r="L10" s="668"/>
      <c r="M10" s="668"/>
      <c r="N10" s="668"/>
      <c r="O10" s="668"/>
      <c r="P10" s="668"/>
      <c r="Q10" s="668"/>
      <c r="R10" s="668"/>
    </row>
    <row r="11" spans="1:18" s="669" customFormat="1">
      <c r="A11" s="1068">
        <v>44805</v>
      </c>
      <c r="B11" s="1069">
        <v>123727.17</v>
      </c>
      <c r="C11" s="1069">
        <v>105125.43</v>
      </c>
      <c r="D11" s="1069">
        <v>18601.740000000002</v>
      </c>
      <c r="E11" s="1069">
        <v>141319.51999999999</v>
      </c>
      <c r="F11" s="1069">
        <v>161704.51</v>
      </c>
      <c r="G11" s="1069">
        <v>-20384.990000000002</v>
      </c>
      <c r="H11" s="1069">
        <f>E11+B11</f>
        <v>265046.69</v>
      </c>
      <c r="I11" s="1069">
        <f>F11+C11</f>
        <v>266829.94</v>
      </c>
      <c r="J11" s="1069">
        <f>G11+D11</f>
        <v>-1783.25</v>
      </c>
      <c r="K11" s="668"/>
      <c r="L11" s="668"/>
      <c r="M11" s="668"/>
      <c r="N11" s="668"/>
      <c r="O11" s="668"/>
      <c r="P11" s="668"/>
      <c r="Q11" s="668"/>
      <c r="R11" s="668"/>
    </row>
    <row r="12" spans="1:18" s="669" customFormat="1">
      <c r="A12" s="1068">
        <v>44835</v>
      </c>
      <c r="B12" s="1069">
        <v>77347.08</v>
      </c>
      <c r="C12" s="1069">
        <v>71029.45</v>
      </c>
      <c r="D12" s="1069">
        <v>6317.63</v>
      </c>
      <c r="E12" s="1069">
        <v>94631.07</v>
      </c>
      <c r="F12" s="1069">
        <v>103954.96</v>
      </c>
      <c r="G12" s="1069">
        <v>-9323.89</v>
      </c>
      <c r="H12" s="1069">
        <f t="shared" ref="H12:J14" si="2">B12+E12</f>
        <v>171978.15000000002</v>
      </c>
      <c r="I12" s="1069">
        <f t="shared" si="2"/>
        <v>174984.41</v>
      </c>
      <c r="J12" s="1069">
        <f t="shared" si="2"/>
        <v>-3006.2599999999993</v>
      </c>
      <c r="K12" s="668"/>
      <c r="L12" s="668"/>
      <c r="M12" s="668"/>
      <c r="N12" s="668"/>
      <c r="O12" s="668"/>
      <c r="P12" s="668"/>
      <c r="Q12" s="668"/>
      <c r="R12" s="668"/>
    </row>
    <row r="13" spans="1:18" s="669" customFormat="1">
      <c r="A13" s="1068">
        <v>44866</v>
      </c>
      <c r="B13" s="1069">
        <v>96133.65</v>
      </c>
      <c r="C13" s="1069">
        <v>94445.54</v>
      </c>
      <c r="D13" s="1069">
        <v>1688.11</v>
      </c>
      <c r="E13" s="1069">
        <v>122119.42</v>
      </c>
      <c r="F13" s="1069">
        <v>123690.44</v>
      </c>
      <c r="G13" s="1069">
        <v>-1571.02</v>
      </c>
      <c r="H13" s="1069">
        <f t="shared" si="2"/>
        <v>218253.07</v>
      </c>
      <c r="I13" s="1069">
        <f t="shared" si="2"/>
        <v>218135.97999999998</v>
      </c>
      <c r="J13" s="1069">
        <f t="shared" si="2"/>
        <v>117.08999999999992</v>
      </c>
      <c r="K13" s="668"/>
      <c r="L13" s="668"/>
      <c r="M13" s="668"/>
      <c r="N13" s="668"/>
      <c r="O13" s="668"/>
      <c r="P13" s="668"/>
      <c r="Q13" s="668"/>
      <c r="R13" s="668"/>
    </row>
    <row r="14" spans="1:18" s="669" customFormat="1">
      <c r="A14" s="1070">
        <v>44896</v>
      </c>
      <c r="B14" s="1069">
        <v>101205.58</v>
      </c>
      <c r="C14" s="1069">
        <v>86513.25</v>
      </c>
      <c r="D14" s="1069">
        <v>14692.33</v>
      </c>
      <c r="E14" s="1069">
        <v>126206.68</v>
      </c>
      <c r="F14" s="1069">
        <v>123639.26</v>
      </c>
      <c r="G14" s="1069">
        <v>2567.42</v>
      </c>
      <c r="H14" s="1069">
        <f t="shared" si="2"/>
        <v>227412.26</v>
      </c>
      <c r="I14" s="1069">
        <f t="shared" si="2"/>
        <v>210152.51</v>
      </c>
      <c r="J14" s="1069">
        <f t="shared" si="2"/>
        <v>17259.75</v>
      </c>
      <c r="K14" s="668"/>
      <c r="L14" s="668"/>
      <c r="M14" s="668"/>
      <c r="N14" s="668"/>
      <c r="O14" s="668"/>
      <c r="P14" s="668"/>
      <c r="Q14" s="668"/>
      <c r="R14" s="668"/>
    </row>
    <row r="15" spans="1:18" s="669" customFormat="1">
      <c r="A15" s="1071" t="s">
        <v>755</v>
      </c>
      <c r="B15" s="1069">
        <v>112172.04</v>
      </c>
      <c r="C15" s="1069">
        <v>90818.83</v>
      </c>
      <c r="D15" s="1069">
        <v>21353.21</v>
      </c>
      <c r="E15" s="1069">
        <v>137207.09</v>
      </c>
      <c r="F15" s="1069">
        <v>145806.75</v>
      </c>
      <c r="G15" s="1069">
        <v>-8599.66</v>
      </c>
      <c r="H15" s="1069">
        <v>249379.13</v>
      </c>
      <c r="I15" s="1069">
        <v>236625.58000000002</v>
      </c>
      <c r="J15" s="1069">
        <v>12753.55</v>
      </c>
      <c r="K15" s="668"/>
      <c r="L15" s="668"/>
      <c r="M15" s="668"/>
      <c r="N15" s="668"/>
      <c r="O15" s="668"/>
      <c r="P15" s="668"/>
      <c r="Q15" s="668"/>
      <c r="R15" s="668"/>
    </row>
    <row r="16" spans="1:18" s="669" customFormat="1">
      <c r="A16" s="1072" t="s">
        <v>854</v>
      </c>
      <c r="B16" s="1069">
        <v>101628.76</v>
      </c>
      <c r="C16" s="1069">
        <v>88804.09</v>
      </c>
      <c r="D16" s="1069">
        <v>12824.67</v>
      </c>
      <c r="E16" s="1069">
        <v>148432.76999999999</v>
      </c>
      <c r="F16" s="1069">
        <v>161301.17000000001</v>
      </c>
      <c r="G16" s="1069">
        <v>-12868.4</v>
      </c>
      <c r="H16" s="1069">
        <f t="shared" ref="H16:I18" si="3">B16+E16</f>
        <v>250061.52999999997</v>
      </c>
      <c r="I16" s="1069">
        <f t="shared" si="3"/>
        <v>250105.26</v>
      </c>
      <c r="J16" s="1069">
        <f>D16+G16</f>
        <v>-43.729999999999563</v>
      </c>
      <c r="K16" s="668"/>
      <c r="L16" s="668"/>
      <c r="M16" s="668"/>
      <c r="N16" s="668"/>
      <c r="O16" s="668"/>
      <c r="P16" s="668"/>
      <c r="Q16" s="668"/>
      <c r="R16" s="668"/>
    </row>
    <row r="17" spans="1:18" s="669" customFormat="1">
      <c r="A17" s="1072" t="s">
        <v>855</v>
      </c>
      <c r="B17" s="1069">
        <v>105430.73</v>
      </c>
      <c r="C17" s="1073">
        <v>84666.43</v>
      </c>
      <c r="D17" s="1069">
        <v>20764.3</v>
      </c>
      <c r="E17" s="1074">
        <v>184025.71</v>
      </c>
      <c r="F17" s="1069">
        <v>182828.72</v>
      </c>
      <c r="G17" s="1069">
        <v>1196.99</v>
      </c>
      <c r="H17" s="1069">
        <f>B17+E17</f>
        <v>289456.44</v>
      </c>
      <c r="I17" s="1069">
        <f t="shared" si="3"/>
        <v>267495.15000000002</v>
      </c>
      <c r="J17" s="1069">
        <f>D17+G17</f>
        <v>21961.29</v>
      </c>
      <c r="K17" s="668"/>
      <c r="L17" s="668"/>
      <c r="M17" s="668"/>
      <c r="N17" s="668"/>
      <c r="O17" s="668"/>
      <c r="P17" s="668"/>
      <c r="Q17" s="668"/>
      <c r="R17" s="668"/>
    </row>
    <row r="18" spans="1:18" s="669" customFormat="1">
      <c r="A18" s="1072" t="s">
        <v>348</v>
      </c>
      <c r="B18" s="1069">
        <v>80247.92</v>
      </c>
      <c r="C18" s="1073">
        <v>84780.51</v>
      </c>
      <c r="D18" s="1069">
        <v>-4532.59</v>
      </c>
      <c r="E18" s="1074">
        <v>121660.18</v>
      </c>
      <c r="F18" s="1069">
        <v>112359.5</v>
      </c>
      <c r="G18" s="1069">
        <v>9300.68</v>
      </c>
      <c r="H18" s="1069">
        <f>B18+E18</f>
        <v>201908.09999999998</v>
      </c>
      <c r="I18" s="1069">
        <f t="shared" si="3"/>
        <v>197140.01</v>
      </c>
      <c r="J18" s="1069">
        <f>D18+G18</f>
        <v>4768.09</v>
      </c>
      <c r="K18" s="668"/>
      <c r="L18" s="668"/>
      <c r="M18" s="668"/>
      <c r="N18" s="668"/>
      <c r="O18" s="668"/>
      <c r="P18" s="668"/>
      <c r="Q18" s="668"/>
      <c r="R18" s="668"/>
    </row>
    <row r="19" spans="1:18" s="669" customFormat="1" ht="15" customHeight="1">
      <c r="A19" s="1364" t="s">
        <v>345</v>
      </c>
      <c r="B19" s="1364"/>
      <c r="C19" s="1364"/>
      <c r="D19" s="1364"/>
      <c r="E19" s="1364"/>
      <c r="F19" s="1364"/>
      <c r="G19" s="1364"/>
      <c r="H19" s="1364"/>
      <c r="I19" s="1364"/>
      <c r="J19" s="1364"/>
      <c r="K19" s="668"/>
      <c r="L19" s="668"/>
      <c r="M19" s="668"/>
      <c r="N19" s="668"/>
      <c r="O19" s="668"/>
      <c r="P19" s="668"/>
      <c r="Q19" s="668"/>
      <c r="R19" s="668"/>
    </row>
    <row r="20" spans="1:18" s="669" customFormat="1" ht="15" customHeight="1">
      <c r="A20" s="1359" t="s">
        <v>856</v>
      </c>
      <c r="B20" s="1359"/>
      <c r="C20" s="1359"/>
      <c r="D20" s="1359"/>
      <c r="E20" s="1359"/>
      <c r="F20" s="1359"/>
      <c r="G20" s="1359"/>
      <c r="H20" s="1359"/>
      <c r="I20" s="1359"/>
      <c r="J20" s="1359"/>
      <c r="K20" s="668"/>
      <c r="L20" s="668"/>
      <c r="M20" s="668"/>
      <c r="N20" s="668"/>
      <c r="O20" s="668"/>
      <c r="P20" s="668"/>
      <c r="Q20" s="668"/>
      <c r="R20" s="668"/>
    </row>
    <row r="21" spans="1:18" s="669" customFormat="1">
      <c r="A21" s="701" t="s">
        <v>101</v>
      </c>
      <c r="B21" s="701"/>
      <c r="C21" s="671"/>
      <c r="D21" s="671"/>
      <c r="E21" s="671"/>
      <c r="F21" s="671"/>
      <c r="G21" s="671"/>
      <c r="H21" s="671"/>
      <c r="I21" s="671"/>
      <c r="J21" s="671"/>
      <c r="K21" s="668"/>
      <c r="L21" s="668"/>
      <c r="M21" s="668"/>
      <c r="N21" s="668"/>
      <c r="O21" s="668"/>
      <c r="P21" s="668"/>
      <c r="Q21" s="668"/>
      <c r="R21" s="668"/>
    </row>
  </sheetData>
  <mergeCells count="7">
    <mergeCell ref="A20:J20"/>
    <mergeCell ref="A1:I1"/>
    <mergeCell ref="A2:A3"/>
    <mergeCell ref="B2:D2"/>
    <mergeCell ref="E2:G2"/>
    <mergeCell ref="H2:J2"/>
    <mergeCell ref="A19:J19"/>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workbookViewId="0">
      <selection activeCell="I14" sqref="I14"/>
    </sheetView>
  </sheetViews>
  <sheetFormatPr defaultRowHeight="15"/>
  <cols>
    <col min="1" max="1" width="54.85546875" style="673" customWidth="1"/>
    <col min="2" max="2" width="13.85546875" style="673" bestFit="1" customWidth="1"/>
    <col min="3" max="3" width="17.5703125" style="673" bestFit="1" customWidth="1"/>
    <col min="4" max="4" width="14" style="673" bestFit="1" customWidth="1"/>
    <col min="5" max="5" width="11.85546875" style="673" bestFit="1" customWidth="1"/>
    <col min="6" max="6" width="11.5703125" style="673" bestFit="1" customWidth="1"/>
    <col min="7" max="7" width="13.5703125" style="673" bestFit="1" customWidth="1"/>
    <col min="8" max="8" width="12.5703125" style="673" bestFit="1" customWidth="1"/>
    <col min="9" max="9" width="10.5703125" style="673" bestFit="1" customWidth="1"/>
    <col min="10" max="10" width="12" style="673" bestFit="1" customWidth="1"/>
    <col min="11" max="11" width="13.28515625" style="673" bestFit="1" customWidth="1"/>
    <col min="12" max="12" width="13.5703125" style="673" bestFit="1" customWidth="1"/>
    <col min="13" max="13" width="13.140625" style="673" bestFit="1" customWidth="1"/>
    <col min="14" max="14" width="11.140625" style="673" bestFit="1" customWidth="1"/>
    <col min="15" max="15" width="12.140625" style="673" bestFit="1" customWidth="1"/>
    <col min="16" max="16" width="13.5703125" style="673" bestFit="1" customWidth="1"/>
    <col min="17" max="17" width="13.7109375" style="673" customWidth="1"/>
    <col min="18" max="18" width="13" style="673" bestFit="1" customWidth="1"/>
    <col min="19" max="19" width="13.85546875" style="673" customWidth="1"/>
    <col min="20" max="20" width="11.85546875" style="673" bestFit="1" customWidth="1"/>
    <col min="21" max="21" width="13.140625" style="673" bestFit="1" customWidth="1"/>
    <col min="22" max="16384" width="9.140625" style="673"/>
  </cols>
  <sheetData>
    <row r="1" spans="1:26">
      <c r="A1" s="1368" t="s">
        <v>81</v>
      </c>
      <c r="B1" s="1369"/>
      <c r="C1" s="1369"/>
      <c r="D1" s="1369"/>
      <c r="E1" s="1369"/>
      <c r="F1" s="1369"/>
      <c r="G1" s="1369"/>
      <c r="H1" s="1369"/>
      <c r="I1" s="1369"/>
      <c r="J1" s="1369"/>
      <c r="K1" s="1369"/>
      <c r="L1" s="1369"/>
      <c r="M1" s="1369"/>
      <c r="N1" s="1369"/>
      <c r="O1" s="1369"/>
      <c r="P1" s="1370"/>
      <c r="Q1" s="672"/>
      <c r="R1" s="672"/>
      <c r="S1" s="672"/>
      <c r="T1" s="672"/>
      <c r="U1" s="672"/>
    </row>
    <row r="2" spans="1:26">
      <c r="A2" s="1075" t="s">
        <v>3</v>
      </c>
      <c r="B2" s="1371" t="s">
        <v>857</v>
      </c>
      <c r="C2" s="1372"/>
      <c r="D2" s="1372"/>
      <c r="E2" s="1372"/>
      <c r="F2" s="1373"/>
      <c r="G2" s="1374" t="s">
        <v>858</v>
      </c>
      <c r="H2" s="1374"/>
      <c r="I2" s="1374"/>
      <c r="J2" s="1374"/>
      <c r="K2" s="1374"/>
      <c r="L2" s="1375" t="s">
        <v>859</v>
      </c>
      <c r="M2" s="1376"/>
      <c r="N2" s="1376"/>
      <c r="O2" s="1376"/>
      <c r="P2" s="1377"/>
      <c r="Q2" s="702"/>
      <c r="R2" s="702"/>
      <c r="S2" s="702"/>
      <c r="T2" s="702"/>
      <c r="U2" s="702"/>
    </row>
    <row r="3" spans="1:26" ht="45">
      <c r="A3" s="674" t="s">
        <v>860</v>
      </c>
      <c r="B3" s="675" t="s">
        <v>861</v>
      </c>
      <c r="C3" s="1076" t="s">
        <v>862</v>
      </c>
      <c r="D3" s="1076" t="s">
        <v>863</v>
      </c>
      <c r="E3" s="675" t="s">
        <v>864</v>
      </c>
      <c r="F3" s="675" t="s">
        <v>0</v>
      </c>
      <c r="G3" s="676" t="s">
        <v>861</v>
      </c>
      <c r="H3" s="676" t="s">
        <v>862</v>
      </c>
      <c r="I3" s="676" t="s">
        <v>863</v>
      </c>
      <c r="J3" s="676" t="s">
        <v>864</v>
      </c>
      <c r="K3" s="676" t="s">
        <v>0</v>
      </c>
      <c r="L3" s="677" t="s">
        <v>865</v>
      </c>
      <c r="M3" s="677" t="s">
        <v>862</v>
      </c>
      <c r="N3" s="677" t="s">
        <v>863</v>
      </c>
      <c r="O3" s="677" t="s">
        <v>866</v>
      </c>
      <c r="P3" s="678" t="s">
        <v>0</v>
      </c>
      <c r="Q3" s="702"/>
      <c r="R3" s="702"/>
      <c r="S3" s="702"/>
      <c r="T3" s="702"/>
      <c r="U3" s="702"/>
    </row>
    <row r="4" spans="1:26">
      <c r="A4" s="679" t="s">
        <v>867</v>
      </c>
      <c r="B4" s="680">
        <v>136590</v>
      </c>
      <c r="C4" s="680">
        <v>5546</v>
      </c>
      <c r="D4" s="681">
        <v>52</v>
      </c>
      <c r="E4" s="680">
        <v>1673</v>
      </c>
      <c r="F4" s="682">
        <v>143861</v>
      </c>
      <c r="G4" s="680">
        <v>137650</v>
      </c>
      <c r="H4" s="680">
        <v>5649</v>
      </c>
      <c r="I4" s="681">
        <v>52</v>
      </c>
      <c r="J4" s="680">
        <v>1937</v>
      </c>
      <c r="K4" s="683">
        <v>145288</v>
      </c>
      <c r="L4" s="684">
        <v>130915</v>
      </c>
      <c r="M4" s="684">
        <v>7522</v>
      </c>
      <c r="N4" s="684">
        <v>0</v>
      </c>
      <c r="O4" s="684">
        <v>1917</v>
      </c>
      <c r="P4" s="685">
        <v>140354</v>
      </c>
    </row>
    <row r="5" spans="1:26">
      <c r="A5" s="1378" t="s">
        <v>868</v>
      </c>
      <c r="B5" s="1379"/>
      <c r="C5" s="1379"/>
      <c r="D5" s="1379"/>
      <c r="E5" s="1379"/>
      <c r="F5" s="1379"/>
      <c r="G5" s="1379"/>
      <c r="H5" s="1379"/>
      <c r="I5" s="1379"/>
      <c r="J5" s="1379"/>
      <c r="K5" s="1379"/>
      <c r="L5" s="1379"/>
      <c r="M5" s="1379"/>
      <c r="N5" s="1379"/>
      <c r="O5" s="1379"/>
      <c r="P5" s="1380"/>
      <c r="V5" s="686"/>
      <c r="W5" s="686"/>
      <c r="X5" s="686"/>
      <c r="Y5" s="686"/>
      <c r="Z5" s="686"/>
    </row>
    <row r="6" spans="1:26" ht="15.75">
      <c r="A6" s="679" t="s">
        <v>869</v>
      </c>
      <c r="B6" s="687">
        <v>226623.59284</v>
      </c>
      <c r="C6" s="687">
        <v>22902.779649999997</v>
      </c>
      <c r="D6" s="687">
        <v>0</v>
      </c>
      <c r="E6" s="687"/>
      <c r="F6" s="688">
        <v>249526.37248999998</v>
      </c>
      <c r="G6" s="687">
        <v>231664.93613000005</v>
      </c>
      <c r="H6" s="687">
        <v>23624.562529999999</v>
      </c>
      <c r="I6" s="687">
        <v>0</v>
      </c>
      <c r="J6" s="687"/>
      <c r="K6" s="689">
        <v>255289.49866000004</v>
      </c>
      <c r="L6" s="690">
        <v>231697</v>
      </c>
      <c r="M6" s="690">
        <v>21389.549909999998</v>
      </c>
      <c r="N6" s="691"/>
      <c r="O6" s="691"/>
      <c r="P6" s="692">
        <v>253086.54991</v>
      </c>
    </row>
    <row r="7" spans="1:26" ht="15.75">
      <c r="A7" s="679" t="s">
        <v>870</v>
      </c>
      <c r="B7" s="687">
        <v>583.3780999999999</v>
      </c>
      <c r="C7" s="687">
        <v>370.90027999999984</v>
      </c>
      <c r="D7" s="687">
        <v>41.02</v>
      </c>
      <c r="E7" s="687"/>
      <c r="F7" s="688">
        <v>995.29837999999972</v>
      </c>
      <c r="G7" s="687">
        <v>573.45038999999986</v>
      </c>
      <c r="H7" s="687">
        <v>354.15069999999997</v>
      </c>
      <c r="I7" s="687">
        <v>41.02</v>
      </c>
      <c r="J7" s="687"/>
      <c r="K7" s="689">
        <v>968.62108999999987</v>
      </c>
      <c r="L7" s="690">
        <v>512</v>
      </c>
      <c r="M7" s="690">
        <v>317.0529600000001</v>
      </c>
      <c r="N7" s="691"/>
      <c r="O7" s="691"/>
      <c r="P7" s="692">
        <v>829.0529600000001</v>
      </c>
    </row>
    <row r="8" spans="1:26" ht="15.75">
      <c r="A8" s="679" t="s">
        <v>871</v>
      </c>
      <c r="B8" s="687">
        <v>2045717.1304200003</v>
      </c>
      <c r="C8" s="687">
        <v>168524.24026999998</v>
      </c>
      <c r="D8" s="687">
        <v>0</v>
      </c>
      <c r="E8" s="687"/>
      <c r="F8" s="688">
        <v>2214241.3706900002</v>
      </c>
      <c r="G8" s="687">
        <v>2010634.0260600003</v>
      </c>
      <c r="H8" s="687">
        <v>166416.24249999999</v>
      </c>
      <c r="I8" s="687">
        <v>0</v>
      </c>
      <c r="J8" s="687"/>
      <c r="K8" s="689">
        <v>2177050.2685600002</v>
      </c>
      <c r="L8" s="690">
        <v>1749028</v>
      </c>
      <c r="M8" s="690">
        <v>114037.05356</v>
      </c>
      <c r="N8" s="691"/>
      <c r="O8" s="691"/>
      <c r="P8" s="692">
        <v>1863065.0535599999</v>
      </c>
      <c r="Q8" s="693"/>
      <c r="R8" s="693"/>
      <c r="S8" s="693"/>
      <c r="T8" s="693"/>
      <c r="U8" s="693"/>
    </row>
    <row r="9" spans="1:26" ht="15.75">
      <c r="A9" s="679" t="s">
        <v>872</v>
      </c>
      <c r="B9" s="687">
        <v>17201.6312</v>
      </c>
      <c r="C9" s="687">
        <v>221.17000000000002</v>
      </c>
      <c r="D9" s="687">
        <v>85</v>
      </c>
      <c r="E9" s="687"/>
      <c r="F9" s="688">
        <v>17507.801199999998</v>
      </c>
      <c r="G9" s="687">
        <v>21605.528190000001</v>
      </c>
      <c r="H9" s="687">
        <v>312.34000000000003</v>
      </c>
      <c r="I9" s="687">
        <v>84.19</v>
      </c>
      <c r="J9" s="687"/>
      <c r="K9" s="689">
        <v>22002.05819</v>
      </c>
      <c r="L9" s="690">
        <v>23607</v>
      </c>
      <c r="M9" s="690">
        <v>2078.1017099999999</v>
      </c>
      <c r="N9" s="691"/>
      <c r="O9" s="691"/>
      <c r="P9" s="692">
        <v>25685.101709999999</v>
      </c>
    </row>
    <row r="10" spans="1:26" ht="15.75">
      <c r="A10" s="679" t="s">
        <v>873</v>
      </c>
      <c r="B10" s="687">
        <v>1350.96</v>
      </c>
      <c r="C10" s="687">
        <v>1254.5800000000002</v>
      </c>
      <c r="D10" s="687">
        <v>0</v>
      </c>
      <c r="E10" s="687"/>
      <c r="F10" s="688">
        <v>2605.54</v>
      </c>
      <c r="G10" s="687">
        <v>1934.24</v>
      </c>
      <c r="H10" s="687">
        <v>1895.62</v>
      </c>
      <c r="I10" s="687">
        <v>0</v>
      </c>
      <c r="J10" s="687"/>
      <c r="K10" s="689">
        <v>3829.8599999999997</v>
      </c>
      <c r="L10" s="690">
        <v>2021</v>
      </c>
      <c r="M10" s="690">
        <v>1847.26</v>
      </c>
      <c r="N10" s="691"/>
      <c r="O10" s="691"/>
      <c r="P10" s="692">
        <v>3868.26</v>
      </c>
    </row>
    <row r="11" spans="1:26" ht="15.75">
      <c r="A11" s="679" t="s">
        <v>874</v>
      </c>
      <c r="B11" s="687">
        <v>82.929999999999993</v>
      </c>
      <c r="C11" s="687">
        <v>5.76</v>
      </c>
      <c r="D11" s="687">
        <v>1.91</v>
      </c>
      <c r="E11" s="687"/>
      <c r="F11" s="688">
        <v>90.6</v>
      </c>
      <c r="G11" s="687">
        <v>173.94000000000003</v>
      </c>
      <c r="H11" s="687">
        <v>2.82</v>
      </c>
      <c r="I11" s="687">
        <v>0</v>
      </c>
      <c r="J11" s="687"/>
      <c r="K11" s="689">
        <v>176.76000000000002</v>
      </c>
      <c r="L11" s="690">
        <v>126</v>
      </c>
      <c r="M11" s="690">
        <v>0.25</v>
      </c>
      <c r="N11" s="691"/>
      <c r="O11" s="691"/>
      <c r="P11" s="692">
        <v>126.25</v>
      </c>
    </row>
    <row r="12" spans="1:26" ht="15.75">
      <c r="A12" s="679" t="s">
        <v>875</v>
      </c>
      <c r="B12" s="687">
        <v>261.68396000000001</v>
      </c>
      <c r="C12" s="687">
        <v>0</v>
      </c>
      <c r="D12" s="687">
        <v>0</v>
      </c>
      <c r="E12" s="687"/>
      <c r="F12" s="688">
        <v>261.68396000000001</v>
      </c>
      <c r="G12" s="687">
        <v>292.90117999999995</v>
      </c>
      <c r="H12" s="687">
        <v>0</v>
      </c>
      <c r="I12" s="687">
        <v>0</v>
      </c>
      <c r="J12" s="687"/>
      <c r="K12" s="689">
        <v>292.90117999999995</v>
      </c>
      <c r="L12" s="690">
        <v>373</v>
      </c>
      <c r="M12" s="690">
        <v>0</v>
      </c>
      <c r="N12" s="691"/>
      <c r="O12" s="691"/>
      <c r="P12" s="692">
        <v>373</v>
      </c>
    </row>
    <row r="13" spans="1:26" ht="15.75">
      <c r="A13" s="679" t="s">
        <v>876</v>
      </c>
      <c r="B13" s="687">
        <v>0</v>
      </c>
      <c r="C13" s="687">
        <v>0</v>
      </c>
      <c r="D13" s="687">
        <v>0</v>
      </c>
      <c r="E13" s="687"/>
      <c r="F13" s="688">
        <v>0</v>
      </c>
      <c r="G13" s="687">
        <v>0</v>
      </c>
      <c r="H13" s="687">
        <v>0</v>
      </c>
      <c r="I13" s="687">
        <v>0</v>
      </c>
      <c r="J13" s="687"/>
      <c r="K13" s="689">
        <v>0</v>
      </c>
      <c r="L13" s="690">
        <v>0</v>
      </c>
      <c r="M13" s="690">
        <v>0</v>
      </c>
      <c r="N13" s="691"/>
      <c r="O13" s="691"/>
      <c r="P13" s="692">
        <v>0</v>
      </c>
    </row>
    <row r="14" spans="1:26" ht="15.75">
      <c r="A14" s="679" t="s">
        <v>877</v>
      </c>
      <c r="B14" s="687">
        <v>6</v>
      </c>
      <c r="C14" s="687">
        <v>0</v>
      </c>
      <c r="D14" s="687">
        <v>0</v>
      </c>
      <c r="E14" s="687"/>
      <c r="F14" s="688">
        <v>6</v>
      </c>
      <c r="G14" s="687">
        <v>1</v>
      </c>
      <c r="H14" s="687">
        <v>0</v>
      </c>
      <c r="I14" s="687">
        <v>0</v>
      </c>
      <c r="J14" s="687"/>
      <c r="K14" s="689">
        <v>1</v>
      </c>
      <c r="L14" s="690">
        <v>10</v>
      </c>
      <c r="M14" s="690">
        <v>0</v>
      </c>
      <c r="N14" s="691"/>
      <c r="O14" s="691"/>
      <c r="P14" s="692">
        <v>10</v>
      </c>
    </row>
    <row r="15" spans="1:26" ht="15.75">
      <c r="A15" s="679" t="s">
        <v>17</v>
      </c>
      <c r="B15" s="687">
        <v>26815.772759999996</v>
      </c>
      <c r="C15" s="687">
        <v>31123.183409999994</v>
      </c>
      <c r="D15" s="687">
        <v>0</v>
      </c>
      <c r="E15" s="687"/>
      <c r="F15" s="688">
        <v>57938.95616999999</v>
      </c>
      <c r="G15" s="687">
        <v>28421.971659999996</v>
      </c>
      <c r="H15" s="687">
        <v>30847.446759999999</v>
      </c>
      <c r="I15" s="687">
        <v>1.91</v>
      </c>
      <c r="J15" s="687"/>
      <c r="K15" s="689">
        <v>59271.328419999998</v>
      </c>
      <c r="L15" s="690">
        <v>19096</v>
      </c>
      <c r="M15" s="690">
        <v>31795.22195000001</v>
      </c>
      <c r="N15" s="691"/>
      <c r="O15" s="691"/>
      <c r="P15" s="692">
        <v>50891.221950000006</v>
      </c>
    </row>
    <row r="16" spans="1:26" ht="15.75">
      <c r="A16" s="679" t="s">
        <v>481</v>
      </c>
      <c r="B16" s="687">
        <v>12067.713139999996</v>
      </c>
      <c r="C16" s="687">
        <v>4611.8895599999996</v>
      </c>
      <c r="D16" s="687">
        <v>-0.16</v>
      </c>
      <c r="E16" s="687"/>
      <c r="F16" s="688">
        <v>16679.442699999996</v>
      </c>
      <c r="G16" s="687">
        <v>4045.8267299999966</v>
      </c>
      <c r="H16" s="687">
        <v>5155.885699999998</v>
      </c>
      <c r="I16" s="687">
        <v>0.05</v>
      </c>
      <c r="J16" s="687"/>
      <c r="K16" s="689">
        <v>9201.7624299999934</v>
      </c>
      <c r="L16" s="690">
        <v>9907</v>
      </c>
      <c r="M16" s="690">
        <v>4874.9114199999995</v>
      </c>
      <c r="N16" s="691"/>
      <c r="O16" s="691"/>
      <c r="P16" s="692">
        <v>14781.91142</v>
      </c>
    </row>
    <row r="17" spans="1:16" ht="15.75">
      <c r="A17" s="694" t="s">
        <v>0</v>
      </c>
      <c r="B17" s="695">
        <v>2330710.7924200008</v>
      </c>
      <c r="C17" s="695">
        <v>229014.50317000001</v>
      </c>
      <c r="D17" s="695">
        <v>127.77000000000001</v>
      </c>
      <c r="E17" s="695">
        <v>219749.97719999994</v>
      </c>
      <c r="F17" s="688">
        <v>2779603.0427900008</v>
      </c>
      <c r="G17" s="695">
        <v>2299347.8203400001</v>
      </c>
      <c r="H17" s="695">
        <v>228609.06818999996</v>
      </c>
      <c r="I17" s="695">
        <v>127.17</v>
      </c>
      <c r="J17" s="695">
        <v>220220.55681000007</v>
      </c>
      <c r="K17" s="689">
        <v>2748304.61534</v>
      </c>
      <c r="L17" s="692">
        <v>2036377</v>
      </c>
      <c r="M17" s="692">
        <v>176339.40151</v>
      </c>
      <c r="N17" s="692">
        <v>0</v>
      </c>
      <c r="O17" s="692">
        <v>208241</v>
      </c>
      <c r="P17" s="692">
        <v>2420957.4015100002</v>
      </c>
    </row>
    <row r="18" spans="1:16" ht="15.75">
      <c r="A18" s="702" t="s">
        <v>18</v>
      </c>
      <c r="B18" s="702"/>
      <c r="C18" s="702"/>
      <c r="D18" s="702"/>
      <c r="E18" s="702"/>
      <c r="F18" s="702"/>
      <c r="G18" s="702"/>
      <c r="H18" s="702"/>
      <c r="I18" s="702"/>
      <c r="J18" s="702"/>
      <c r="K18" s="702"/>
      <c r="L18" s="696"/>
      <c r="M18" s="696"/>
      <c r="N18" s="696"/>
      <c r="O18" s="696"/>
      <c r="P18" s="696"/>
    </row>
    <row r="19" spans="1:16">
      <c r="A19" s="1381" t="s">
        <v>878</v>
      </c>
      <c r="B19" s="1381"/>
      <c r="C19" s="1381"/>
      <c r="D19" s="1381"/>
      <c r="E19" s="1381"/>
      <c r="F19" s="1381"/>
      <c r="G19" s="1381"/>
      <c r="H19" s="1381"/>
      <c r="I19" s="1381"/>
      <c r="J19" s="702"/>
      <c r="K19" s="702"/>
      <c r="L19" s="702"/>
      <c r="M19" s="702"/>
      <c r="N19" s="702"/>
      <c r="O19" s="702"/>
      <c r="P19" s="702"/>
    </row>
    <row r="20" spans="1:16">
      <c r="A20" s="1365" t="s">
        <v>879</v>
      </c>
      <c r="B20" s="1365"/>
      <c r="C20" s="1365"/>
      <c r="D20" s="1365"/>
      <c r="E20" s="1365"/>
      <c r="F20" s="1365"/>
      <c r="G20" s="1365"/>
      <c r="H20" s="1365"/>
      <c r="I20" s="1365"/>
      <c r="J20" s="1365"/>
      <c r="K20" s="1365"/>
      <c r="L20" s="697"/>
      <c r="M20" s="697"/>
      <c r="N20" s="697"/>
      <c r="O20" s="697"/>
      <c r="P20" s="697"/>
    </row>
    <row r="21" spans="1:16">
      <c r="A21" s="1366" t="s">
        <v>880</v>
      </c>
      <c r="B21" s="1366"/>
      <c r="C21" s="1366"/>
      <c r="D21" s="1366"/>
      <c r="E21" s="1366"/>
      <c r="F21" s="1366"/>
      <c r="G21" s="1366"/>
      <c r="H21" s="1366"/>
      <c r="I21" s="1366"/>
      <c r="J21" s="1366"/>
      <c r="K21" s="1366"/>
      <c r="L21" s="668"/>
      <c r="M21" s="668"/>
      <c r="N21" s="668"/>
      <c r="O21" s="668"/>
      <c r="P21" s="668"/>
    </row>
    <row r="22" spans="1:16">
      <c r="A22" s="1367" t="s">
        <v>881</v>
      </c>
      <c r="B22" s="1367"/>
      <c r="C22" s="1367"/>
      <c r="D22" s="1367"/>
      <c r="E22" s="1367"/>
      <c r="F22" s="1367"/>
      <c r="G22" s="1367"/>
      <c r="H22" s="1367"/>
      <c r="I22" s="1367"/>
      <c r="J22" s="1367"/>
      <c r="K22" s="1367"/>
      <c r="L22" s="697"/>
      <c r="M22" s="697"/>
      <c r="N22" s="697"/>
      <c r="O22" s="697"/>
      <c r="P22" s="697"/>
    </row>
    <row r="23" spans="1:16">
      <c r="A23" s="1365" t="s">
        <v>882</v>
      </c>
      <c r="B23" s="1365"/>
      <c r="C23" s="1365"/>
      <c r="D23" s="1365"/>
      <c r="E23" s="1365"/>
      <c r="F23" s="1365"/>
      <c r="G23" s="1365"/>
      <c r="H23" s="1365"/>
      <c r="I23" s="1365"/>
      <c r="J23" s="1365"/>
      <c r="K23" s="1365"/>
      <c r="L23" s="697"/>
      <c r="M23" s="697"/>
      <c r="N23" s="697"/>
      <c r="O23" s="697"/>
      <c r="P23" s="697"/>
    </row>
    <row r="24" spans="1:16">
      <c r="A24" s="641"/>
      <c r="B24" s="641"/>
      <c r="C24" s="641"/>
      <c r="D24" s="641"/>
      <c r="E24" s="641"/>
      <c r="F24" s="641"/>
      <c r="G24" s="698"/>
      <c r="H24" s="698"/>
      <c r="I24" s="698"/>
      <c r="J24" s="698"/>
      <c r="K24" s="698"/>
      <c r="L24" s="698"/>
      <c r="M24" s="698"/>
      <c r="N24" s="698"/>
      <c r="O24" s="698"/>
      <c r="P24" s="698"/>
    </row>
  </sheetData>
  <mergeCells count="10">
    <mergeCell ref="A20:K20"/>
    <mergeCell ref="A21:K21"/>
    <mergeCell ref="A22:K22"/>
    <mergeCell ref="A23:K23"/>
    <mergeCell ref="A1:P1"/>
    <mergeCell ref="B2:F2"/>
    <mergeCell ref="G2:K2"/>
    <mergeCell ref="L2:P2"/>
    <mergeCell ref="A5:P5"/>
    <mergeCell ref="A19:I19"/>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90" zoomScaleNormal="90" workbookViewId="0">
      <selection sqref="A1:N1"/>
    </sheetView>
  </sheetViews>
  <sheetFormatPr defaultColWidth="9.140625" defaultRowHeight="15"/>
  <cols>
    <col min="1" max="1" width="80.85546875" style="703" bestFit="1" customWidth="1"/>
    <col min="2" max="2" width="8.42578125" style="703" bestFit="1" customWidth="1"/>
    <col min="3" max="3" width="12.85546875" style="703" bestFit="1" customWidth="1"/>
    <col min="4" max="4" width="13.140625" style="703" bestFit="1" customWidth="1"/>
    <col min="5" max="7" width="12.42578125" style="703" bestFit="1" customWidth="1"/>
    <col min="8" max="8" width="10.140625" style="703" bestFit="1" customWidth="1"/>
    <col min="9" max="9" width="11" style="703" bestFit="1" customWidth="1"/>
    <col min="10" max="11" width="12.42578125" style="703" bestFit="1" customWidth="1"/>
    <col min="12" max="12" width="10" style="703" bestFit="1" customWidth="1"/>
    <col min="13" max="16384" width="9.140625" style="703"/>
  </cols>
  <sheetData>
    <row r="1" spans="1:14" ht="15.75" customHeight="1">
      <c r="A1" s="751" t="s">
        <v>1265</v>
      </c>
    </row>
    <row r="2" spans="1:14" s="704" customFormat="1" ht="18.75" customHeight="1">
      <c r="A2" s="1217" t="s">
        <v>1266</v>
      </c>
      <c r="B2" s="1217" t="s">
        <v>1267</v>
      </c>
      <c r="C2" s="1221" t="s">
        <v>1268</v>
      </c>
      <c r="D2" s="1243"/>
      <c r="E2" s="1243"/>
      <c r="F2" s="1243"/>
      <c r="G2" s="1243"/>
      <c r="H2" s="1382" t="s">
        <v>1269</v>
      </c>
      <c r="I2" s="1382"/>
      <c r="J2" s="1382"/>
      <c r="K2" s="1382"/>
      <c r="L2" s="1382"/>
    </row>
    <row r="3" spans="1:14" s="704" customFormat="1" ht="63.75" customHeight="1">
      <c r="A3" s="1219"/>
      <c r="B3" s="1219"/>
      <c r="C3" s="981">
        <v>45017</v>
      </c>
      <c r="D3" s="981">
        <v>44986</v>
      </c>
      <c r="E3" s="981">
        <v>44652</v>
      </c>
      <c r="F3" s="766" t="s">
        <v>1270</v>
      </c>
      <c r="G3" s="982" t="s">
        <v>1271</v>
      </c>
      <c r="H3" s="981">
        <v>45017</v>
      </c>
      <c r="I3" s="981">
        <v>44986</v>
      </c>
      <c r="J3" s="981">
        <v>44652</v>
      </c>
      <c r="K3" s="983" t="s">
        <v>1270</v>
      </c>
      <c r="L3" s="983" t="s">
        <v>1271</v>
      </c>
    </row>
    <row r="4" spans="1:14" s="704" customFormat="1" ht="18" customHeight="1">
      <c r="A4" s="984" t="s">
        <v>1272</v>
      </c>
      <c r="B4" s="985" t="s">
        <v>1273</v>
      </c>
      <c r="C4" s="760">
        <v>5856</v>
      </c>
      <c r="D4" s="760">
        <v>5843</v>
      </c>
      <c r="E4" s="760">
        <v>5858</v>
      </c>
      <c r="F4" s="986">
        <v>-3.4141345168999658E-2</v>
      </c>
      <c r="G4" s="987">
        <v>0.22248844771521481</v>
      </c>
      <c r="H4" s="760">
        <v>6054</v>
      </c>
      <c r="I4" s="760">
        <v>6043</v>
      </c>
      <c r="J4" s="760">
        <v>5892</v>
      </c>
      <c r="K4" s="988">
        <v>2.7494908350305498</v>
      </c>
      <c r="L4" s="988">
        <v>0.18202879364554028</v>
      </c>
      <c r="N4" s="989"/>
    </row>
    <row r="5" spans="1:14" s="704" customFormat="1" ht="18" customHeight="1">
      <c r="A5" s="984" t="s">
        <v>1274</v>
      </c>
      <c r="B5" s="985" t="s">
        <v>1273</v>
      </c>
      <c r="C5" s="760">
        <v>283</v>
      </c>
      <c r="D5" s="760">
        <v>283</v>
      </c>
      <c r="E5" s="760">
        <v>276</v>
      </c>
      <c r="F5" s="986">
        <v>2.5362318840579712</v>
      </c>
      <c r="G5" s="987">
        <v>0</v>
      </c>
      <c r="H5" s="760">
        <v>588</v>
      </c>
      <c r="I5" s="760">
        <v>588</v>
      </c>
      <c r="J5" s="760">
        <v>588</v>
      </c>
      <c r="K5" s="988">
        <v>0</v>
      </c>
      <c r="L5" s="988">
        <v>0</v>
      </c>
    </row>
    <row r="6" spans="1:14" s="704" customFormat="1" ht="18" customHeight="1">
      <c r="A6" s="984" t="s">
        <v>1275</v>
      </c>
      <c r="B6" s="985" t="s">
        <v>1273</v>
      </c>
      <c r="C6" s="760">
        <v>4</v>
      </c>
      <c r="D6" s="760">
        <v>4</v>
      </c>
      <c r="E6" s="760">
        <v>4</v>
      </c>
      <c r="F6" s="986">
        <v>0</v>
      </c>
      <c r="G6" s="987">
        <v>0</v>
      </c>
      <c r="H6" s="760">
        <v>3</v>
      </c>
      <c r="I6" s="760">
        <v>3</v>
      </c>
      <c r="J6" s="760">
        <v>3</v>
      </c>
      <c r="K6" s="988">
        <v>0</v>
      </c>
      <c r="L6" s="988">
        <v>0</v>
      </c>
    </row>
    <row r="7" spans="1:14" s="704" customFormat="1" ht="18" customHeight="1">
      <c r="A7" s="984" t="s">
        <v>1276</v>
      </c>
      <c r="B7" s="985" t="s">
        <v>1277</v>
      </c>
      <c r="C7" s="760">
        <v>316.85642999999999</v>
      </c>
      <c r="D7" s="760">
        <v>314.63053000000002</v>
      </c>
      <c r="E7" s="760">
        <v>270.78156000000001</v>
      </c>
      <c r="F7" s="986">
        <v>17.015512430019228</v>
      </c>
      <c r="G7" s="987">
        <v>0.7074647206041853</v>
      </c>
      <c r="H7" s="760">
        <v>843.65180999999995</v>
      </c>
      <c r="I7" s="760">
        <v>830.01540999999997</v>
      </c>
      <c r="J7" s="760">
        <v>650.35577999999998</v>
      </c>
      <c r="K7" s="988">
        <v>29.721582546710046</v>
      </c>
      <c r="L7" s="988">
        <v>1.642909256347419</v>
      </c>
    </row>
    <row r="8" spans="1:14" s="704" customFormat="1" ht="18" customHeight="1">
      <c r="A8" s="984" t="s">
        <v>1278</v>
      </c>
      <c r="B8" s="985" t="s">
        <v>1279</v>
      </c>
      <c r="C8" s="760">
        <v>68146.684707199995</v>
      </c>
      <c r="D8" s="760">
        <v>68058.800383499998</v>
      </c>
      <c r="E8" s="760">
        <v>60498.269695900002</v>
      </c>
      <c r="F8" s="986">
        <v>12.642369855775112</v>
      </c>
      <c r="G8" s="987">
        <v>0.12912999230780287</v>
      </c>
      <c r="H8" s="760">
        <v>31244.6117347</v>
      </c>
      <c r="I8" s="760">
        <v>30945.0075989</v>
      </c>
      <c r="J8" s="760">
        <v>28216.6249551</v>
      </c>
      <c r="K8" s="988">
        <v>10.731215318693556</v>
      </c>
      <c r="L8" s="988">
        <v>0.96818245994113195</v>
      </c>
    </row>
    <row r="9" spans="1:14" s="704" customFormat="1" ht="18" customHeight="1">
      <c r="A9" s="984" t="s">
        <v>1280</v>
      </c>
      <c r="B9" s="985" t="s">
        <v>1281</v>
      </c>
      <c r="C9" s="990">
        <v>23358922.448936757</v>
      </c>
      <c r="D9" s="990">
        <v>22261190.595970742</v>
      </c>
      <c r="E9" s="990">
        <v>23247807.072628945</v>
      </c>
      <c r="F9" s="986">
        <v>0.47796067801437697</v>
      </c>
      <c r="G9" s="987">
        <v>4.9311461946905162</v>
      </c>
      <c r="H9" s="760">
        <v>3660509.6856999998</v>
      </c>
      <c r="I9" s="760">
        <v>3405158.1593999998</v>
      </c>
      <c r="J9" s="760">
        <v>3233896.8372999998</v>
      </c>
      <c r="K9" s="988">
        <v>13.191912725211782</v>
      </c>
      <c r="L9" s="988">
        <v>7.498962290344652</v>
      </c>
    </row>
    <row r="10" spans="1:14" s="704" customFormat="1" ht="18" customHeight="1">
      <c r="A10" s="984" t="s">
        <v>1282</v>
      </c>
      <c r="B10" s="985" t="s">
        <v>1279</v>
      </c>
      <c r="C10" s="760">
        <v>72704.941394478388</v>
      </c>
      <c r="D10" s="760">
        <v>72621.334608438483</v>
      </c>
      <c r="E10" s="760">
        <v>64964.460999274896</v>
      </c>
      <c r="F10" s="986">
        <v>11.914945919877468</v>
      </c>
      <c r="G10" s="987">
        <v>0.11512703049413567</v>
      </c>
      <c r="H10" s="760">
        <v>35777.765449999999</v>
      </c>
      <c r="I10" s="760">
        <v>35421.421609999998</v>
      </c>
      <c r="J10" s="760">
        <v>32155.130034452002</v>
      </c>
      <c r="K10" s="988">
        <v>11.266119625909125</v>
      </c>
      <c r="L10" s="988">
        <v>1.0060122485298562</v>
      </c>
    </row>
    <row r="11" spans="1:14" s="704" customFormat="1" ht="18" customHeight="1">
      <c r="A11" s="984" t="s">
        <v>1283</v>
      </c>
      <c r="B11" s="985" t="s">
        <v>1281</v>
      </c>
      <c r="C11" s="990">
        <v>27429015.600546569</v>
      </c>
      <c r="D11" s="990">
        <v>26308596.322236788</v>
      </c>
      <c r="E11" s="990">
        <v>27123376.543669011</v>
      </c>
      <c r="F11" s="986">
        <v>1.1268473760465409</v>
      </c>
      <c r="G11" s="987">
        <v>4.2587573452665364</v>
      </c>
      <c r="H11" s="760">
        <v>3974813.9360000002</v>
      </c>
      <c r="I11" s="760">
        <v>3708994.5290000001</v>
      </c>
      <c r="J11" s="760">
        <v>3490201.1777999997</v>
      </c>
      <c r="K11" s="988">
        <v>13.884951998826311</v>
      </c>
      <c r="L11" s="988">
        <v>7.1668859288306628</v>
      </c>
    </row>
    <row r="12" spans="1:14" s="704" customFormat="1" ht="18" customHeight="1">
      <c r="A12" s="984" t="s">
        <v>1284</v>
      </c>
      <c r="B12" s="985" t="s">
        <v>1279</v>
      </c>
      <c r="C12" s="760">
        <v>958.72642499999995</v>
      </c>
      <c r="D12" s="760">
        <v>1446.745208</v>
      </c>
      <c r="E12" s="760">
        <v>1486.9359566999999</v>
      </c>
      <c r="F12" s="986">
        <v>-35.52335454125884</v>
      </c>
      <c r="G12" s="987">
        <v>-33.732185895721322</v>
      </c>
      <c r="H12" s="760">
        <v>1313.9166809999999</v>
      </c>
      <c r="I12" s="760">
        <v>1749.5002340000001</v>
      </c>
      <c r="J12" s="760">
        <v>2534.7818838000003</v>
      </c>
      <c r="K12" s="988">
        <v>-48.164507194983926</v>
      </c>
      <c r="L12" s="988">
        <v>-24.897599013410602</v>
      </c>
    </row>
    <row r="13" spans="1:14" s="704" customFormat="1" ht="18" customHeight="1">
      <c r="A13" s="984" t="s">
        <v>1285</v>
      </c>
      <c r="B13" s="985" t="s">
        <v>1279</v>
      </c>
      <c r="C13" s="760">
        <v>56.395672058823529</v>
      </c>
      <c r="D13" s="760">
        <v>72.337260400000005</v>
      </c>
      <c r="E13" s="760">
        <v>78.259787194736845</v>
      </c>
      <c r="F13" s="986">
        <v>-27.93786684023047</v>
      </c>
      <c r="G13" s="987">
        <v>-22.037865759672144</v>
      </c>
      <c r="H13" s="760">
        <v>65.695834050000002</v>
      </c>
      <c r="I13" s="760">
        <v>87.47501170000001</v>
      </c>
      <c r="J13" s="760">
        <v>140.82121576666668</v>
      </c>
      <c r="K13" s="988">
        <v>-53.348056475485542</v>
      </c>
      <c r="L13" s="988">
        <v>-24.897599013410598</v>
      </c>
    </row>
    <row r="14" spans="1:14" s="704" customFormat="1" ht="18" customHeight="1">
      <c r="A14" s="984" t="s">
        <v>1286</v>
      </c>
      <c r="B14" s="985" t="s">
        <v>1281</v>
      </c>
      <c r="C14" s="991">
        <v>315217.04681383248</v>
      </c>
      <c r="D14" s="991">
        <v>406585.95832824294</v>
      </c>
      <c r="E14" s="991">
        <v>443903.42471289012</v>
      </c>
      <c r="F14" s="986">
        <v>-28.98972405592275</v>
      </c>
      <c r="G14" s="987">
        <v>-22.472225034551478</v>
      </c>
      <c r="H14" s="760">
        <v>126058.517324</v>
      </c>
      <c r="I14" s="760">
        <v>163544.58046900001</v>
      </c>
      <c r="J14" s="760">
        <v>244995.90878491499</v>
      </c>
      <c r="K14" s="988">
        <v>-48.5466847388589</v>
      </c>
      <c r="L14" s="988">
        <v>-22.921006026308234</v>
      </c>
    </row>
    <row r="15" spans="1:14" s="704" customFormat="1" ht="18" customHeight="1">
      <c r="A15" s="984" t="s">
        <v>1287</v>
      </c>
      <c r="B15" s="985" t="s">
        <v>1281</v>
      </c>
      <c r="C15" s="760">
        <v>18542.179224343086</v>
      </c>
      <c r="D15" s="760">
        <v>20329.297916412146</v>
      </c>
      <c r="E15" s="760">
        <v>23363.33814278369</v>
      </c>
      <c r="F15" s="986">
        <v>-20.635573944854841</v>
      </c>
      <c r="G15" s="987">
        <v>-8.790852981825271</v>
      </c>
      <c r="H15" s="760">
        <v>6302.9258662000002</v>
      </c>
      <c r="I15" s="760">
        <v>8177.2290234500006</v>
      </c>
      <c r="J15" s="760">
        <v>13610.883821384166</v>
      </c>
      <c r="K15" s="988">
        <v>-53.692016264973006</v>
      </c>
      <c r="L15" s="988">
        <v>-22.921006026308234</v>
      </c>
    </row>
    <row r="16" spans="1:14" s="704" customFormat="1" ht="18" customHeight="1">
      <c r="A16" s="984" t="s">
        <v>1288</v>
      </c>
      <c r="B16" s="985" t="s">
        <v>1273</v>
      </c>
      <c r="C16" s="760">
        <v>0</v>
      </c>
      <c r="D16" s="760">
        <v>0</v>
      </c>
      <c r="E16" s="760">
        <v>0</v>
      </c>
      <c r="F16" s="986" t="s">
        <v>104</v>
      </c>
      <c r="G16" s="992" t="s">
        <v>104</v>
      </c>
      <c r="H16" s="760">
        <v>0</v>
      </c>
      <c r="I16" s="760">
        <v>0</v>
      </c>
      <c r="J16" s="760">
        <v>1</v>
      </c>
      <c r="K16" s="988">
        <v>-100</v>
      </c>
      <c r="L16" s="988" t="s">
        <v>104</v>
      </c>
    </row>
    <row r="17" spans="1:12" s="704" customFormat="1" ht="18" customHeight="1">
      <c r="A17" s="984" t="s">
        <v>1289</v>
      </c>
      <c r="B17" s="985" t="s">
        <v>1290</v>
      </c>
      <c r="C17" s="760">
        <v>84.704899999999995</v>
      </c>
      <c r="D17" s="760">
        <v>85.0381</v>
      </c>
      <c r="E17" s="760">
        <v>86.070400000000006</v>
      </c>
      <c r="F17" s="986">
        <v>-1.5864919879540602</v>
      </c>
      <c r="G17" s="987">
        <v>-0.39182437048805774</v>
      </c>
      <c r="H17" s="760">
        <v>13.46695682</v>
      </c>
      <c r="I17" s="760">
        <v>13.188196446730499</v>
      </c>
      <c r="J17" s="760">
        <v>12.127578588018601</v>
      </c>
      <c r="K17" s="988">
        <v>11.044069698337255</v>
      </c>
      <c r="L17" s="988">
        <v>2.1137111082282107</v>
      </c>
    </row>
    <row r="18" spans="1:12" s="993" customFormat="1" ht="36.75" customHeight="1">
      <c r="A18" s="1383" t="s">
        <v>1291</v>
      </c>
      <c r="B18" s="1383"/>
      <c r="C18" s="1383"/>
      <c r="D18" s="1383"/>
      <c r="E18" s="1383"/>
      <c r="F18" s="1383"/>
      <c r="G18" s="1383"/>
      <c r="H18" s="1384"/>
      <c r="I18" s="1384"/>
      <c r="J18" s="1384"/>
      <c r="K18" s="1384"/>
      <c r="L18" s="1384"/>
    </row>
    <row r="19" spans="1:12" s="993" customFormat="1" ht="24.75" customHeight="1">
      <c r="A19" s="994"/>
      <c r="B19" s="995"/>
      <c r="C19" s="995"/>
      <c r="D19" s="995"/>
      <c r="E19" s="995"/>
      <c r="F19" s="995"/>
      <c r="G19" s="995"/>
      <c r="H19" s="995"/>
      <c r="I19" s="995"/>
      <c r="J19" s="995"/>
      <c r="K19" s="995"/>
      <c r="L19" s="995"/>
    </row>
    <row r="20" spans="1:12" s="993" customFormat="1" ht="13.5" customHeight="1">
      <c r="A20" s="1230" t="s">
        <v>1292</v>
      </c>
      <c r="B20" s="1230"/>
      <c r="C20" s="1230"/>
      <c r="D20" s="1230"/>
      <c r="E20" s="1230"/>
      <c r="F20" s="1230"/>
      <c r="G20" s="1230"/>
      <c r="H20" s="1230"/>
      <c r="I20" s="1230"/>
      <c r="J20" s="1230"/>
      <c r="K20" s="1230"/>
      <c r="L20" s="1230"/>
    </row>
    <row r="21" spans="1:12">
      <c r="H21" s="723"/>
      <c r="I21" s="723"/>
    </row>
    <row r="23" spans="1:12">
      <c r="C23" s="723"/>
    </row>
  </sheetData>
  <mergeCells count="6">
    <mergeCell ref="A20:L20"/>
    <mergeCell ref="A2:A3"/>
    <mergeCell ref="B2:B3"/>
    <mergeCell ref="C2:G2"/>
    <mergeCell ref="H2:L2"/>
    <mergeCell ref="A18:L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Normal="100" workbookViewId="0">
      <selection sqref="A1:N1"/>
    </sheetView>
  </sheetViews>
  <sheetFormatPr defaultColWidth="9.140625" defaultRowHeight="15"/>
  <cols>
    <col min="1" max="1" width="14.5703125" style="703" bestFit="1" customWidth="1"/>
    <col min="2" max="2" width="16.85546875" style="703" customWidth="1"/>
    <col min="3" max="5" width="14.5703125" style="703" bestFit="1" customWidth="1"/>
    <col min="6" max="6" width="14.140625" style="703" bestFit="1" customWidth="1"/>
    <col min="7" max="7" width="17.42578125" style="703" customWidth="1"/>
    <col min="8" max="9" width="14.5703125" style="703" bestFit="1" customWidth="1"/>
    <col min="10" max="10" width="12.42578125" style="703" customWidth="1"/>
    <col min="11" max="11" width="19.5703125" style="703" bestFit="1" customWidth="1"/>
    <col min="12" max="12" width="4.5703125" style="703" bestFit="1" customWidth="1"/>
    <col min="13" max="16384" width="9.140625" style="703"/>
  </cols>
  <sheetData>
    <row r="1" spans="1:11" ht="16.5" customHeight="1">
      <c r="A1" s="1267" t="s">
        <v>83</v>
      </c>
      <c r="B1" s="1267"/>
      <c r="C1" s="1267"/>
      <c r="D1" s="1267"/>
      <c r="E1" s="1267"/>
      <c r="F1" s="1267"/>
      <c r="G1" s="1267"/>
      <c r="H1" s="1267"/>
      <c r="I1" s="1267"/>
      <c r="J1" s="1267"/>
      <c r="K1" s="1267"/>
    </row>
    <row r="2" spans="1:11" s="704" customFormat="1" ht="18" customHeight="1">
      <c r="A2" s="1210" t="s">
        <v>9</v>
      </c>
      <c r="B2" s="1221" t="s">
        <v>15</v>
      </c>
      <c r="C2" s="1243"/>
      <c r="D2" s="1243"/>
      <c r="E2" s="1243"/>
      <c r="F2" s="1222"/>
      <c r="G2" s="1221" t="s">
        <v>16</v>
      </c>
      <c r="H2" s="1243"/>
      <c r="I2" s="1243"/>
      <c r="J2" s="1243"/>
      <c r="K2" s="1222"/>
    </row>
    <row r="3" spans="1:11" s="704" customFormat="1" ht="67.5" customHeight="1">
      <c r="A3" s="1244"/>
      <c r="B3" s="766" t="s">
        <v>1293</v>
      </c>
      <c r="C3" s="766" t="s">
        <v>1294</v>
      </c>
      <c r="D3" s="884" t="s">
        <v>1295</v>
      </c>
      <c r="E3" s="884" t="s">
        <v>1296</v>
      </c>
      <c r="F3" s="766" t="s">
        <v>1297</v>
      </c>
      <c r="G3" s="766" t="s">
        <v>1293</v>
      </c>
      <c r="H3" s="766" t="s">
        <v>1294</v>
      </c>
      <c r="I3" s="884" t="s">
        <v>1295</v>
      </c>
      <c r="J3" s="884" t="s">
        <v>1296</v>
      </c>
      <c r="K3" s="766" t="s">
        <v>1298</v>
      </c>
    </row>
    <row r="4" spans="1:11" s="704" customFormat="1" ht="30" customHeight="1">
      <c r="A4" s="742" t="s">
        <v>297</v>
      </c>
      <c r="B4" s="744">
        <v>40987</v>
      </c>
      <c r="C4" s="744">
        <v>283</v>
      </c>
      <c r="D4" s="744">
        <v>59401</v>
      </c>
      <c r="E4" s="745">
        <v>3224331.49</v>
      </c>
      <c r="F4" s="745">
        <v>30218889.594000001</v>
      </c>
      <c r="G4" s="744">
        <v>20323</v>
      </c>
      <c r="H4" s="744">
        <v>588</v>
      </c>
      <c r="I4" s="744">
        <v>18676</v>
      </c>
      <c r="J4" s="745">
        <v>612850.53859999997</v>
      </c>
      <c r="K4" s="745">
        <v>3971126.9040000001</v>
      </c>
    </row>
    <row r="5" spans="1:11" s="704" customFormat="1" ht="18" customHeight="1">
      <c r="A5" s="711" t="s">
        <v>347</v>
      </c>
      <c r="B5" s="748">
        <v>41234</v>
      </c>
      <c r="C5" s="748">
        <v>283</v>
      </c>
      <c r="D5" s="748">
        <v>59651</v>
      </c>
      <c r="E5" s="996">
        <v>3264065.77</v>
      </c>
      <c r="F5" s="996">
        <v>31351759.860999998</v>
      </c>
      <c r="G5" s="748">
        <v>20418</v>
      </c>
      <c r="H5" s="748">
        <v>588</v>
      </c>
      <c r="I5" s="748">
        <v>17134</v>
      </c>
      <c r="J5" s="902">
        <v>619237.53391013201</v>
      </c>
      <c r="K5" s="996">
        <v>4238439.9096999997</v>
      </c>
    </row>
    <row r="6" spans="1:11" s="704" customFormat="1" ht="18" customHeight="1">
      <c r="A6" s="716" t="s">
        <v>348</v>
      </c>
      <c r="B6" s="718">
        <v>41234</v>
      </c>
      <c r="C6" s="718">
        <v>283</v>
      </c>
      <c r="D6" s="718">
        <v>59651</v>
      </c>
      <c r="E6" s="718">
        <v>3264065.77</v>
      </c>
      <c r="F6" s="718">
        <v>31351759.860999998</v>
      </c>
      <c r="G6" s="718">
        <v>20418</v>
      </c>
      <c r="H6" s="718">
        <v>588</v>
      </c>
      <c r="I6" s="718">
        <v>17134</v>
      </c>
      <c r="J6" s="771">
        <v>619237.53391013201</v>
      </c>
      <c r="K6" s="771">
        <v>4238439.9096999997</v>
      </c>
    </row>
    <row r="7" spans="1:11" s="704" customFormat="1" ht="20.25" customHeight="1">
      <c r="A7" s="1384" t="s">
        <v>1299</v>
      </c>
      <c r="B7" s="1208"/>
      <c r="C7" s="1208"/>
      <c r="D7" s="1208"/>
      <c r="E7" s="1208"/>
      <c r="F7" s="1208"/>
      <c r="G7" s="1208"/>
      <c r="H7" s="1208"/>
      <c r="I7" s="1208"/>
      <c r="J7" s="1208"/>
      <c r="K7" s="1208"/>
    </row>
    <row r="8" spans="1:11" s="704" customFormat="1" ht="18" customHeight="1">
      <c r="A8" s="1266" t="s">
        <v>1300</v>
      </c>
      <c r="B8" s="1266"/>
      <c r="C8" s="1266"/>
      <c r="D8" s="1266"/>
      <c r="E8" s="1266"/>
      <c r="F8" s="1266"/>
      <c r="G8" s="1266"/>
      <c r="H8" s="1266"/>
    </row>
    <row r="9" spans="1:11" s="704" customFormat="1" ht="18" customHeight="1">
      <c r="A9" s="1385" t="s">
        <v>1301</v>
      </c>
      <c r="B9" s="1386"/>
      <c r="C9" s="1386"/>
      <c r="D9" s="997"/>
      <c r="E9" s="997"/>
      <c r="F9" s="997"/>
      <c r="G9" s="997"/>
      <c r="H9" s="997"/>
    </row>
    <row r="10" spans="1:11" s="704" customFormat="1" ht="18" customHeight="1">
      <c r="A10" s="1202" t="s">
        <v>1292</v>
      </c>
      <c r="B10" s="1202"/>
      <c r="C10" s="1202"/>
      <c r="D10" s="1202"/>
      <c r="E10" s="1202"/>
      <c r="F10" s="1202"/>
      <c r="G10" s="1202"/>
      <c r="H10" s="1202"/>
    </row>
    <row r="11" spans="1:11" s="704" customFormat="1" ht="28.35" customHeight="1"/>
  </sheetData>
  <mergeCells count="8">
    <mergeCell ref="A9:C9"/>
    <mergeCell ref="A10:H10"/>
    <mergeCell ref="A1:K1"/>
    <mergeCell ref="A2:A3"/>
    <mergeCell ref="B2:F2"/>
    <mergeCell ref="G2:K2"/>
    <mergeCell ref="A7:K7"/>
    <mergeCell ref="A8:H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100" workbookViewId="0">
      <selection sqref="A1:N1"/>
    </sheetView>
  </sheetViews>
  <sheetFormatPr defaultColWidth="9.140625" defaultRowHeight="15"/>
  <cols>
    <col min="1" max="1" width="27.85546875" style="703" bestFit="1" customWidth="1"/>
    <col min="2" max="2" width="14.5703125" style="703" bestFit="1" customWidth="1"/>
    <col min="3" max="10" width="13.5703125" style="703" bestFit="1" customWidth="1"/>
    <col min="11" max="11" width="10.28515625" style="703" bestFit="1" customWidth="1"/>
    <col min="12" max="12" width="9.85546875" style="703" bestFit="1" customWidth="1"/>
    <col min="13" max="16384" width="9.140625" style="703"/>
  </cols>
  <sheetData>
    <row r="1" spans="1:13" ht="15.75" customHeight="1">
      <c r="A1" s="751" t="s">
        <v>1302</v>
      </c>
    </row>
    <row r="2" spans="1:13" s="704" customFormat="1" ht="18" customHeight="1">
      <c r="A2" s="1210" t="s">
        <v>860</v>
      </c>
      <c r="B2" s="1210" t="s">
        <v>1267</v>
      </c>
      <c r="C2" s="1221" t="s">
        <v>6</v>
      </c>
      <c r="D2" s="1222"/>
      <c r="E2" s="1221" t="s">
        <v>850</v>
      </c>
      <c r="F2" s="1222"/>
      <c r="G2" s="1221" t="s">
        <v>481</v>
      </c>
      <c r="H2" s="1222"/>
      <c r="I2" s="1221" t="s">
        <v>0</v>
      </c>
      <c r="J2" s="1222"/>
    </row>
    <row r="3" spans="1:13" s="704" customFormat="1" ht="16.5" customHeight="1">
      <c r="A3" s="1244"/>
      <c r="B3" s="1244"/>
      <c r="C3" s="845" t="s">
        <v>5</v>
      </c>
      <c r="D3" s="845" t="s">
        <v>1303</v>
      </c>
      <c r="E3" s="845" t="s">
        <v>5</v>
      </c>
      <c r="F3" s="845" t="s">
        <v>1303</v>
      </c>
      <c r="G3" s="845" t="s">
        <v>5</v>
      </c>
      <c r="H3" s="845" t="s">
        <v>1303</v>
      </c>
      <c r="I3" s="845" t="s">
        <v>5</v>
      </c>
      <c r="J3" s="845" t="s">
        <v>1303</v>
      </c>
    </row>
    <row r="4" spans="1:13" s="704" customFormat="1" ht="18" customHeight="1">
      <c r="A4" s="1221" t="s">
        <v>15</v>
      </c>
      <c r="B4" s="1243"/>
      <c r="C4" s="1243"/>
      <c r="D4" s="1243"/>
      <c r="E4" s="1243"/>
      <c r="F4" s="1243"/>
      <c r="G4" s="1243"/>
      <c r="H4" s="1243"/>
      <c r="I4" s="1243"/>
      <c r="J4" s="1222"/>
    </row>
    <row r="5" spans="1:13" s="704" customFormat="1" ht="27" customHeight="1">
      <c r="A5" s="998" t="s">
        <v>1304</v>
      </c>
      <c r="B5" s="999" t="s">
        <v>1305</v>
      </c>
      <c r="C5" s="760">
        <v>859</v>
      </c>
      <c r="D5" s="760">
        <v>3010</v>
      </c>
      <c r="E5" s="760">
        <v>5856</v>
      </c>
      <c r="F5" s="760">
        <v>31408</v>
      </c>
      <c r="G5" s="760">
        <v>197</v>
      </c>
      <c r="H5" s="760">
        <v>6236</v>
      </c>
      <c r="I5" s="760">
        <v>6912</v>
      </c>
      <c r="J5" s="760">
        <v>40654</v>
      </c>
      <c r="K5" s="721"/>
    </row>
    <row r="6" spans="1:13" s="704" customFormat="1" ht="15" customHeight="1">
      <c r="A6" s="998" t="s">
        <v>1306</v>
      </c>
      <c r="B6" s="999" t="s">
        <v>1305</v>
      </c>
      <c r="C6" s="760">
        <v>8570</v>
      </c>
      <c r="D6" s="760">
        <v>12805</v>
      </c>
      <c r="E6" s="760">
        <v>12242</v>
      </c>
      <c r="F6" s="760">
        <v>33432</v>
      </c>
      <c r="G6" s="760">
        <v>2363</v>
      </c>
      <c r="H6" s="760">
        <v>32132</v>
      </c>
      <c r="I6" s="760">
        <v>23175</v>
      </c>
      <c r="J6" s="760">
        <v>78369</v>
      </c>
      <c r="K6" s="721"/>
    </row>
    <row r="7" spans="1:13" s="704" customFormat="1" ht="15" customHeight="1">
      <c r="A7" s="998" t="s">
        <v>1307</v>
      </c>
      <c r="B7" s="999" t="s">
        <v>1308</v>
      </c>
      <c r="C7" s="991">
        <v>102583.03254</v>
      </c>
      <c r="D7" s="991">
        <v>2348167.7615299998</v>
      </c>
      <c r="E7" s="991">
        <v>6814668.4707199996</v>
      </c>
      <c r="F7" s="990">
        <v>16410312.0812</v>
      </c>
      <c r="G7" s="991">
        <v>353242.63618783944</v>
      </c>
      <c r="H7" s="991">
        <v>6611678.678980642</v>
      </c>
      <c r="I7" s="991">
        <v>7270494.139447839</v>
      </c>
      <c r="J7" s="990">
        <v>25370158.521710642</v>
      </c>
      <c r="K7" s="721"/>
    </row>
    <row r="8" spans="1:13" s="704" customFormat="1" ht="15" customHeight="1">
      <c r="A8" s="998" t="s">
        <v>1309</v>
      </c>
      <c r="B8" s="999" t="s">
        <v>1310</v>
      </c>
      <c r="C8" s="991">
        <v>3228741.1584676774</v>
      </c>
      <c r="D8" s="991">
        <v>941683.9664081285</v>
      </c>
      <c r="E8" s="990">
        <v>23358922.448936757</v>
      </c>
      <c r="F8" s="991">
        <v>1497308.8434392912</v>
      </c>
      <c r="G8" s="991">
        <v>841351.99314213637</v>
      </c>
      <c r="H8" s="991">
        <v>1483751.4509097126</v>
      </c>
      <c r="I8" s="990">
        <v>27429015.600546569</v>
      </c>
      <c r="J8" s="991">
        <v>3922744.2607571324</v>
      </c>
      <c r="K8" s="772"/>
      <c r="L8" s="761"/>
      <c r="M8" s="761"/>
    </row>
    <row r="9" spans="1:13" s="704" customFormat="1" ht="27" customHeight="1">
      <c r="A9" s="998" t="s">
        <v>1311</v>
      </c>
      <c r="B9" s="999" t="s">
        <v>1312</v>
      </c>
      <c r="C9" s="760">
        <v>615.06213000000002</v>
      </c>
      <c r="D9" s="760">
        <v>554.68191999999999</v>
      </c>
      <c r="E9" s="1000">
        <v>95872.642500000002</v>
      </c>
      <c r="F9" s="1000">
        <v>0</v>
      </c>
      <c r="G9" s="1000">
        <v>2860.60373781</v>
      </c>
      <c r="H9" s="1000">
        <v>778.83822999999995</v>
      </c>
      <c r="I9" s="1000">
        <v>99348.308367810008</v>
      </c>
      <c r="J9" s="760">
        <v>1333.5201500000001</v>
      </c>
      <c r="K9" s="772"/>
    </row>
    <row r="10" spans="1:13" s="704" customFormat="1" ht="15" customHeight="1">
      <c r="A10" s="998" t="s">
        <v>1313</v>
      </c>
      <c r="B10" s="999" t="s">
        <v>1314</v>
      </c>
      <c r="C10" s="760">
        <v>105313.4543972</v>
      </c>
      <c r="D10" s="760">
        <v>29516.916857699998</v>
      </c>
      <c r="E10" s="991">
        <v>315217.04681383248</v>
      </c>
      <c r="F10" s="760">
        <v>0</v>
      </c>
      <c r="G10" s="760">
        <v>4135.84107735</v>
      </c>
      <c r="H10" s="760">
        <v>447.65001893899995</v>
      </c>
      <c r="I10" s="991">
        <v>424666.34228838247</v>
      </c>
      <c r="J10" s="760">
        <v>29964.566876639001</v>
      </c>
      <c r="K10" s="772"/>
    </row>
    <row r="11" spans="1:13" s="704" customFormat="1" ht="18" customHeight="1">
      <c r="A11" s="1221" t="s">
        <v>16</v>
      </c>
      <c r="B11" s="1243"/>
      <c r="C11" s="1243"/>
      <c r="D11" s="1243"/>
      <c r="E11" s="1243"/>
      <c r="F11" s="1243"/>
      <c r="G11" s="1243"/>
      <c r="H11" s="1243"/>
      <c r="I11" s="1243"/>
      <c r="J11" s="1222"/>
      <c r="K11" s="772"/>
    </row>
    <row r="12" spans="1:13" s="704" customFormat="1" ht="27" customHeight="1">
      <c r="A12" s="998" t="s">
        <v>1315</v>
      </c>
      <c r="B12" s="999" t="s">
        <v>1305</v>
      </c>
      <c r="C12" s="760">
        <v>686</v>
      </c>
      <c r="D12" s="760">
        <v>697</v>
      </c>
      <c r="E12" s="760">
        <v>6054</v>
      </c>
      <c r="F12" s="760">
        <v>12706</v>
      </c>
      <c r="G12" s="760">
        <v>2347</v>
      </c>
      <c r="H12" s="760">
        <v>1115</v>
      </c>
      <c r="I12" s="760">
        <v>9087</v>
      </c>
      <c r="J12" s="760">
        <v>14518</v>
      </c>
      <c r="K12" s="772"/>
    </row>
    <row r="13" spans="1:13" s="704" customFormat="1" ht="15" customHeight="1">
      <c r="A13" s="998" t="s">
        <v>1316</v>
      </c>
      <c r="B13" s="999" t="s">
        <v>1305</v>
      </c>
      <c r="C13" s="760">
        <v>6996</v>
      </c>
      <c r="D13" s="760">
        <v>6317</v>
      </c>
      <c r="E13" s="760">
        <v>6224</v>
      </c>
      <c r="F13" s="760">
        <v>13161</v>
      </c>
      <c r="G13" s="760">
        <v>20236</v>
      </c>
      <c r="H13" s="760">
        <v>3722</v>
      </c>
      <c r="I13" s="760">
        <v>33456</v>
      </c>
      <c r="J13" s="760">
        <v>23200</v>
      </c>
      <c r="K13" s="772"/>
    </row>
    <row r="14" spans="1:13" s="704" customFormat="1" ht="15" customHeight="1">
      <c r="A14" s="998" t="s">
        <v>1307</v>
      </c>
      <c r="B14" s="999" t="s">
        <v>1317</v>
      </c>
      <c r="C14" s="760">
        <v>3641.9076300000002</v>
      </c>
      <c r="D14" s="760">
        <v>242167.67671999999</v>
      </c>
      <c r="E14" s="991">
        <v>3124461.1734699998</v>
      </c>
      <c r="F14" s="991">
        <v>2130642.2401800002</v>
      </c>
      <c r="G14" s="991">
        <v>449673.46398355998</v>
      </c>
      <c r="H14" s="991">
        <v>241788.87711776001</v>
      </c>
      <c r="I14" s="991">
        <v>3577776.5450835596</v>
      </c>
      <c r="J14" s="991">
        <v>2614598.7940177601</v>
      </c>
      <c r="K14" s="772"/>
    </row>
    <row r="15" spans="1:13" s="704" customFormat="1" ht="15" customHeight="1">
      <c r="A15" s="998" t="s">
        <v>1309</v>
      </c>
      <c r="B15" s="999" t="s">
        <v>1318</v>
      </c>
      <c r="C15" s="760">
        <v>72559.360799999995</v>
      </c>
      <c r="D15" s="760">
        <v>62403.978900000002</v>
      </c>
      <c r="E15" s="991">
        <v>3660509.6856999998</v>
      </c>
      <c r="F15" s="991">
        <v>166267.92230000001</v>
      </c>
      <c r="G15" s="991">
        <v>241744.89</v>
      </c>
      <c r="H15" s="760">
        <v>34954.072099999998</v>
      </c>
      <c r="I15" s="991">
        <v>3974813.9364999998</v>
      </c>
      <c r="J15" s="991">
        <v>263625.97330000001</v>
      </c>
      <c r="K15" s="772"/>
    </row>
    <row r="16" spans="1:13" s="704" customFormat="1" ht="27" customHeight="1">
      <c r="A16" s="998" t="s">
        <v>1319</v>
      </c>
      <c r="B16" s="999" t="s">
        <v>1317</v>
      </c>
      <c r="C16" s="760">
        <v>42.989459999999994</v>
      </c>
      <c r="D16" s="760">
        <v>0</v>
      </c>
      <c r="E16" s="991">
        <v>131388.57068</v>
      </c>
      <c r="F16" s="760">
        <v>0</v>
      </c>
      <c r="G16" s="760">
        <v>32950.641862000004</v>
      </c>
      <c r="H16" s="760">
        <v>0</v>
      </c>
      <c r="I16" s="991">
        <v>164382.20200199998</v>
      </c>
      <c r="J16" s="760">
        <v>0</v>
      </c>
      <c r="K16" s="772"/>
    </row>
    <row r="17" spans="1:11" s="704" customFormat="1" ht="15" customHeight="1">
      <c r="A17" s="998" t="s">
        <v>1313</v>
      </c>
      <c r="B17" s="999" t="s">
        <v>1318</v>
      </c>
      <c r="C17" s="760">
        <v>267.69018949999997</v>
      </c>
      <c r="D17" s="760">
        <v>0</v>
      </c>
      <c r="E17" s="1000">
        <v>126051.971149</v>
      </c>
      <c r="F17" s="760">
        <v>0</v>
      </c>
      <c r="G17" s="760">
        <v>20400.318632099996</v>
      </c>
      <c r="H17" s="760">
        <v>0</v>
      </c>
      <c r="I17" s="1000">
        <v>146719.97997059999</v>
      </c>
      <c r="J17" s="760">
        <v>0</v>
      </c>
      <c r="K17" s="772"/>
    </row>
    <row r="18" spans="1:11" s="704" customFormat="1" ht="54" customHeight="1">
      <c r="A18" s="1230" t="s">
        <v>1320</v>
      </c>
      <c r="B18" s="1230"/>
      <c r="C18" s="1230"/>
      <c r="D18" s="1230"/>
      <c r="E18" s="1230"/>
      <c r="F18" s="1230"/>
      <c r="G18" s="1230"/>
      <c r="H18" s="1230"/>
      <c r="I18" s="1230"/>
      <c r="J18" s="1230"/>
    </row>
    <row r="19" spans="1:11" s="704" customFormat="1" ht="13.5" customHeight="1">
      <c r="A19" s="1231" t="s">
        <v>1292</v>
      </c>
      <c r="B19" s="1231"/>
      <c r="C19" s="1231"/>
      <c r="D19" s="1231"/>
      <c r="E19" s="1231"/>
      <c r="F19" s="1231"/>
      <c r="G19" s="1231"/>
      <c r="H19" s="1231"/>
      <c r="I19" s="1231"/>
      <c r="J19" s="1231"/>
    </row>
    <row r="20" spans="1:11" s="704" customFormat="1" ht="27.6" customHeight="1"/>
  </sheetData>
  <mergeCells count="10">
    <mergeCell ref="A4:J4"/>
    <mergeCell ref="A11:J11"/>
    <mergeCell ref="A18:J18"/>
    <mergeCell ref="A19:J19"/>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activeCell="N10" sqref="N10"/>
    </sheetView>
  </sheetViews>
  <sheetFormatPr defaultColWidth="9.140625" defaultRowHeight="12.75"/>
  <cols>
    <col min="1" max="1" width="11" style="354" customWidth="1"/>
    <col min="2" max="2" width="18.42578125" style="354" customWidth="1"/>
    <col min="3" max="12" width="7.28515625" style="354" customWidth="1"/>
    <col min="13" max="16384" width="9.140625" style="354"/>
  </cols>
  <sheetData>
    <row r="1" spans="1:13" ht="15">
      <c r="A1" s="1389" t="s">
        <v>397</v>
      </c>
      <c r="B1" s="1389"/>
      <c r="C1" s="1389"/>
      <c r="D1" s="1389"/>
      <c r="E1" s="1389"/>
      <c r="F1" s="1389"/>
      <c r="G1" s="1389"/>
      <c r="H1" s="1389"/>
      <c r="I1" s="1389"/>
      <c r="J1" s="1389"/>
      <c r="K1" s="1389"/>
      <c r="L1" s="1389"/>
      <c r="M1" s="1389"/>
    </row>
    <row r="2" spans="1:13" ht="15">
      <c r="A2" s="1390" t="s">
        <v>398</v>
      </c>
      <c r="B2" s="1390" t="s">
        <v>399</v>
      </c>
      <c r="C2" s="1392" t="s">
        <v>400</v>
      </c>
      <c r="D2" s="1392"/>
      <c r="E2" s="1392"/>
      <c r="F2" s="1392"/>
      <c r="G2" s="1392"/>
      <c r="H2" s="1392"/>
      <c r="I2" s="1392" t="s">
        <v>401</v>
      </c>
      <c r="J2" s="1392"/>
      <c r="K2" s="1392"/>
      <c r="L2" s="1392"/>
    </row>
    <row r="3" spans="1:13" ht="63.75">
      <c r="A3" s="1391"/>
      <c r="B3" s="1391"/>
      <c r="C3" s="355" t="s">
        <v>402</v>
      </c>
      <c r="D3" s="355" t="s">
        <v>403</v>
      </c>
      <c r="E3" s="355" t="s">
        <v>404</v>
      </c>
      <c r="F3" s="355" t="s">
        <v>405</v>
      </c>
      <c r="G3" s="355" t="s">
        <v>406</v>
      </c>
      <c r="H3" s="355" t="s">
        <v>407</v>
      </c>
      <c r="I3" s="355" t="s">
        <v>402</v>
      </c>
      <c r="J3" s="355" t="s">
        <v>403</v>
      </c>
      <c r="K3" s="355" t="s">
        <v>404</v>
      </c>
      <c r="L3" s="355" t="s">
        <v>405</v>
      </c>
    </row>
    <row r="4" spans="1:13" ht="25.5">
      <c r="A4" s="1393" t="s">
        <v>408</v>
      </c>
      <c r="B4" s="356" t="s">
        <v>409</v>
      </c>
      <c r="C4" s="357">
        <v>19</v>
      </c>
      <c r="D4" s="357">
        <v>1</v>
      </c>
      <c r="E4" s="357">
        <v>0</v>
      </c>
      <c r="F4" s="357">
        <v>0</v>
      </c>
      <c r="G4" s="357">
        <v>0</v>
      </c>
      <c r="H4" s="357" t="s">
        <v>19</v>
      </c>
      <c r="I4" s="357">
        <v>6</v>
      </c>
      <c r="J4" s="357">
        <v>0</v>
      </c>
      <c r="K4" s="357">
        <v>0</v>
      </c>
      <c r="L4" s="358">
        <v>0</v>
      </c>
      <c r="M4" s="359"/>
    </row>
    <row r="5" spans="1:13" ht="25.5">
      <c r="A5" s="1393"/>
      <c r="B5" s="356" t="s">
        <v>410</v>
      </c>
      <c r="C5" s="357">
        <v>18</v>
      </c>
      <c r="D5" s="357">
        <v>1</v>
      </c>
      <c r="E5" s="357">
        <v>0</v>
      </c>
      <c r="F5" s="357">
        <v>0</v>
      </c>
      <c r="G5" s="357">
        <v>0</v>
      </c>
      <c r="H5" s="357" t="s">
        <v>19</v>
      </c>
      <c r="I5" s="357">
        <v>6</v>
      </c>
      <c r="J5" s="357">
        <v>0</v>
      </c>
      <c r="K5" s="357">
        <v>0</v>
      </c>
      <c r="L5" s="358">
        <v>0</v>
      </c>
      <c r="M5" s="359"/>
    </row>
    <row r="6" spans="1:13" ht="25.5">
      <c r="A6" s="1393"/>
      <c r="B6" s="356" t="s">
        <v>411</v>
      </c>
      <c r="C6" s="357">
        <v>10</v>
      </c>
      <c r="D6" s="357">
        <v>1</v>
      </c>
      <c r="E6" s="357">
        <v>0</v>
      </c>
      <c r="F6" s="357">
        <v>0</v>
      </c>
      <c r="G6" s="357">
        <v>0</v>
      </c>
      <c r="H6" s="360" t="s">
        <v>19</v>
      </c>
      <c r="I6" s="357">
        <v>0</v>
      </c>
      <c r="J6" s="357">
        <v>0</v>
      </c>
      <c r="K6" s="357">
        <v>0</v>
      </c>
      <c r="L6" s="358">
        <v>0</v>
      </c>
      <c r="M6" s="359"/>
    </row>
    <row r="7" spans="1:13" ht="25.5">
      <c r="A7" s="1393" t="s">
        <v>412</v>
      </c>
      <c r="B7" s="356" t="s">
        <v>409</v>
      </c>
      <c r="C7" s="360">
        <v>3</v>
      </c>
      <c r="D7" s="360">
        <v>5</v>
      </c>
      <c r="E7" s="360">
        <v>2</v>
      </c>
      <c r="F7" s="360">
        <v>2</v>
      </c>
      <c r="G7" s="360">
        <v>0</v>
      </c>
      <c r="H7" s="360">
        <v>3</v>
      </c>
      <c r="I7" s="360">
        <v>0</v>
      </c>
      <c r="J7" s="360">
        <v>3</v>
      </c>
      <c r="K7" s="360">
        <v>2</v>
      </c>
      <c r="L7" s="360">
        <v>2</v>
      </c>
    </row>
    <row r="8" spans="1:13" ht="25.5">
      <c r="A8" s="1393"/>
      <c r="B8" s="356" t="s">
        <v>410</v>
      </c>
      <c r="C8" s="360">
        <v>3</v>
      </c>
      <c r="D8" s="360">
        <v>5</v>
      </c>
      <c r="E8" s="360">
        <v>2</v>
      </c>
      <c r="F8" s="360">
        <v>2</v>
      </c>
      <c r="G8" s="360">
        <v>0</v>
      </c>
      <c r="H8" s="360">
        <v>3</v>
      </c>
      <c r="I8" s="360">
        <v>0</v>
      </c>
      <c r="J8" s="360">
        <v>3</v>
      </c>
      <c r="K8" s="360">
        <v>2</v>
      </c>
      <c r="L8" s="360">
        <v>2</v>
      </c>
    </row>
    <row r="9" spans="1:13" ht="25.5">
      <c r="A9" s="1393"/>
      <c r="B9" s="356" t="s">
        <v>411</v>
      </c>
      <c r="C9" s="360">
        <v>3</v>
      </c>
      <c r="D9" s="360">
        <v>4</v>
      </c>
      <c r="E9" s="360">
        <v>2</v>
      </c>
      <c r="F9" s="360">
        <v>2</v>
      </c>
      <c r="G9" s="360">
        <v>0</v>
      </c>
      <c r="H9" s="360">
        <v>1</v>
      </c>
      <c r="I9" s="360">
        <v>0</v>
      </c>
      <c r="J9" s="360">
        <v>2</v>
      </c>
      <c r="K9" s="360">
        <v>2</v>
      </c>
      <c r="L9" s="360">
        <v>2</v>
      </c>
    </row>
    <row r="10" spans="1:13" ht="25.5">
      <c r="A10" s="1393" t="s">
        <v>413</v>
      </c>
      <c r="B10" s="356" t="s">
        <v>409</v>
      </c>
      <c r="C10" s="360">
        <v>3</v>
      </c>
      <c r="D10" s="360">
        <v>1</v>
      </c>
      <c r="E10" s="360">
        <v>2</v>
      </c>
      <c r="F10" s="360">
        <v>0</v>
      </c>
      <c r="G10" s="360" t="s">
        <v>104</v>
      </c>
      <c r="H10" s="360" t="s">
        <v>19</v>
      </c>
      <c r="I10" s="360" t="s">
        <v>104</v>
      </c>
      <c r="J10" s="360" t="s">
        <v>104</v>
      </c>
      <c r="K10" s="360">
        <v>2</v>
      </c>
      <c r="L10" s="360">
        <v>0</v>
      </c>
    </row>
    <row r="11" spans="1:13" ht="25.5">
      <c r="A11" s="1393"/>
      <c r="B11" s="356" t="s">
        <v>410</v>
      </c>
      <c r="C11" s="360">
        <v>3</v>
      </c>
      <c r="D11" s="360">
        <v>1</v>
      </c>
      <c r="E11" s="360">
        <v>2</v>
      </c>
      <c r="F11" s="360">
        <v>0</v>
      </c>
      <c r="G11" s="360" t="s">
        <v>104</v>
      </c>
      <c r="H11" s="360" t="s">
        <v>19</v>
      </c>
      <c r="I11" s="360">
        <v>0</v>
      </c>
      <c r="J11" s="360">
        <v>0</v>
      </c>
      <c r="K11" s="360">
        <v>2</v>
      </c>
      <c r="L11" s="360">
        <v>0</v>
      </c>
    </row>
    <row r="12" spans="1:13" ht="25.5">
      <c r="A12" s="1393"/>
      <c r="B12" s="356" t="s">
        <v>411</v>
      </c>
      <c r="C12" s="360">
        <v>2</v>
      </c>
      <c r="D12" s="360">
        <v>1</v>
      </c>
      <c r="E12" s="360">
        <v>0</v>
      </c>
      <c r="F12" s="360">
        <v>0</v>
      </c>
      <c r="G12" s="360" t="s">
        <v>104</v>
      </c>
      <c r="H12" s="360" t="s">
        <v>19</v>
      </c>
      <c r="I12" s="360">
        <v>0</v>
      </c>
      <c r="J12" s="360">
        <v>0</v>
      </c>
      <c r="K12" s="360">
        <v>0</v>
      </c>
      <c r="L12" s="360">
        <v>0</v>
      </c>
    </row>
    <row r="13" spans="1:13" ht="25.5">
      <c r="A13" s="1393" t="s">
        <v>414</v>
      </c>
      <c r="B13" s="356" t="s">
        <v>409</v>
      </c>
      <c r="C13" s="360">
        <v>0</v>
      </c>
      <c r="D13" s="360">
        <v>1</v>
      </c>
      <c r="E13" s="360">
        <v>2</v>
      </c>
      <c r="F13" s="360">
        <v>3</v>
      </c>
      <c r="G13" s="360">
        <v>0</v>
      </c>
      <c r="H13" s="360" t="s">
        <v>19</v>
      </c>
      <c r="I13" s="360">
        <v>0</v>
      </c>
      <c r="J13" s="360">
        <v>1</v>
      </c>
      <c r="K13" s="360">
        <v>2</v>
      </c>
      <c r="L13" s="360">
        <v>0</v>
      </c>
    </row>
    <row r="14" spans="1:13" ht="25.5">
      <c r="A14" s="1393"/>
      <c r="B14" s="356" t="s">
        <v>410</v>
      </c>
      <c r="C14" s="360">
        <v>0</v>
      </c>
      <c r="D14" s="360">
        <v>1</v>
      </c>
      <c r="E14" s="360">
        <v>2</v>
      </c>
      <c r="F14" s="360">
        <v>1</v>
      </c>
      <c r="G14" s="360">
        <v>0</v>
      </c>
      <c r="H14" s="360" t="s">
        <v>19</v>
      </c>
      <c r="I14" s="360">
        <v>0</v>
      </c>
      <c r="J14" s="360">
        <v>1</v>
      </c>
      <c r="K14" s="360">
        <v>2</v>
      </c>
      <c r="L14" s="360">
        <v>0</v>
      </c>
    </row>
    <row r="15" spans="1:13" ht="25.5">
      <c r="A15" s="1393"/>
      <c r="B15" s="356" t="s">
        <v>411</v>
      </c>
      <c r="C15" s="360">
        <v>0</v>
      </c>
      <c r="D15" s="360">
        <v>0</v>
      </c>
      <c r="E15" s="360">
        <v>1</v>
      </c>
      <c r="F15" s="360">
        <v>0</v>
      </c>
      <c r="G15" s="360">
        <v>0</v>
      </c>
      <c r="H15" s="360" t="s">
        <v>19</v>
      </c>
      <c r="I15" s="360">
        <v>0</v>
      </c>
      <c r="J15" s="360">
        <v>0</v>
      </c>
      <c r="K15" s="360">
        <v>1</v>
      </c>
      <c r="L15" s="360">
        <v>0</v>
      </c>
    </row>
    <row r="16" spans="1:13">
      <c r="A16" s="1394" t="s">
        <v>415</v>
      </c>
      <c r="B16" s="1394"/>
      <c r="C16" s="1394"/>
      <c r="D16" s="1394"/>
      <c r="E16" s="1394"/>
      <c r="F16" s="1394"/>
      <c r="G16" s="361"/>
      <c r="H16" s="361"/>
      <c r="I16" s="361"/>
      <c r="J16" s="361"/>
      <c r="K16" s="361"/>
      <c r="L16" s="361"/>
    </row>
    <row r="17" spans="1:23" s="364" customFormat="1">
      <c r="A17" s="1395" t="s">
        <v>416</v>
      </c>
      <c r="B17" s="1395"/>
      <c r="C17" s="1395"/>
      <c r="D17" s="1395"/>
      <c r="E17" s="1395"/>
      <c r="F17" s="362"/>
      <c r="G17" s="363"/>
      <c r="H17" s="363"/>
      <c r="I17" s="363"/>
      <c r="J17" s="363"/>
      <c r="K17" s="363"/>
      <c r="L17" s="363"/>
    </row>
    <row r="18" spans="1:23" s="364" customFormat="1">
      <c r="A18" s="1387" t="s">
        <v>417</v>
      </c>
      <c r="B18" s="1388"/>
      <c r="C18" s="1388"/>
      <c r="D18" s="1388"/>
      <c r="E18" s="365"/>
      <c r="F18" s="365"/>
      <c r="G18" s="366"/>
      <c r="H18" s="361"/>
      <c r="I18" s="361"/>
      <c r="J18" s="361"/>
      <c r="K18" s="361"/>
      <c r="L18" s="361"/>
    </row>
    <row r="19" spans="1:23" ht="15" customHeight="1">
      <c r="B19" s="367"/>
      <c r="C19" s="367"/>
      <c r="D19" s="367"/>
      <c r="E19" s="367"/>
      <c r="F19" s="367"/>
      <c r="G19" s="367"/>
      <c r="H19" s="367"/>
      <c r="I19" s="367"/>
      <c r="J19" s="367"/>
      <c r="K19" s="367"/>
      <c r="N19" s="359"/>
      <c r="O19" s="359"/>
      <c r="P19" s="359"/>
      <c r="Q19" s="359"/>
      <c r="R19" s="359"/>
      <c r="S19" s="359"/>
      <c r="T19" s="359"/>
      <c r="U19" s="359"/>
      <c r="V19" s="359"/>
      <c r="W19" s="359"/>
    </row>
    <row r="20" spans="1:23">
      <c r="N20" s="359"/>
      <c r="O20" s="359"/>
      <c r="P20" s="359"/>
      <c r="Q20" s="359"/>
      <c r="R20" s="359"/>
      <c r="S20" s="359"/>
      <c r="T20" s="359"/>
      <c r="U20" s="359"/>
      <c r="V20" s="359"/>
      <c r="W20" s="359"/>
    </row>
    <row r="21" spans="1:23">
      <c r="N21" s="359"/>
      <c r="O21" s="359"/>
      <c r="P21" s="359"/>
      <c r="Q21" s="359"/>
      <c r="R21" s="359"/>
      <c r="S21" s="359"/>
      <c r="T21" s="359"/>
      <c r="U21" s="359"/>
      <c r="V21" s="359"/>
      <c r="W21" s="359"/>
    </row>
    <row r="22" spans="1:23">
      <c r="N22" s="359"/>
      <c r="O22" s="359"/>
      <c r="P22" s="359"/>
      <c r="Q22" s="359"/>
      <c r="R22" s="359"/>
      <c r="S22" s="359"/>
      <c r="T22" s="359"/>
      <c r="U22" s="359"/>
      <c r="V22" s="359"/>
      <c r="W22" s="359"/>
    </row>
    <row r="23" spans="1:23">
      <c r="N23" s="359"/>
      <c r="O23" s="359"/>
      <c r="P23" s="359"/>
      <c r="Q23" s="359"/>
      <c r="R23" s="359"/>
      <c r="S23" s="359"/>
      <c r="T23" s="359"/>
      <c r="U23" s="359"/>
      <c r="V23" s="359"/>
      <c r="W23" s="359"/>
    </row>
    <row r="24" spans="1:23">
      <c r="N24" s="359"/>
      <c r="O24" s="359"/>
      <c r="P24" s="359"/>
      <c r="Q24" s="359"/>
      <c r="R24" s="359"/>
      <c r="S24" s="359"/>
      <c r="T24" s="359"/>
      <c r="U24" s="359"/>
      <c r="V24" s="359"/>
      <c r="W24" s="359"/>
    </row>
    <row r="25" spans="1:23">
      <c r="N25" s="359"/>
      <c r="O25" s="359"/>
      <c r="P25" s="359"/>
      <c r="Q25" s="359"/>
      <c r="R25" s="359"/>
      <c r="S25" s="359"/>
      <c r="T25" s="359"/>
      <c r="U25" s="359"/>
      <c r="V25" s="359"/>
      <c r="W25" s="359"/>
    </row>
    <row r="26" spans="1:23">
      <c r="E26" s="354" t="s">
        <v>105</v>
      </c>
      <c r="N26" s="359"/>
      <c r="O26" s="359"/>
      <c r="P26" s="359"/>
      <c r="Q26" s="359"/>
      <c r="R26" s="359"/>
      <c r="S26" s="359"/>
      <c r="T26" s="359"/>
      <c r="U26" s="359"/>
      <c r="V26" s="359"/>
      <c r="W26" s="359"/>
    </row>
    <row r="27" spans="1:23">
      <c r="N27" s="359"/>
      <c r="O27" s="359"/>
      <c r="P27" s="359"/>
      <c r="Q27" s="359"/>
      <c r="R27" s="359"/>
      <c r="S27" s="359"/>
      <c r="T27" s="359"/>
      <c r="U27" s="359"/>
      <c r="V27" s="359"/>
      <c r="W27" s="359"/>
    </row>
    <row r="28" spans="1:23">
      <c r="N28" s="359"/>
      <c r="O28" s="359"/>
      <c r="P28" s="359"/>
      <c r="Q28" s="359"/>
      <c r="R28" s="359"/>
      <c r="S28" s="359"/>
      <c r="T28" s="359"/>
      <c r="U28" s="359"/>
      <c r="V28" s="359"/>
      <c r="W28" s="359"/>
    </row>
    <row r="29" spans="1:23">
      <c r="N29" s="359"/>
      <c r="O29" s="359"/>
      <c r="P29" s="359"/>
      <c r="Q29" s="359"/>
      <c r="R29" s="359"/>
      <c r="S29" s="359"/>
      <c r="T29" s="359"/>
      <c r="U29" s="359"/>
      <c r="V29" s="359"/>
      <c r="W29" s="359"/>
    </row>
    <row r="30" spans="1:23">
      <c r="N30" s="359"/>
      <c r="O30" s="359"/>
      <c r="P30" s="359"/>
      <c r="Q30" s="359"/>
      <c r="R30" s="359"/>
      <c r="S30" s="359"/>
      <c r="T30" s="359"/>
      <c r="U30" s="359"/>
      <c r="V30" s="359"/>
      <c r="W30" s="359"/>
    </row>
    <row r="31" spans="1:23">
      <c r="N31" s="359"/>
      <c r="O31" s="359"/>
      <c r="P31" s="359"/>
      <c r="Q31" s="359"/>
      <c r="R31" s="359"/>
      <c r="S31" s="359"/>
      <c r="T31" s="359"/>
      <c r="U31" s="359"/>
      <c r="V31" s="359"/>
      <c r="W31" s="359"/>
    </row>
    <row r="32" spans="1:23">
      <c r="N32" s="359"/>
      <c r="O32" s="359"/>
      <c r="P32" s="359"/>
      <c r="Q32" s="359"/>
      <c r="R32" s="359"/>
      <c r="S32" s="359"/>
      <c r="T32" s="359"/>
      <c r="U32" s="359"/>
      <c r="V32" s="359"/>
      <c r="W32" s="359"/>
    </row>
  </sheetData>
  <mergeCells count="12">
    <mergeCell ref="A18:D18"/>
    <mergeCell ref="A1:M1"/>
    <mergeCell ref="A2:A3"/>
    <mergeCell ref="B2:B3"/>
    <mergeCell ref="C2:H2"/>
    <mergeCell ref="I2:L2"/>
    <mergeCell ref="A4:A6"/>
    <mergeCell ref="A7:A9"/>
    <mergeCell ref="A10:A12"/>
    <mergeCell ref="A13:A15"/>
    <mergeCell ref="A16:F16"/>
    <mergeCell ref="A17:E17"/>
  </mergeCells>
  <printOptions horizontalCentered="1"/>
  <pageMargins left="0.7" right="0.7" top="0.75" bottom="0.75" header="0.3" footer="0.3"/>
  <pageSetup scale="9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N10" sqref="N10"/>
    </sheetView>
  </sheetViews>
  <sheetFormatPr defaultColWidth="9.140625" defaultRowHeight="12.75"/>
  <cols>
    <col min="1" max="1" width="15.7109375" style="369" customWidth="1"/>
    <col min="2" max="2" width="9" style="369" customWidth="1"/>
    <col min="3" max="4" width="10" style="369" customWidth="1"/>
    <col min="5" max="5" width="10.7109375" style="369" customWidth="1"/>
    <col min="6" max="6" width="12.28515625" style="369" customWidth="1"/>
    <col min="7" max="16384" width="9.140625" style="369"/>
  </cols>
  <sheetData>
    <row r="1" spans="1:6" s="368" customFormat="1" ht="15">
      <c r="A1" s="1396" t="s">
        <v>418</v>
      </c>
      <c r="B1" s="1396"/>
      <c r="C1" s="1396"/>
      <c r="D1" s="1396"/>
      <c r="E1" s="1396"/>
      <c r="F1" s="1396"/>
    </row>
    <row r="2" spans="1:6" ht="16.5" customHeight="1">
      <c r="A2" s="1397" t="s">
        <v>419</v>
      </c>
      <c r="B2" s="1399" t="s">
        <v>420</v>
      </c>
      <c r="C2" s="1400"/>
      <c r="D2" s="1400"/>
      <c r="E2" s="1400"/>
      <c r="F2" s="1401"/>
    </row>
    <row r="3" spans="1:6" ht="38.25">
      <c r="A3" s="1398"/>
      <c r="B3" s="370" t="s">
        <v>421</v>
      </c>
      <c r="C3" s="371" t="s">
        <v>422</v>
      </c>
      <c r="D3" s="371" t="s">
        <v>423</v>
      </c>
      <c r="E3" s="371" t="s">
        <v>424</v>
      </c>
      <c r="F3" s="371" t="s">
        <v>425</v>
      </c>
    </row>
    <row r="4" spans="1:6" s="374" customFormat="1" ht="14.25" customHeight="1">
      <c r="A4" s="372" t="s">
        <v>297</v>
      </c>
      <c r="B4" s="373">
        <v>14466.89</v>
      </c>
      <c r="C4" s="373">
        <v>15426.8</v>
      </c>
      <c r="D4" s="373">
        <v>12252.38</v>
      </c>
      <c r="E4" s="373">
        <v>13285.43</v>
      </c>
      <c r="F4" s="373">
        <v>13489.60031007752</v>
      </c>
    </row>
    <row r="5" spans="1:6" s="376" customFormat="1" ht="14.25" customHeight="1">
      <c r="A5" s="372" t="s">
        <v>347</v>
      </c>
      <c r="B5" s="373">
        <v>13292.54</v>
      </c>
      <c r="C5" s="373">
        <v>13741.67</v>
      </c>
      <c r="D5" s="373">
        <v>13010.31</v>
      </c>
      <c r="E5" s="373">
        <v>13205.56</v>
      </c>
      <c r="F5" s="375">
        <v>13438.168947368422</v>
      </c>
    </row>
    <row r="6" spans="1:6" s="378" customFormat="1" ht="15">
      <c r="A6" s="377">
        <v>45046</v>
      </c>
      <c r="B6" s="375">
        <v>13292.54</v>
      </c>
      <c r="C6" s="375">
        <v>13741.67</v>
      </c>
      <c r="D6" s="375">
        <v>13010.31</v>
      </c>
      <c r="E6" s="375">
        <v>13205.56</v>
      </c>
      <c r="F6" s="375">
        <v>13438.168947368422</v>
      </c>
    </row>
    <row r="7" spans="1:6" s="381" customFormat="1">
      <c r="A7" s="379"/>
      <c r="B7" s="380"/>
      <c r="C7" s="380"/>
      <c r="D7" s="380"/>
      <c r="E7" s="380"/>
      <c r="F7" s="380"/>
    </row>
    <row r="8" spans="1:6" s="374" customFormat="1" ht="14.25" customHeight="1">
      <c r="A8" s="382" t="s">
        <v>350</v>
      </c>
      <c r="D8" s="383"/>
      <c r="E8" s="384"/>
      <c r="F8" s="384"/>
    </row>
    <row r="9" spans="1:6" s="374" customFormat="1" ht="14.25" customHeight="1">
      <c r="A9" s="369" t="s">
        <v>426</v>
      </c>
      <c r="D9" s="383"/>
      <c r="E9" s="384"/>
      <c r="F9" s="384"/>
    </row>
    <row r="10" spans="1:6" s="374" customFormat="1">
      <c r="A10" s="385" t="s">
        <v>427</v>
      </c>
      <c r="B10" s="386"/>
      <c r="C10" s="386"/>
      <c r="D10" s="387"/>
      <c r="E10" s="387"/>
      <c r="F10" s="387"/>
    </row>
  </sheetData>
  <mergeCells count="3">
    <mergeCell ref="A1:F1"/>
    <mergeCell ref="A2:A3"/>
    <mergeCell ref="B2:F2"/>
  </mergeCells>
  <printOptions horizontalCentered="1"/>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
  <sheetViews>
    <sheetView workbookViewId="0">
      <selection activeCell="K10" sqref="K10:N10"/>
    </sheetView>
  </sheetViews>
  <sheetFormatPr defaultColWidth="9.140625" defaultRowHeight="12.75"/>
  <cols>
    <col min="1" max="1" width="12.85546875" style="400" customWidth="1"/>
    <col min="2" max="2" width="7.140625" style="400" customWidth="1"/>
    <col min="3" max="4" width="10" style="400" customWidth="1"/>
    <col min="5" max="5" width="11.140625" style="400" customWidth="1"/>
    <col min="6" max="6" width="10.7109375" style="400" customWidth="1"/>
    <col min="7" max="7" width="12.42578125" style="400" customWidth="1"/>
    <col min="8" max="8" width="8.85546875" style="400" customWidth="1"/>
    <col min="9" max="9" width="11.42578125" style="400" customWidth="1"/>
    <col min="10" max="10" width="10.42578125" style="400" customWidth="1"/>
    <col min="11" max="11" width="12.42578125" style="400" bestFit="1" customWidth="1"/>
    <col min="12" max="12" width="8.42578125" style="400" customWidth="1"/>
    <col min="13" max="13" width="10.28515625" style="400" customWidth="1"/>
    <col min="14" max="14" width="8.42578125" style="400" customWidth="1"/>
    <col min="15" max="15" width="9.7109375" style="400" customWidth="1"/>
    <col min="16" max="16" width="9.140625" style="400"/>
    <col min="17" max="17" width="10.7109375" style="400" customWidth="1"/>
    <col min="18" max="16384" width="9.140625" style="400"/>
  </cols>
  <sheetData>
    <row r="1" spans="1:39" s="389" customFormat="1" ht="15">
      <c r="A1" s="1413" t="s">
        <v>428</v>
      </c>
      <c r="B1" s="1414"/>
      <c r="C1" s="1414"/>
      <c r="D1" s="1414"/>
      <c r="E1" s="1414"/>
      <c r="F1" s="1414"/>
      <c r="G1" s="1415"/>
      <c r="H1" s="1415"/>
      <c r="I1" s="1415"/>
      <c r="J1" s="1415"/>
      <c r="K1" s="1415"/>
      <c r="L1" s="1415"/>
      <c r="M1" s="388"/>
      <c r="N1" s="388"/>
      <c r="V1" s="1402" t="s">
        <v>429</v>
      </c>
      <c r="W1" s="1403"/>
      <c r="X1" s="1403"/>
      <c r="Y1" s="1403"/>
      <c r="Z1" s="1403"/>
      <c r="AA1" s="1403"/>
      <c r="AB1" s="1403"/>
      <c r="AC1" s="1403"/>
      <c r="AD1" s="1403"/>
      <c r="AE1" s="1403"/>
      <c r="AF1" s="1403"/>
      <c r="AG1" s="1403"/>
      <c r="AH1" s="1403"/>
      <c r="AI1" s="1403"/>
      <c r="AJ1" s="1403"/>
      <c r="AK1" s="1403"/>
      <c r="AL1" s="1403"/>
      <c r="AM1" s="1404"/>
    </row>
    <row r="2" spans="1:39" s="389" customFormat="1" ht="15.75">
      <c r="A2" s="1405" t="s">
        <v>400</v>
      </c>
      <c r="B2" s="1405"/>
      <c r="C2" s="1405"/>
      <c r="D2" s="1405"/>
      <c r="E2" s="1405"/>
      <c r="F2" s="1405"/>
      <c r="G2" s="1405"/>
      <c r="H2" s="1405"/>
      <c r="I2" s="1405"/>
      <c r="J2" s="1405"/>
      <c r="K2" s="1405"/>
      <c r="L2" s="1405"/>
      <c r="M2" s="1405"/>
      <c r="N2" s="1405"/>
      <c r="O2" s="1405"/>
      <c r="P2" s="1405"/>
      <c r="Q2" s="1405"/>
      <c r="R2" s="1405"/>
      <c r="S2" s="1405"/>
      <c r="T2" s="1405"/>
    </row>
    <row r="3" spans="1:39" s="390" customFormat="1" ht="50.25" customHeight="1">
      <c r="A3" s="1406" t="s">
        <v>419</v>
      </c>
      <c r="B3" s="1407" t="s">
        <v>430</v>
      </c>
      <c r="C3" s="1409" t="s">
        <v>402</v>
      </c>
      <c r="D3" s="1410"/>
      <c r="E3" s="1409" t="s">
        <v>431</v>
      </c>
      <c r="F3" s="1410"/>
      <c r="G3" s="1409" t="s">
        <v>432</v>
      </c>
      <c r="H3" s="1410"/>
      <c r="I3" s="1409" t="s">
        <v>433</v>
      </c>
      <c r="J3" s="1410"/>
      <c r="K3" s="1409" t="s">
        <v>434</v>
      </c>
      <c r="L3" s="1410"/>
      <c r="M3" s="1409" t="s">
        <v>435</v>
      </c>
      <c r="N3" s="1410"/>
      <c r="O3" s="1409" t="s">
        <v>436</v>
      </c>
      <c r="P3" s="1410"/>
      <c r="Q3" s="1409" t="s">
        <v>437</v>
      </c>
      <c r="R3" s="1410"/>
      <c r="S3" s="1408" t="s">
        <v>438</v>
      </c>
      <c r="T3" s="1408"/>
    </row>
    <row r="4" spans="1:39" s="390" customFormat="1" ht="68.25" customHeight="1">
      <c r="A4" s="1398"/>
      <c r="B4" s="1408"/>
      <c r="C4" s="391" t="s">
        <v>439</v>
      </c>
      <c r="D4" s="392" t="s">
        <v>440</v>
      </c>
      <c r="E4" s="391" t="s">
        <v>439</v>
      </c>
      <c r="F4" s="392" t="s">
        <v>441</v>
      </c>
      <c r="G4" s="391" t="s">
        <v>442</v>
      </c>
      <c r="H4" s="392" t="s">
        <v>440</v>
      </c>
      <c r="I4" s="391" t="s">
        <v>442</v>
      </c>
      <c r="J4" s="392" t="s">
        <v>440</v>
      </c>
      <c r="K4" s="391" t="s">
        <v>439</v>
      </c>
      <c r="L4" s="392" t="s">
        <v>443</v>
      </c>
      <c r="M4" s="391" t="s">
        <v>442</v>
      </c>
      <c r="N4" s="392" t="s">
        <v>443</v>
      </c>
      <c r="O4" s="391" t="s">
        <v>439</v>
      </c>
      <c r="P4" s="392" t="s">
        <v>440</v>
      </c>
      <c r="Q4" s="391" t="s">
        <v>439</v>
      </c>
      <c r="R4" s="392" t="s">
        <v>440</v>
      </c>
      <c r="S4" s="391" t="s">
        <v>442</v>
      </c>
      <c r="T4" s="391" t="s">
        <v>444</v>
      </c>
    </row>
    <row r="5" spans="1:39" s="367" customFormat="1">
      <c r="A5" s="372" t="s">
        <v>297</v>
      </c>
      <c r="B5" s="393">
        <v>258</v>
      </c>
      <c r="C5" s="393">
        <v>256727</v>
      </c>
      <c r="D5" s="393">
        <v>21085.199629799998</v>
      </c>
      <c r="E5" s="393">
        <v>86152515</v>
      </c>
      <c r="F5" s="393">
        <v>2819742.9088959</v>
      </c>
      <c r="G5" s="393">
        <v>6619620</v>
      </c>
      <c r="H5" s="393">
        <v>949958.03658750001</v>
      </c>
      <c r="I5" s="393">
        <v>35482482</v>
      </c>
      <c r="J5" s="393">
        <v>2229612.1793669998</v>
      </c>
      <c r="K5" s="393">
        <v>311024</v>
      </c>
      <c r="L5" s="393">
        <v>22677.844400000002</v>
      </c>
      <c r="M5" s="393">
        <v>43</v>
      </c>
      <c r="N5" s="393">
        <v>4.5177249999999995</v>
      </c>
      <c r="O5" s="393">
        <v>28</v>
      </c>
      <c r="P5" s="393">
        <v>3.0077499999999997</v>
      </c>
      <c r="Q5" s="393">
        <v>128822439</v>
      </c>
      <c r="R5" s="393">
        <v>6043083.6943552019</v>
      </c>
      <c r="S5" s="393">
        <v>355290</v>
      </c>
      <c r="T5" s="393">
        <v>21603.39</v>
      </c>
    </row>
    <row r="6" spans="1:39" s="367" customFormat="1">
      <c r="A6" s="372" t="s">
        <v>347</v>
      </c>
      <c r="B6" s="393">
        <v>19</v>
      </c>
      <c r="C6" s="393">
        <v>4718</v>
      </c>
      <c r="D6" s="393">
        <v>584.33131160000005</v>
      </c>
      <c r="E6" s="393">
        <v>6275286</v>
      </c>
      <c r="F6" s="393">
        <v>254906.00314860011</v>
      </c>
      <c r="G6" s="393">
        <v>404446</v>
      </c>
      <c r="H6" s="393">
        <v>42659.647467499992</v>
      </c>
      <c r="I6" s="393">
        <v>3937911</v>
      </c>
      <c r="J6" s="393">
        <v>102089.00297999999</v>
      </c>
      <c r="K6" s="393">
        <v>12368</v>
      </c>
      <c r="L6" s="393">
        <v>1017.2285000000001</v>
      </c>
      <c r="M6" s="393">
        <v>0</v>
      </c>
      <c r="N6" s="393">
        <v>0</v>
      </c>
      <c r="O6" s="393">
        <v>0</v>
      </c>
      <c r="P6" s="393">
        <v>0</v>
      </c>
      <c r="Q6" s="393">
        <v>10634729</v>
      </c>
      <c r="R6" s="393">
        <v>401256.21340770018</v>
      </c>
      <c r="S6" s="393">
        <v>359473</v>
      </c>
      <c r="T6" s="393">
        <v>22789.376540400001</v>
      </c>
    </row>
    <row r="7" spans="1:39" s="354" customFormat="1" ht="15">
      <c r="A7" s="377">
        <v>45046</v>
      </c>
      <c r="B7" s="394">
        <v>19</v>
      </c>
      <c r="C7" s="394">
        <v>4718</v>
      </c>
      <c r="D7" s="394">
        <v>584.33131160000005</v>
      </c>
      <c r="E7" s="394">
        <v>6275286</v>
      </c>
      <c r="F7" s="394">
        <v>254906.00314860011</v>
      </c>
      <c r="G7" s="394">
        <v>404446</v>
      </c>
      <c r="H7" s="394">
        <v>42659.647467499992</v>
      </c>
      <c r="I7" s="394">
        <v>3937911</v>
      </c>
      <c r="J7" s="394">
        <v>102089.00297999999</v>
      </c>
      <c r="K7" s="394">
        <v>12368</v>
      </c>
      <c r="L7" s="394">
        <v>1017.2285000000001</v>
      </c>
      <c r="M7" s="394">
        <v>0</v>
      </c>
      <c r="N7" s="394">
        <v>0</v>
      </c>
      <c r="O7" s="394">
        <v>0</v>
      </c>
      <c r="P7" s="394">
        <v>0</v>
      </c>
      <c r="Q7" s="394">
        <v>10634729</v>
      </c>
      <c r="R7" s="394">
        <v>401256.21340770018</v>
      </c>
      <c r="S7" s="394">
        <v>359473</v>
      </c>
      <c r="T7" s="394">
        <v>22789.376540400001</v>
      </c>
    </row>
    <row r="8" spans="1:39" ht="15.75">
      <c r="A8" s="395"/>
      <c r="B8" s="396"/>
      <c r="C8" s="397"/>
      <c r="D8" s="397"/>
      <c r="E8" s="397"/>
      <c r="F8" s="397"/>
      <c r="G8" s="397"/>
      <c r="H8" s="398"/>
      <c r="I8" s="397"/>
      <c r="J8" s="397"/>
      <c r="K8" s="397"/>
      <c r="L8" s="398"/>
      <c r="M8" s="399"/>
      <c r="N8" s="399"/>
      <c r="O8" s="399"/>
      <c r="P8" s="399"/>
      <c r="Q8" s="399"/>
      <c r="R8" s="399"/>
      <c r="T8" s="401"/>
    </row>
    <row r="9" spans="1:39" ht="24" customHeight="1">
      <c r="A9" s="1419" t="s">
        <v>429</v>
      </c>
      <c r="B9" s="1419"/>
      <c r="C9" s="1419"/>
      <c r="D9" s="1419"/>
      <c r="E9" s="1419"/>
      <c r="F9" s="1419"/>
      <c r="G9" s="1419"/>
      <c r="H9" s="1419"/>
      <c r="I9" s="1419"/>
      <c r="J9" s="1419"/>
      <c r="K9" s="1419"/>
      <c r="L9" s="1419"/>
      <c r="M9" s="1419"/>
      <c r="N9" s="1419"/>
      <c r="O9" s="1419"/>
      <c r="P9" s="1419"/>
      <c r="Q9" s="1419"/>
      <c r="R9" s="1419"/>
    </row>
    <row r="10" spans="1:39" ht="48.75" customHeight="1">
      <c r="A10" s="1417" t="s">
        <v>419</v>
      </c>
      <c r="B10" s="1417" t="s">
        <v>430</v>
      </c>
      <c r="C10" s="1421" t="s">
        <v>445</v>
      </c>
      <c r="D10" s="1422"/>
      <c r="E10" s="1422"/>
      <c r="F10" s="1423"/>
      <c r="G10" s="1421" t="s">
        <v>432</v>
      </c>
      <c r="H10" s="1422"/>
      <c r="I10" s="1422"/>
      <c r="J10" s="1423"/>
      <c r="K10" s="1421" t="s">
        <v>433</v>
      </c>
      <c r="L10" s="1422"/>
      <c r="M10" s="1422"/>
      <c r="N10" s="1423"/>
      <c r="O10" s="1424" t="s">
        <v>446</v>
      </c>
      <c r="P10" s="1424"/>
      <c r="Q10" s="1425" t="s">
        <v>438</v>
      </c>
      <c r="R10" s="1425"/>
    </row>
    <row r="11" spans="1:39" ht="20.25" customHeight="1">
      <c r="A11" s="1420"/>
      <c r="B11" s="1420"/>
      <c r="C11" s="1411" t="s">
        <v>447</v>
      </c>
      <c r="D11" s="1412"/>
      <c r="E11" s="1411" t="s">
        <v>448</v>
      </c>
      <c r="F11" s="1412"/>
      <c r="G11" s="1411" t="s">
        <v>447</v>
      </c>
      <c r="H11" s="1412"/>
      <c r="I11" s="1411" t="s">
        <v>448</v>
      </c>
      <c r="J11" s="1412"/>
      <c r="K11" s="1411" t="s">
        <v>447</v>
      </c>
      <c r="L11" s="1412"/>
      <c r="M11" s="1411" t="s">
        <v>448</v>
      </c>
      <c r="N11" s="1412"/>
      <c r="O11" s="1416" t="s">
        <v>439</v>
      </c>
      <c r="P11" s="1417" t="s">
        <v>449</v>
      </c>
      <c r="Q11" s="1417" t="s">
        <v>439</v>
      </c>
      <c r="R11" s="1417" t="s">
        <v>449</v>
      </c>
    </row>
    <row r="12" spans="1:39" ht="38.25">
      <c r="A12" s="1418"/>
      <c r="B12" s="1418"/>
      <c r="C12" s="391" t="s">
        <v>439</v>
      </c>
      <c r="D12" s="392" t="s">
        <v>440</v>
      </c>
      <c r="E12" s="391" t="s">
        <v>439</v>
      </c>
      <c r="F12" s="392" t="s">
        <v>440</v>
      </c>
      <c r="G12" s="391" t="s">
        <v>439</v>
      </c>
      <c r="H12" s="392" t="s">
        <v>440</v>
      </c>
      <c r="I12" s="391" t="s">
        <v>439</v>
      </c>
      <c r="J12" s="392" t="s">
        <v>440</v>
      </c>
      <c r="K12" s="391" t="s">
        <v>439</v>
      </c>
      <c r="L12" s="392" t="s">
        <v>443</v>
      </c>
      <c r="M12" s="391" t="s">
        <v>439</v>
      </c>
      <c r="N12" s="392" t="s">
        <v>443</v>
      </c>
      <c r="O12" s="1408"/>
      <c r="P12" s="1418"/>
      <c r="Q12" s="1418"/>
      <c r="R12" s="1418"/>
      <c r="U12" s="354"/>
    </row>
    <row r="13" spans="1:39" s="354" customFormat="1">
      <c r="A13" s="372" t="s">
        <v>4</v>
      </c>
      <c r="B13" s="402">
        <v>258</v>
      </c>
      <c r="C13" s="402">
        <v>1297966</v>
      </c>
      <c r="D13" s="402">
        <v>298600.804726</v>
      </c>
      <c r="E13" s="402">
        <v>1012065</v>
      </c>
      <c r="F13" s="402">
        <v>246709.29375499999</v>
      </c>
      <c r="G13" s="402">
        <v>1842</v>
      </c>
      <c r="H13" s="402">
        <v>328.95600999999994</v>
      </c>
      <c r="I13" s="402">
        <v>1468</v>
      </c>
      <c r="J13" s="402">
        <v>258.10328600000003</v>
      </c>
      <c r="K13" s="402">
        <v>64311555</v>
      </c>
      <c r="L13" s="402">
        <v>4458036.9539179998</v>
      </c>
      <c r="M13" s="402">
        <v>57552325</v>
      </c>
      <c r="N13" s="402">
        <v>3733548.5191899994</v>
      </c>
      <c r="O13" s="402">
        <v>124177221</v>
      </c>
      <c r="P13" s="402">
        <v>8737482.6251830012</v>
      </c>
      <c r="Q13" s="402">
        <v>108373</v>
      </c>
      <c r="R13" s="402">
        <v>7901.3302567500004</v>
      </c>
    </row>
    <row r="14" spans="1:39" s="354" customFormat="1">
      <c r="A14" s="372" t="s">
        <v>347</v>
      </c>
      <c r="B14" s="393">
        <v>19</v>
      </c>
      <c r="C14" s="393">
        <v>319931</v>
      </c>
      <c r="D14" s="393">
        <v>50095.587567000002</v>
      </c>
      <c r="E14" s="393">
        <v>294133</v>
      </c>
      <c r="F14" s="393">
        <v>52505.520806</v>
      </c>
      <c r="G14" s="393">
        <v>84</v>
      </c>
      <c r="H14" s="393">
        <v>15.778551999999999</v>
      </c>
      <c r="I14" s="393">
        <v>23</v>
      </c>
      <c r="J14" s="393">
        <v>3.8851789999999999</v>
      </c>
      <c r="K14" s="393">
        <v>7878674</v>
      </c>
      <c r="L14" s="393">
        <v>425294.83744300011</v>
      </c>
      <c r="M14" s="393">
        <v>7273144</v>
      </c>
      <c r="N14" s="393">
        <v>386965.96021699999</v>
      </c>
      <c r="O14" s="393">
        <v>15765989</v>
      </c>
      <c r="P14" s="393">
        <v>914881.56976400025</v>
      </c>
      <c r="Q14" s="393">
        <v>102658</v>
      </c>
      <c r="R14" s="393">
        <v>8761.5978720000003</v>
      </c>
    </row>
    <row r="15" spans="1:39" ht="15">
      <c r="A15" s="377">
        <v>45046</v>
      </c>
      <c r="B15" s="394">
        <v>19</v>
      </c>
      <c r="C15" s="394">
        <v>319931</v>
      </c>
      <c r="D15" s="394">
        <v>50095.587567000002</v>
      </c>
      <c r="E15" s="394">
        <v>294133</v>
      </c>
      <c r="F15" s="394">
        <v>52505.520806</v>
      </c>
      <c r="G15" s="394">
        <v>84</v>
      </c>
      <c r="H15" s="394">
        <v>15.778551999999999</v>
      </c>
      <c r="I15" s="394">
        <v>23</v>
      </c>
      <c r="J15" s="394">
        <v>3.8851789999999999</v>
      </c>
      <c r="K15" s="394">
        <v>7878674</v>
      </c>
      <c r="L15" s="394">
        <v>425294.83744300011</v>
      </c>
      <c r="M15" s="394">
        <v>7273144</v>
      </c>
      <c r="N15" s="394">
        <v>386965.96021699999</v>
      </c>
      <c r="O15" s="394">
        <v>15765989</v>
      </c>
      <c r="P15" s="394">
        <v>914881.56976400025</v>
      </c>
      <c r="Q15" s="394">
        <v>102658</v>
      </c>
      <c r="R15" s="394">
        <v>8761.5978720000003</v>
      </c>
      <c r="S15" s="403"/>
      <c r="T15" s="403"/>
    </row>
    <row r="16" spans="1:39">
      <c r="L16" s="404"/>
      <c r="M16" s="404"/>
      <c r="N16" s="404"/>
      <c r="O16" s="403"/>
      <c r="P16" s="403"/>
      <c r="Q16" s="405"/>
      <c r="R16" s="405"/>
      <c r="S16" s="403"/>
      <c r="T16" s="403"/>
    </row>
    <row r="17" spans="1:18">
      <c r="A17" s="395" t="s">
        <v>350</v>
      </c>
      <c r="D17" s="406"/>
      <c r="E17" s="404"/>
      <c r="F17" s="404"/>
      <c r="G17" s="404"/>
      <c r="H17" s="404"/>
      <c r="I17" s="404"/>
      <c r="J17" s="404"/>
      <c r="K17" s="404"/>
      <c r="L17" s="407"/>
      <c r="M17" s="407"/>
      <c r="N17" s="407"/>
      <c r="O17" s="403"/>
      <c r="P17" s="403"/>
      <c r="Q17" s="405"/>
      <c r="R17" s="405"/>
    </row>
    <row r="18" spans="1:18">
      <c r="A18" s="408" t="s">
        <v>427</v>
      </c>
    </row>
  </sheetData>
  <mergeCells count="34">
    <mergeCell ref="C11:D11"/>
    <mergeCell ref="E11:F11"/>
    <mergeCell ref="Q11:Q12"/>
    <mergeCell ref="R11:R12"/>
    <mergeCell ref="G11:H11"/>
    <mergeCell ref="I11:J11"/>
    <mergeCell ref="K11:L11"/>
    <mergeCell ref="M11:N11"/>
    <mergeCell ref="S3:T3"/>
    <mergeCell ref="A1:F1"/>
    <mergeCell ref="G1:J1"/>
    <mergeCell ref="K1:L1"/>
    <mergeCell ref="O11:O12"/>
    <mergeCell ref="P11:P12"/>
    <mergeCell ref="A9:R9"/>
    <mergeCell ref="A10:A12"/>
    <mergeCell ref="B10:B12"/>
    <mergeCell ref="C10:F10"/>
    <mergeCell ref="G10:J10"/>
    <mergeCell ref="K10:N10"/>
    <mergeCell ref="O10:P10"/>
    <mergeCell ref="Q10:R10"/>
    <mergeCell ref="V1:AM1"/>
    <mergeCell ref="A2:T2"/>
    <mergeCell ref="A3:A4"/>
    <mergeCell ref="B3:B4"/>
    <mergeCell ref="C3:D3"/>
    <mergeCell ref="E3:F3"/>
    <mergeCell ref="G3:H3"/>
    <mergeCell ref="I3:J3"/>
    <mergeCell ref="K3:L3"/>
    <mergeCell ref="M3:N3"/>
    <mergeCell ref="O3:P3"/>
    <mergeCell ref="Q3:R3"/>
  </mergeCells>
  <printOptions horizontalCentered="1"/>
  <pageMargins left="0.7" right="0.7" top="0.75" bottom="0.75" header="0.3" footer="0.3"/>
  <pageSetup scale="32"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workbookViewId="0">
      <selection activeCell="N10" sqref="N10"/>
    </sheetView>
  </sheetViews>
  <sheetFormatPr defaultColWidth="9.140625" defaultRowHeight="12.75"/>
  <cols>
    <col min="1" max="1" width="13.140625" style="354" customWidth="1"/>
    <col min="2" max="2" width="7.140625" style="354" customWidth="1"/>
    <col min="3" max="4" width="10.5703125" style="354" customWidth="1"/>
    <col min="5" max="6" width="8.28515625" style="354" customWidth="1"/>
    <col min="7" max="20" width="8.85546875" style="354" customWidth="1"/>
    <col min="21" max="23" width="10.5703125" style="354" customWidth="1"/>
    <col min="24" max="16384" width="9.140625" style="354"/>
  </cols>
  <sheetData>
    <row r="1" spans="1:20" ht="15.75">
      <c r="A1" s="1428" t="s">
        <v>450</v>
      </c>
      <c r="B1" s="1428"/>
      <c r="C1" s="1428"/>
      <c r="D1" s="1428"/>
      <c r="E1" s="1428"/>
      <c r="F1" s="1428"/>
      <c r="G1" s="1428"/>
      <c r="H1" s="409"/>
      <c r="I1" s="409"/>
      <c r="J1" s="409"/>
      <c r="K1" s="409"/>
      <c r="L1" s="409"/>
    </row>
    <row r="2" spans="1:20" ht="16.5" customHeight="1">
      <c r="A2" s="1417" t="s">
        <v>419</v>
      </c>
      <c r="B2" s="1417" t="s">
        <v>430</v>
      </c>
      <c r="C2" s="1429" t="s">
        <v>400</v>
      </c>
      <c r="D2" s="1429"/>
      <c r="E2" s="1429"/>
      <c r="F2" s="1429"/>
      <c r="G2" s="1429"/>
      <c r="H2" s="1429"/>
      <c r="I2" s="1429"/>
      <c r="J2" s="1429"/>
      <c r="K2" s="1429"/>
      <c r="L2" s="1430"/>
      <c r="M2" s="1431" t="s">
        <v>429</v>
      </c>
      <c r="N2" s="1429"/>
      <c r="O2" s="1429"/>
      <c r="P2" s="1429"/>
      <c r="Q2" s="1429"/>
      <c r="R2" s="1429"/>
      <c r="S2" s="1429"/>
      <c r="T2" s="1430"/>
    </row>
    <row r="3" spans="1:20" ht="62.25" customHeight="1">
      <c r="A3" s="1420"/>
      <c r="B3" s="1420"/>
      <c r="C3" s="1432" t="s">
        <v>451</v>
      </c>
      <c r="D3" s="1433"/>
      <c r="E3" s="1432" t="s">
        <v>452</v>
      </c>
      <c r="F3" s="1433"/>
      <c r="G3" s="1432" t="s">
        <v>453</v>
      </c>
      <c r="H3" s="1433"/>
      <c r="I3" s="1426" t="s">
        <v>437</v>
      </c>
      <c r="J3" s="1427"/>
      <c r="K3" s="1425" t="s">
        <v>438</v>
      </c>
      <c r="L3" s="1425"/>
      <c r="M3" s="1426" t="s">
        <v>454</v>
      </c>
      <c r="N3" s="1427"/>
      <c r="O3" s="1426" t="s">
        <v>455</v>
      </c>
      <c r="P3" s="1427"/>
      <c r="Q3" s="1426" t="s">
        <v>446</v>
      </c>
      <c r="R3" s="1427"/>
      <c r="S3" s="1425" t="s">
        <v>438</v>
      </c>
      <c r="T3" s="1425"/>
    </row>
    <row r="4" spans="1:20" s="411" customFormat="1" ht="63.75" customHeight="1">
      <c r="A4" s="1420"/>
      <c r="B4" s="1418"/>
      <c r="C4" s="391" t="s">
        <v>439</v>
      </c>
      <c r="D4" s="392" t="s">
        <v>440</v>
      </c>
      <c r="E4" s="391" t="s">
        <v>439</v>
      </c>
      <c r="F4" s="392" t="s">
        <v>440</v>
      </c>
      <c r="G4" s="391" t="s">
        <v>439</v>
      </c>
      <c r="H4" s="392" t="s">
        <v>440</v>
      </c>
      <c r="I4" s="391" t="s">
        <v>439</v>
      </c>
      <c r="J4" s="392" t="s">
        <v>440</v>
      </c>
      <c r="K4" s="391" t="s">
        <v>439</v>
      </c>
      <c r="L4" s="410" t="s">
        <v>444</v>
      </c>
      <c r="M4" s="391" t="s">
        <v>439</v>
      </c>
      <c r="N4" s="392" t="s">
        <v>440</v>
      </c>
      <c r="O4" s="391" t="s">
        <v>439</v>
      </c>
      <c r="P4" s="392" t="s">
        <v>440</v>
      </c>
      <c r="Q4" s="391" t="s">
        <v>439</v>
      </c>
      <c r="R4" s="392" t="s">
        <v>440</v>
      </c>
      <c r="S4" s="391" t="s">
        <v>439</v>
      </c>
      <c r="T4" s="410" t="s">
        <v>456</v>
      </c>
    </row>
    <row r="5" spans="1:20" s="367" customFormat="1" ht="15.75" customHeight="1">
      <c r="A5" s="372" t="s">
        <v>297</v>
      </c>
      <c r="B5" s="412">
        <v>251</v>
      </c>
      <c r="C5" s="412">
        <v>5205372</v>
      </c>
      <c r="D5" s="412">
        <v>202258.251995</v>
      </c>
      <c r="E5" s="412">
        <v>17288</v>
      </c>
      <c r="F5" s="412">
        <v>1303.6310500000002</v>
      </c>
      <c r="G5" s="412">
        <v>28551</v>
      </c>
      <c r="H5" s="412">
        <v>1369.99099</v>
      </c>
      <c r="I5" s="412">
        <v>5251211</v>
      </c>
      <c r="J5" s="412">
        <v>204932.34280999997</v>
      </c>
      <c r="K5" s="412">
        <v>45940</v>
      </c>
      <c r="L5" s="412">
        <v>1928.5748199999998</v>
      </c>
      <c r="M5" s="412">
        <v>35438</v>
      </c>
      <c r="N5" s="412">
        <v>1045.1057914999999</v>
      </c>
      <c r="O5" s="412">
        <v>33305</v>
      </c>
      <c r="P5" s="412">
        <v>944.35459750000007</v>
      </c>
      <c r="Q5" s="412">
        <v>68743</v>
      </c>
      <c r="R5" s="412">
        <v>1989.4556799999998</v>
      </c>
      <c r="S5" s="393">
        <v>0</v>
      </c>
      <c r="T5" s="393">
        <v>0</v>
      </c>
    </row>
    <row r="6" spans="1:20" s="367" customFormat="1" ht="15.75" customHeight="1">
      <c r="A6" s="372" t="s">
        <v>347</v>
      </c>
      <c r="B6" s="412">
        <v>17</v>
      </c>
      <c r="C6" s="412">
        <v>329283</v>
      </c>
      <c r="D6" s="412">
        <v>13979</v>
      </c>
      <c r="E6" s="412">
        <v>0</v>
      </c>
      <c r="F6" s="412">
        <v>0</v>
      </c>
      <c r="G6" s="412">
        <v>1789</v>
      </c>
      <c r="H6" s="412">
        <v>86.053650000000005</v>
      </c>
      <c r="I6" s="412">
        <v>331072</v>
      </c>
      <c r="J6" s="412">
        <v>14065.05365</v>
      </c>
      <c r="K6" s="412">
        <v>44448</v>
      </c>
      <c r="L6" s="412">
        <v>1902.5776599999999</v>
      </c>
      <c r="M6" s="412">
        <v>0</v>
      </c>
      <c r="N6" s="412">
        <v>0</v>
      </c>
      <c r="O6" s="412">
        <v>0</v>
      </c>
      <c r="P6" s="412">
        <v>0</v>
      </c>
      <c r="Q6" s="412">
        <v>0</v>
      </c>
      <c r="R6" s="412">
        <v>0</v>
      </c>
      <c r="S6" s="412">
        <v>0</v>
      </c>
      <c r="T6" s="412">
        <v>0</v>
      </c>
    </row>
    <row r="7" spans="1:20" s="417" customFormat="1" ht="15.75" customHeight="1">
      <c r="A7" s="377">
        <v>45046</v>
      </c>
      <c r="B7" s="413">
        <v>17</v>
      </c>
      <c r="C7" s="413">
        <v>329283</v>
      </c>
      <c r="D7" s="413">
        <v>13979</v>
      </c>
      <c r="E7" s="413">
        <v>0</v>
      </c>
      <c r="F7" s="413">
        <v>0</v>
      </c>
      <c r="G7" s="413">
        <v>1789</v>
      </c>
      <c r="H7" s="413">
        <v>86.053650000000005</v>
      </c>
      <c r="I7" s="413">
        <v>331072</v>
      </c>
      <c r="J7" s="413">
        <v>14065.05365</v>
      </c>
      <c r="K7" s="414">
        <v>44448</v>
      </c>
      <c r="L7" s="414">
        <v>1902.5776599999999</v>
      </c>
      <c r="M7" s="415">
        <v>0</v>
      </c>
      <c r="N7" s="416">
        <v>0</v>
      </c>
      <c r="O7" s="415">
        <v>0</v>
      </c>
      <c r="P7" s="415">
        <v>0</v>
      </c>
      <c r="Q7" s="415">
        <v>0</v>
      </c>
      <c r="R7" s="416">
        <v>0</v>
      </c>
      <c r="S7" s="415">
        <v>0</v>
      </c>
      <c r="T7" s="416">
        <v>0</v>
      </c>
    </row>
    <row r="8" spans="1:20">
      <c r="G8" s="418"/>
      <c r="H8" s="418"/>
      <c r="I8" s="418" t="s">
        <v>105</v>
      </c>
      <c r="J8" s="418" t="s">
        <v>105</v>
      </c>
      <c r="K8" s="418"/>
      <c r="L8" s="418"/>
      <c r="M8" s="419"/>
      <c r="N8" s="420"/>
      <c r="O8" s="421"/>
      <c r="P8" s="420"/>
      <c r="Q8" s="419"/>
      <c r="R8" s="420"/>
      <c r="S8" s="419"/>
      <c r="T8" s="420"/>
    </row>
    <row r="9" spans="1:20" ht="18.75" customHeight="1">
      <c r="A9" s="422" t="s">
        <v>350</v>
      </c>
      <c r="B9" s="423"/>
      <c r="C9" s="424"/>
      <c r="D9" s="424"/>
      <c r="E9" s="418"/>
      <c r="F9" s="418"/>
      <c r="G9" s="418"/>
      <c r="H9" s="418"/>
      <c r="I9" s="418"/>
      <c r="J9" s="418"/>
      <c r="K9" s="418"/>
      <c r="L9" s="418"/>
      <c r="M9" s="419"/>
      <c r="N9" s="420"/>
      <c r="O9" s="421"/>
      <c r="P9" s="420"/>
      <c r="Q9" s="419"/>
      <c r="R9" s="420"/>
      <c r="S9" s="419"/>
      <c r="T9" s="420"/>
    </row>
    <row r="10" spans="1:20" ht="18.75" customHeight="1">
      <c r="A10" s="425" t="s">
        <v>457</v>
      </c>
      <c r="B10" s="426"/>
      <c r="C10" s="426"/>
      <c r="D10" s="426"/>
      <c r="E10" s="426"/>
      <c r="F10" s="426"/>
      <c r="G10" s="426"/>
      <c r="H10" s="426"/>
      <c r="I10" s="426"/>
      <c r="J10" s="426"/>
      <c r="K10" s="426"/>
      <c r="L10" s="426"/>
      <c r="M10" s="426"/>
      <c r="N10" s="426"/>
      <c r="O10" s="427"/>
    </row>
    <row r="11" spans="1:20" ht="18.75" customHeight="1"/>
    <row r="12" spans="1:20" ht="18.75" customHeight="1"/>
  </sheetData>
  <mergeCells count="14">
    <mergeCell ref="M3:N3"/>
    <mergeCell ref="O3:P3"/>
    <mergeCell ref="Q3:R3"/>
    <mergeCell ref="S3:T3"/>
    <mergeCell ref="A1:G1"/>
    <mergeCell ref="A2:A4"/>
    <mergeCell ref="B2:B4"/>
    <mergeCell ref="C2:L2"/>
    <mergeCell ref="M2:T2"/>
    <mergeCell ref="C3:D3"/>
    <mergeCell ref="E3:F3"/>
    <mergeCell ref="G3:H3"/>
    <mergeCell ref="I3:J3"/>
    <mergeCell ref="K3:L3"/>
  </mergeCells>
  <printOptions horizontalCentered="1"/>
  <pageMargins left="0.7" right="0.7" top="0.75" bottom="0.75" header="0.3" footer="0.3"/>
  <pageSetup scale="68"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workbookViewId="0">
      <selection activeCell="N10" sqref="N10"/>
    </sheetView>
  </sheetViews>
  <sheetFormatPr defaultColWidth="8.85546875" defaultRowHeight="15"/>
  <cols>
    <col min="1" max="1" width="13.42578125" style="428" customWidth="1"/>
    <col min="2" max="2" width="8.85546875" style="428"/>
    <col min="3" max="3" width="9.28515625" style="428" bestFit="1" customWidth="1"/>
    <col min="4" max="4" width="10.42578125" style="428" bestFit="1" customWidth="1"/>
    <col min="5" max="6" width="9.140625" style="428" customWidth="1"/>
    <col min="7" max="7" width="11" style="428" customWidth="1"/>
    <col min="8" max="14" width="8.85546875" style="428"/>
    <col min="15" max="15" width="10.85546875" style="428" bestFit="1" customWidth="1"/>
    <col min="16" max="16" width="11.28515625" style="428" customWidth="1"/>
    <col min="17" max="17" width="9.140625" style="428" customWidth="1"/>
    <col min="18" max="16384" width="8.85546875" style="428"/>
  </cols>
  <sheetData>
    <row r="1" spans="1:25">
      <c r="A1" s="1434" t="s">
        <v>458</v>
      </c>
      <c r="B1" s="1435"/>
      <c r="C1" s="1435"/>
      <c r="D1" s="1435"/>
      <c r="E1" s="1435"/>
      <c r="F1" s="1435"/>
      <c r="G1" s="1435"/>
      <c r="H1" s="1435"/>
      <c r="I1" s="1435"/>
      <c r="J1" s="1435"/>
      <c r="K1" s="1435"/>
      <c r="L1" s="1435"/>
      <c r="M1" s="1435"/>
      <c r="N1" s="1436"/>
    </row>
    <row r="2" spans="1:25" ht="15.75">
      <c r="A2" s="1437" t="s">
        <v>400</v>
      </c>
      <c r="B2" s="1437"/>
      <c r="C2" s="1437"/>
      <c r="D2" s="1437"/>
      <c r="E2" s="1437"/>
      <c r="F2" s="1437"/>
      <c r="G2" s="1437"/>
      <c r="H2" s="1437"/>
      <c r="I2" s="1437"/>
      <c r="J2" s="1437"/>
      <c r="K2" s="1437"/>
      <c r="L2" s="1437"/>
      <c r="M2" s="1437"/>
      <c r="N2" s="1437"/>
    </row>
    <row r="3" spans="1:25" ht="58.5" customHeight="1">
      <c r="A3" s="1438" t="s">
        <v>419</v>
      </c>
      <c r="B3" s="1416" t="s">
        <v>430</v>
      </c>
      <c r="C3" s="1440" t="s">
        <v>459</v>
      </c>
      <c r="D3" s="1441"/>
      <c r="E3" s="1440" t="s">
        <v>460</v>
      </c>
      <c r="F3" s="1441"/>
      <c r="G3" s="1440" t="s">
        <v>461</v>
      </c>
      <c r="H3" s="1441"/>
      <c r="I3" s="1440" t="s">
        <v>462</v>
      </c>
      <c r="J3" s="1441"/>
      <c r="K3" s="1440" t="s">
        <v>0</v>
      </c>
      <c r="L3" s="1441"/>
      <c r="M3" s="1425" t="s">
        <v>438</v>
      </c>
      <c r="N3" s="1425"/>
    </row>
    <row r="4" spans="1:25" ht="60.75" customHeight="1">
      <c r="A4" s="1439"/>
      <c r="B4" s="1408"/>
      <c r="C4" s="391" t="s">
        <v>442</v>
      </c>
      <c r="D4" s="392" t="s">
        <v>440</v>
      </c>
      <c r="E4" s="391" t="s">
        <v>442</v>
      </c>
      <c r="F4" s="392" t="s">
        <v>440</v>
      </c>
      <c r="G4" s="391" t="s">
        <v>442</v>
      </c>
      <c r="H4" s="392" t="s">
        <v>440</v>
      </c>
      <c r="I4" s="391" t="s">
        <v>442</v>
      </c>
      <c r="J4" s="392" t="s">
        <v>440</v>
      </c>
      <c r="K4" s="391" t="s">
        <v>442</v>
      </c>
      <c r="L4" s="392" t="s">
        <v>440</v>
      </c>
      <c r="M4" s="391" t="s">
        <v>439</v>
      </c>
      <c r="N4" s="391" t="s">
        <v>463</v>
      </c>
    </row>
    <row r="5" spans="1:25">
      <c r="A5" s="372" t="s">
        <v>297</v>
      </c>
      <c r="B5" s="402">
        <v>258</v>
      </c>
      <c r="C5" s="402">
        <v>39744</v>
      </c>
      <c r="D5" s="402">
        <v>2823.1296599999991</v>
      </c>
      <c r="E5" s="402">
        <v>2579</v>
      </c>
      <c r="F5" s="402">
        <v>135.93044599999999</v>
      </c>
      <c r="G5" s="402">
        <v>9440</v>
      </c>
      <c r="H5" s="402">
        <v>473.45466999999996</v>
      </c>
      <c r="I5" s="402">
        <v>0</v>
      </c>
      <c r="J5" s="402">
        <v>0</v>
      </c>
      <c r="K5" s="402">
        <v>51763</v>
      </c>
      <c r="L5" s="402">
        <v>3432.514776</v>
      </c>
      <c r="M5" s="402">
        <v>50</v>
      </c>
      <c r="N5" s="402">
        <v>2.7987500000000001</v>
      </c>
    </row>
    <row r="6" spans="1:25" s="429" customFormat="1">
      <c r="A6" s="372" t="s">
        <v>347</v>
      </c>
      <c r="B6" s="393">
        <v>19</v>
      </c>
      <c r="C6" s="393">
        <v>73</v>
      </c>
      <c r="D6" s="393">
        <v>3.64575</v>
      </c>
      <c r="E6" s="393">
        <v>0</v>
      </c>
      <c r="F6" s="393">
        <v>0</v>
      </c>
      <c r="G6" s="393">
        <v>17</v>
      </c>
      <c r="H6" s="393">
        <v>0.83731</v>
      </c>
      <c r="I6" s="393">
        <v>0</v>
      </c>
      <c r="J6" s="393">
        <v>0</v>
      </c>
      <c r="K6" s="393">
        <v>90</v>
      </c>
      <c r="L6" s="393">
        <v>4.48306</v>
      </c>
      <c r="M6" s="393">
        <v>4</v>
      </c>
      <c r="N6" s="393">
        <v>0.1656</v>
      </c>
    </row>
    <row r="7" spans="1:25" s="427" customFormat="1">
      <c r="A7" s="377">
        <v>45046</v>
      </c>
      <c r="B7" s="394">
        <v>19</v>
      </c>
      <c r="C7" s="394">
        <v>73</v>
      </c>
      <c r="D7" s="394">
        <v>3.64575</v>
      </c>
      <c r="E7" s="394">
        <v>0</v>
      </c>
      <c r="F7" s="394">
        <v>0</v>
      </c>
      <c r="G7" s="394">
        <v>17</v>
      </c>
      <c r="H7" s="394">
        <v>0.83731</v>
      </c>
      <c r="I7" s="394">
        <v>0</v>
      </c>
      <c r="J7" s="394">
        <v>0</v>
      </c>
      <c r="K7" s="394">
        <v>90</v>
      </c>
      <c r="L7" s="394">
        <v>4.48306</v>
      </c>
      <c r="M7" s="394">
        <v>4</v>
      </c>
      <c r="N7" s="394">
        <v>0.1656</v>
      </c>
    </row>
    <row r="8" spans="1:25" s="427" customFormat="1">
      <c r="A8" s="430"/>
      <c r="B8" s="430"/>
      <c r="C8" s="430"/>
      <c r="D8" s="430"/>
      <c r="E8" s="430"/>
      <c r="F8" s="430"/>
      <c r="G8" s="430"/>
      <c r="H8" s="430"/>
      <c r="I8" s="430"/>
      <c r="J8" s="430"/>
      <c r="K8" s="430"/>
      <c r="L8" s="430"/>
      <c r="M8" s="430"/>
      <c r="N8" s="430"/>
    </row>
    <row r="9" spans="1:25" ht="15.75">
      <c r="A9" s="1443" t="s">
        <v>429</v>
      </c>
      <c r="B9" s="1443"/>
      <c r="C9" s="1443"/>
      <c r="D9" s="1443"/>
      <c r="E9" s="1443"/>
      <c r="F9" s="1443"/>
      <c r="G9" s="1443"/>
      <c r="H9" s="1443"/>
      <c r="I9" s="1443"/>
      <c r="J9" s="1443"/>
      <c r="K9" s="431"/>
      <c r="L9" s="431"/>
      <c r="M9" s="432"/>
      <c r="N9" s="431"/>
      <c r="O9" s="432"/>
      <c r="Y9" s="407"/>
    </row>
    <row r="10" spans="1:25" ht="51" customHeight="1">
      <c r="A10" s="1417" t="s">
        <v>3</v>
      </c>
      <c r="B10" s="1417" t="s">
        <v>430</v>
      </c>
      <c r="C10" s="1424" t="s">
        <v>464</v>
      </c>
      <c r="D10" s="1424"/>
      <c r="E10" s="1424"/>
      <c r="F10" s="1424"/>
      <c r="G10" s="1424" t="s">
        <v>0</v>
      </c>
      <c r="H10" s="1421"/>
      <c r="I10" s="1425" t="s">
        <v>438</v>
      </c>
      <c r="J10" s="1425"/>
      <c r="K10" s="431"/>
      <c r="L10" s="431" t="s">
        <v>105</v>
      </c>
      <c r="M10" s="431"/>
      <c r="N10" s="431"/>
      <c r="O10" s="432"/>
      <c r="Y10" s="403"/>
    </row>
    <row r="11" spans="1:25" ht="18.75" customHeight="1">
      <c r="A11" s="1420"/>
      <c r="B11" s="1420"/>
      <c r="C11" s="1444" t="s">
        <v>447</v>
      </c>
      <c r="D11" s="1444"/>
      <c r="E11" s="1411" t="s">
        <v>448</v>
      </c>
      <c r="F11" s="1412"/>
      <c r="G11" s="1416" t="s">
        <v>442</v>
      </c>
      <c r="H11" s="1416" t="s">
        <v>465</v>
      </c>
      <c r="I11" s="1416" t="s">
        <v>442</v>
      </c>
      <c r="J11" s="1442" t="s">
        <v>449</v>
      </c>
      <c r="K11" s="431" t="s">
        <v>105</v>
      </c>
      <c r="L11" s="431"/>
      <c r="M11" s="431"/>
      <c r="N11" s="431"/>
      <c r="O11" s="431"/>
      <c r="Y11" s="400" t="s">
        <v>105</v>
      </c>
    </row>
    <row r="12" spans="1:25" ht="57.75" customHeight="1">
      <c r="A12" s="1420"/>
      <c r="B12" s="1418"/>
      <c r="C12" s="391" t="s">
        <v>439</v>
      </c>
      <c r="D12" s="391" t="s">
        <v>440</v>
      </c>
      <c r="E12" s="391" t="s">
        <v>439</v>
      </c>
      <c r="F12" s="391" t="s">
        <v>440</v>
      </c>
      <c r="G12" s="1408"/>
      <c r="H12" s="1408"/>
      <c r="I12" s="1408"/>
      <c r="J12" s="1442"/>
      <c r="K12" s="431"/>
      <c r="L12" s="431"/>
      <c r="M12" s="431"/>
      <c r="N12" s="431"/>
      <c r="O12" s="431"/>
    </row>
    <row r="13" spans="1:25">
      <c r="A13" s="372" t="s">
        <v>297</v>
      </c>
      <c r="B13" s="433">
        <v>258</v>
      </c>
      <c r="C13" s="433">
        <v>52703</v>
      </c>
      <c r="D13" s="433">
        <v>2777.8</v>
      </c>
      <c r="E13" s="433">
        <v>42885</v>
      </c>
      <c r="F13" s="433">
        <v>2154.8899999999994</v>
      </c>
      <c r="G13" s="433">
        <v>95588</v>
      </c>
      <c r="H13" s="433">
        <v>4932.6900000000014</v>
      </c>
      <c r="I13" s="434" t="s">
        <v>104</v>
      </c>
      <c r="J13" s="434" t="s">
        <v>104</v>
      </c>
      <c r="K13" s="435"/>
      <c r="L13" s="432"/>
      <c r="M13" s="431"/>
      <c r="N13" s="431"/>
      <c r="O13" s="431"/>
    </row>
    <row r="14" spans="1:25" s="429" customFormat="1">
      <c r="A14" s="372" t="s">
        <v>347</v>
      </c>
      <c r="B14" s="436">
        <v>19</v>
      </c>
      <c r="C14" s="436">
        <v>0</v>
      </c>
      <c r="D14" s="436">
        <v>0</v>
      </c>
      <c r="E14" s="436">
        <v>0</v>
      </c>
      <c r="F14" s="436">
        <v>0</v>
      </c>
      <c r="G14" s="436">
        <v>0</v>
      </c>
      <c r="H14" s="436">
        <v>0</v>
      </c>
      <c r="I14" s="393" t="s">
        <v>104</v>
      </c>
      <c r="J14" s="393" t="s">
        <v>104</v>
      </c>
      <c r="K14" s="437"/>
      <c r="L14" s="437"/>
      <c r="M14" s="437"/>
      <c r="N14" s="437"/>
      <c r="O14" s="437"/>
      <c r="P14" s="437"/>
      <c r="Q14" s="437"/>
    </row>
    <row r="15" spans="1:25" s="427" customFormat="1">
      <c r="A15" s="377">
        <v>45046</v>
      </c>
      <c r="B15" s="438">
        <v>19</v>
      </c>
      <c r="C15" s="438">
        <v>0</v>
      </c>
      <c r="D15" s="438">
        <v>0</v>
      </c>
      <c r="E15" s="439">
        <v>0</v>
      </c>
      <c r="F15" s="439">
        <v>0</v>
      </c>
      <c r="G15" s="439">
        <v>0</v>
      </c>
      <c r="H15" s="439">
        <v>0</v>
      </c>
      <c r="I15" s="394" t="s">
        <v>104</v>
      </c>
      <c r="J15" s="394" t="s">
        <v>104</v>
      </c>
      <c r="M15" s="437"/>
      <c r="N15" s="437"/>
      <c r="O15" s="437"/>
      <c r="P15" s="437"/>
      <c r="Q15" s="437"/>
    </row>
    <row r="16" spans="1:25">
      <c r="H16" s="407"/>
      <c r="I16" s="407"/>
      <c r="J16" s="407"/>
      <c r="K16" s="440"/>
      <c r="L16" s="407"/>
      <c r="M16" s="407"/>
      <c r="N16" s="407"/>
      <c r="O16" s="407"/>
      <c r="P16" s="441"/>
      <c r="Q16" s="442"/>
    </row>
    <row r="17" spans="1:17">
      <c r="A17" s="443" t="s">
        <v>350</v>
      </c>
      <c r="B17" s="396"/>
      <c r="C17" s="396"/>
      <c r="D17" s="396"/>
      <c r="E17" s="396"/>
      <c r="F17" s="396"/>
      <c r="G17" s="396"/>
      <c r="H17" s="432"/>
      <c r="I17" s="407"/>
      <c r="J17" s="403"/>
      <c r="K17" s="444"/>
      <c r="L17" s="403"/>
      <c r="M17" s="407"/>
      <c r="N17" s="400"/>
      <c r="O17" s="400"/>
      <c r="P17" s="400"/>
      <c r="Q17" s="400"/>
    </row>
    <row r="18" spans="1:17">
      <c r="A18" s="445" t="s">
        <v>466</v>
      </c>
      <c r="B18" s="396"/>
      <c r="C18" s="396"/>
      <c r="D18" s="396"/>
      <c r="E18" s="396"/>
      <c r="F18" s="396"/>
      <c r="G18" s="396"/>
      <c r="I18" s="407"/>
      <c r="J18" s="400"/>
      <c r="K18" s="400"/>
      <c r="L18" s="400"/>
      <c r="M18" s="400"/>
      <c r="N18" s="400"/>
      <c r="O18" s="400"/>
      <c r="P18" s="400"/>
      <c r="Q18" s="400"/>
    </row>
  </sheetData>
  <mergeCells count="22">
    <mergeCell ref="I11:I12"/>
    <mergeCell ref="J11:J12"/>
    <mergeCell ref="A9:J9"/>
    <mergeCell ref="A10:A12"/>
    <mergeCell ref="B10:B12"/>
    <mergeCell ref="C10:F10"/>
    <mergeCell ref="G10:H10"/>
    <mergeCell ref="I10:J10"/>
    <mergeCell ref="C11:D11"/>
    <mergeCell ref="E11:F11"/>
    <mergeCell ref="G11:G12"/>
    <mergeCell ref="H11:H12"/>
    <mergeCell ref="A1:N1"/>
    <mergeCell ref="A2:N2"/>
    <mergeCell ref="A3:A4"/>
    <mergeCell ref="B3:B4"/>
    <mergeCell ref="C3:D3"/>
    <mergeCell ref="E3:F3"/>
    <mergeCell ref="G3:H3"/>
    <mergeCell ref="I3:J3"/>
    <mergeCell ref="K3:L3"/>
    <mergeCell ref="M3:N3"/>
  </mergeCells>
  <printOptions horizontalCentered="1"/>
  <pageMargins left="0.7" right="0.7" top="0.75" bottom="0.75" header="0.3" footer="0.3"/>
  <pageSetup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L7" sqref="L7"/>
    </sheetView>
  </sheetViews>
  <sheetFormatPr defaultRowHeight="15"/>
  <sheetData>
    <row r="1" spans="1:9">
      <c r="A1" s="1173" t="s">
        <v>247</v>
      </c>
      <c r="B1" s="1173"/>
      <c r="C1" s="1173"/>
      <c r="D1" s="1173"/>
      <c r="E1" s="1173"/>
      <c r="F1" s="1173"/>
      <c r="G1" s="1173"/>
      <c r="H1" s="1173"/>
      <c r="I1" s="1173"/>
    </row>
    <row r="2" spans="1:9">
      <c r="A2" s="1174" t="s">
        <v>9</v>
      </c>
      <c r="B2" s="1155" t="s">
        <v>248</v>
      </c>
      <c r="C2" s="1155"/>
      <c r="D2" s="1155"/>
      <c r="E2" s="1155"/>
      <c r="F2" s="1155" t="s">
        <v>249</v>
      </c>
      <c r="G2" s="1155"/>
      <c r="H2" s="1175" t="s">
        <v>0</v>
      </c>
      <c r="I2" s="1176"/>
    </row>
    <row r="3" spans="1:9">
      <c r="A3" s="1174"/>
      <c r="B3" s="1155" t="s">
        <v>250</v>
      </c>
      <c r="C3" s="1155"/>
      <c r="D3" s="1155" t="s">
        <v>251</v>
      </c>
      <c r="E3" s="1155"/>
      <c r="F3" s="1155"/>
      <c r="G3" s="1155"/>
      <c r="H3" s="1176"/>
      <c r="I3" s="1176"/>
    </row>
    <row r="4" spans="1:9" ht="45">
      <c r="A4" s="1174"/>
      <c r="B4" s="125" t="s">
        <v>7</v>
      </c>
      <c r="C4" s="125" t="s">
        <v>10</v>
      </c>
      <c r="D4" s="125" t="s">
        <v>7</v>
      </c>
      <c r="E4" s="125" t="s">
        <v>10</v>
      </c>
      <c r="F4" s="125" t="s">
        <v>7</v>
      </c>
      <c r="G4" s="125" t="s">
        <v>10</v>
      </c>
      <c r="H4" s="125" t="s">
        <v>7</v>
      </c>
      <c r="I4" s="125" t="s">
        <v>10</v>
      </c>
    </row>
    <row r="5" spans="1:9">
      <c r="A5" s="108" t="s">
        <v>297</v>
      </c>
      <c r="B5" s="109">
        <v>125</v>
      </c>
      <c r="C5" s="111">
        <v>2333.1033799999996</v>
      </c>
      <c r="D5" s="109">
        <v>0</v>
      </c>
      <c r="E5" s="109">
        <v>0</v>
      </c>
      <c r="F5" s="126">
        <v>0</v>
      </c>
      <c r="G5" s="127">
        <v>0</v>
      </c>
      <c r="H5" s="128">
        <v>125</v>
      </c>
      <c r="I5" s="128">
        <v>2333.1033799999996</v>
      </c>
    </row>
    <row r="6" spans="1:9">
      <c r="A6" s="268" t="s">
        <v>347</v>
      </c>
      <c r="B6" s="303">
        <f>SUM(B7)</f>
        <v>8</v>
      </c>
      <c r="C6" s="303">
        <f t="shared" ref="C6:I6" si="0">SUM(C7)</f>
        <v>179.41000000000003</v>
      </c>
      <c r="D6" s="303">
        <f t="shared" si="0"/>
        <v>0</v>
      </c>
      <c r="E6" s="303">
        <f t="shared" si="0"/>
        <v>0</v>
      </c>
      <c r="F6" s="303">
        <f t="shared" si="0"/>
        <v>0</v>
      </c>
      <c r="G6" s="303">
        <f t="shared" si="0"/>
        <v>0</v>
      </c>
      <c r="H6" s="303">
        <f t="shared" si="0"/>
        <v>8</v>
      </c>
      <c r="I6" s="303">
        <f t="shared" si="0"/>
        <v>179</v>
      </c>
    </row>
    <row r="7" spans="1:9">
      <c r="A7" s="210">
        <v>45017</v>
      </c>
      <c r="B7" s="85">
        <v>8</v>
      </c>
      <c r="C7" s="80">
        <v>179.41000000000003</v>
      </c>
      <c r="D7" s="267">
        <v>0</v>
      </c>
      <c r="E7" s="267">
        <v>0</v>
      </c>
      <c r="F7" s="267">
        <v>0</v>
      </c>
      <c r="G7" s="267">
        <v>0</v>
      </c>
      <c r="H7" s="265">
        <v>8</v>
      </c>
      <c r="I7" s="266">
        <v>179</v>
      </c>
    </row>
    <row r="8" spans="1:9">
      <c r="A8" s="1172" t="s">
        <v>252</v>
      </c>
      <c r="B8" s="1172"/>
      <c r="C8" s="1172"/>
      <c r="D8" s="1172"/>
      <c r="E8" s="1172"/>
      <c r="F8" s="1172"/>
      <c r="G8" s="1172"/>
      <c r="H8" s="1172"/>
      <c r="I8" s="1172"/>
    </row>
    <row r="9" spans="1:9">
      <c r="A9" s="1109" t="s">
        <v>345</v>
      </c>
      <c r="B9" s="1109"/>
      <c r="C9" s="1109"/>
      <c r="D9" s="1109"/>
      <c r="E9" s="129"/>
      <c r="F9" s="130"/>
      <c r="G9" s="130"/>
      <c r="H9" s="130"/>
      <c r="I9" s="130"/>
    </row>
    <row r="10" spans="1:9">
      <c r="A10" s="1140" t="s">
        <v>101</v>
      </c>
      <c r="B10" s="1140"/>
      <c r="C10" s="123"/>
      <c r="D10" s="123"/>
      <c r="E10" s="123"/>
      <c r="F10" s="117"/>
      <c r="G10" s="117"/>
      <c r="H10" s="117"/>
      <c r="I10" s="117"/>
    </row>
    <row r="11" spans="1:9">
      <c r="A11" s="255"/>
      <c r="B11" s="257"/>
      <c r="C11" s="256"/>
      <c r="D11" s="257"/>
      <c r="E11" s="257"/>
      <c r="F11" s="258"/>
      <c r="G11" s="258"/>
      <c r="H11" s="257"/>
      <c r="I11" s="256"/>
    </row>
    <row r="12" spans="1:9">
      <c r="A12" s="255"/>
      <c r="B12" s="257"/>
      <c r="C12" s="259"/>
      <c r="D12" s="206"/>
      <c r="E12" s="206"/>
      <c r="F12" s="206"/>
      <c r="G12" s="206"/>
      <c r="H12" s="257"/>
      <c r="I12" s="259"/>
    </row>
    <row r="13" spans="1:9">
      <c r="A13" s="255"/>
      <c r="B13" s="257"/>
      <c r="C13" s="259"/>
      <c r="D13" s="206"/>
      <c r="E13" s="206"/>
      <c r="F13" s="206"/>
      <c r="G13" s="206"/>
      <c r="H13" s="257"/>
      <c r="I13" s="259"/>
    </row>
    <row r="14" spans="1:9">
      <c r="A14" s="255"/>
      <c r="B14" s="257"/>
      <c r="C14" s="259"/>
      <c r="D14" s="206"/>
      <c r="E14" s="206"/>
      <c r="F14" s="206"/>
      <c r="G14" s="206"/>
      <c r="H14" s="257"/>
      <c r="I14" s="259"/>
    </row>
    <row r="15" spans="1:9" ht="15.75">
      <c r="A15" s="260"/>
      <c r="B15" s="261"/>
      <c r="C15" s="262"/>
      <c r="D15" s="263"/>
      <c r="E15" s="263"/>
      <c r="F15" s="263"/>
      <c r="G15" s="263"/>
      <c r="H15" s="261"/>
      <c r="I15" s="262"/>
    </row>
    <row r="16" spans="1:9" ht="15.75">
      <c r="A16" s="264"/>
      <c r="B16" s="261"/>
      <c r="C16" s="262"/>
      <c r="D16" s="263"/>
      <c r="E16" s="263"/>
      <c r="F16" s="263"/>
      <c r="G16" s="263"/>
      <c r="H16" s="261"/>
      <c r="I16" s="262"/>
    </row>
    <row r="17" spans="1:9" ht="15.75">
      <c r="A17" s="207"/>
      <c r="B17" s="262"/>
      <c r="C17" s="262"/>
      <c r="D17" s="262"/>
      <c r="E17" s="262"/>
      <c r="F17" s="262"/>
      <c r="G17" s="262"/>
      <c r="H17" s="262"/>
      <c r="I17" s="262"/>
    </row>
    <row r="18" spans="1:9" ht="15.75">
      <c r="A18" s="7"/>
      <c r="B18" s="262"/>
      <c r="C18" s="262"/>
      <c r="D18" s="262"/>
      <c r="E18" s="262"/>
      <c r="F18" s="262"/>
      <c r="G18" s="262"/>
      <c r="H18" s="262"/>
      <c r="I18" s="262"/>
    </row>
  </sheetData>
  <mergeCells count="10">
    <mergeCell ref="A8:I8"/>
    <mergeCell ref="A9:D9"/>
    <mergeCell ref="A10:B10"/>
    <mergeCell ref="A1:I1"/>
    <mergeCell ref="A2:A4"/>
    <mergeCell ref="B2:E2"/>
    <mergeCell ref="F2:G3"/>
    <mergeCell ref="H2:I3"/>
    <mergeCell ref="B3:C3"/>
    <mergeCell ref="D3:E3"/>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zoomScale="91" zoomScaleNormal="91" workbookViewId="0">
      <selection activeCell="N10" sqref="N10"/>
    </sheetView>
  </sheetViews>
  <sheetFormatPr defaultColWidth="9.140625" defaultRowHeight="15.75"/>
  <cols>
    <col min="1" max="1" width="12.28515625" style="446" customWidth="1"/>
    <col min="2" max="2" width="8.7109375" style="446" customWidth="1"/>
    <col min="3" max="3" width="15.140625" style="446" customWidth="1"/>
    <col min="4" max="4" width="10.42578125" style="446" customWidth="1"/>
    <col min="5" max="5" width="12.7109375" style="446" customWidth="1"/>
    <col min="6" max="6" width="11.7109375" style="446" customWidth="1"/>
    <col min="7" max="7" width="11.28515625" style="446" customWidth="1"/>
    <col min="8" max="8" width="11.5703125" style="446" customWidth="1"/>
    <col min="9" max="9" width="10.7109375" style="454" customWidth="1"/>
    <col min="10" max="11" width="10.140625" style="454" customWidth="1"/>
    <col min="12" max="12" width="10.7109375" style="446" customWidth="1"/>
    <col min="13" max="13" width="10.85546875" style="446" customWidth="1"/>
    <col min="14" max="14" width="10.42578125" style="446" bestFit="1" customWidth="1"/>
    <col min="15" max="15" width="9.42578125" style="446" bestFit="1" customWidth="1"/>
    <col min="16" max="16384" width="9.140625" style="446"/>
  </cols>
  <sheetData>
    <row r="1" spans="1:13">
      <c r="A1" s="1445" t="s">
        <v>467</v>
      </c>
      <c r="B1" s="1445"/>
      <c r="C1" s="1445"/>
      <c r="D1" s="1445"/>
      <c r="E1" s="1445"/>
      <c r="F1" s="1445"/>
      <c r="G1" s="1445"/>
      <c r="H1" s="1445"/>
      <c r="I1" s="1445"/>
      <c r="J1" s="1445"/>
      <c r="K1" s="1445"/>
      <c r="L1" s="1445"/>
    </row>
    <row r="2" spans="1:13" ht="18.75">
      <c r="A2" s="1446" t="s">
        <v>400</v>
      </c>
      <c r="B2" s="1446"/>
      <c r="C2" s="1446"/>
      <c r="D2" s="1446"/>
      <c r="E2" s="1446"/>
      <c r="F2" s="1446"/>
      <c r="G2" s="1446"/>
      <c r="H2" s="1446"/>
      <c r="I2" s="1446"/>
      <c r="J2" s="1446"/>
      <c r="K2" s="1446"/>
      <c r="L2" s="1446"/>
    </row>
    <row r="3" spans="1:13" ht="69" customHeight="1">
      <c r="A3" s="1447" t="s">
        <v>419</v>
      </c>
      <c r="B3" s="1448" t="s">
        <v>430</v>
      </c>
      <c r="C3" s="1450" t="s">
        <v>459</v>
      </c>
      <c r="D3" s="1451"/>
      <c r="E3" s="1450" t="s">
        <v>460</v>
      </c>
      <c r="F3" s="1451"/>
      <c r="G3" s="1450" t="s">
        <v>468</v>
      </c>
      <c r="H3" s="1451"/>
      <c r="I3" s="1450" t="s">
        <v>0</v>
      </c>
      <c r="J3" s="1451"/>
      <c r="K3" s="1447" t="s">
        <v>438</v>
      </c>
      <c r="L3" s="1447"/>
    </row>
    <row r="4" spans="1:13" ht="47.25">
      <c r="A4" s="1447"/>
      <c r="B4" s="1449"/>
      <c r="C4" s="447" t="s">
        <v>439</v>
      </c>
      <c r="D4" s="447" t="s">
        <v>469</v>
      </c>
      <c r="E4" s="447" t="s">
        <v>439</v>
      </c>
      <c r="F4" s="447" t="s">
        <v>469</v>
      </c>
      <c r="G4" s="447" t="s">
        <v>439</v>
      </c>
      <c r="H4" s="447" t="s">
        <v>469</v>
      </c>
      <c r="I4" s="447" t="s">
        <v>439</v>
      </c>
      <c r="J4" s="447" t="s">
        <v>469</v>
      </c>
      <c r="K4" s="447" t="s">
        <v>439</v>
      </c>
      <c r="L4" s="447" t="s">
        <v>470</v>
      </c>
    </row>
    <row r="5" spans="1:13" s="450" customFormat="1" ht="15" customHeight="1">
      <c r="A5" s="372" t="s">
        <v>297</v>
      </c>
      <c r="B5" s="448">
        <v>258</v>
      </c>
      <c r="C5" s="448">
        <v>0</v>
      </c>
      <c r="D5" s="448">
        <v>0</v>
      </c>
      <c r="E5" s="448">
        <v>267</v>
      </c>
      <c r="F5" s="448">
        <v>14.088789999999999</v>
      </c>
      <c r="G5" s="448">
        <v>0</v>
      </c>
      <c r="H5" s="448">
        <v>0</v>
      </c>
      <c r="I5" s="448">
        <v>267</v>
      </c>
      <c r="J5" s="448">
        <v>14.088789999999999</v>
      </c>
      <c r="K5" s="449">
        <v>1</v>
      </c>
      <c r="L5" s="449">
        <v>5.9928000000000002E-2</v>
      </c>
    </row>
    <row r="6" spans="1:13" s="451" customFormat="1">
      <c r="A6" s="372" t="s">
        <v>347</v>
      </c>
      <c r="B6" s="449">
        <v>19</v>
      </c>
      <c r="C6" s="449">
        <v>0</v>
      </c>
      <c r="D6" s="449">
        <v>0</v>
      </c>
      <c r="E6" s="449">
        <v>20</v>
      </c>
      <c r="F6" s="449">
        <v>1.2034880000000003</v>
      </c>
      <c r="G6" s="449">
        <v>0</v>
      </c>
      <c r="H6" s="449">
        <v>0</v>
      </c>
      <c r="I6" s="449">
        <v>20</v>
      </c>
      <c r="J6" s="449">
        <v>1.2034880000000003</v>
      </c>
      <c r="K6" s="449">
        <v>1</v>
      </c>
      <c r="L6" s="449">
        <v>6.0336000000000001E-2</v>
      </c>
    </row>
    <row r="7" spans="1:13" s="453" customFormat="1">
      <c r="A7" s="377">
        <v>45046</v>
      </c>
      <c r="B7" s="452">
        <v>19</v>
      </c>
      <c r="C7" s="452">
        <v>0</v>
      </c>
      <c r="D7" s="452">
        <v>0</v>
      </c>
      <c r="E7" s="452">
        <v>20</v>
      </c>
      <c r="F7" s="452">
        <v>1.2034880000000003</v>
      </c>
      <c r="G7" s="452">
        <v>0</v>
      </c>
      <c r="H7" s="452">
        <v>0</v>
      </c>
      <c r="I7" s="452">
        <v>20</v>
      </c>
      <c r="J7" s="452">
        <v>1.2034880000000003</v>
      </c>
      <c r="K7" s="452">
        <v>1</v>
      </c>
      <c r="L7" s="452">
        <v>6.0336000000000001E-2</v>
      </c>
    </row>
    <row r="8" spans="1:13" s="454" customFormat="1"/>
    <row r="9" spans="1:13" ht="18.75">
      <c r="A9" s="1454" t="s">
        <v>429</v>
      </c>
      <c r="B9" s="1455"/>
      <c r="C9" s="1455"/>
      <c r="D9" s="1455"/>
      <c r="E9" s="1455"/>
      <c r="F9" s="1455"/>
      <c r="G9" s="1455"/>
      <c r="H9" s="1455"/>
      <c r="I9" s="1455"/>
      <c r="J9" s="1456"/>
    </row>
    <row r="10" spans="1:13" ht="81" customHeight="1">
      <c r="A10" s="1452" t="s">
        <v>419</v>
      </c>
      <c r="B10" s="1452" t="s">
        <v>430</v>
      </c>
      <c r="C10" s="1458" t="s">
        <v>445</v>
      </c>
      <c r="D10" s="1459"/>
      <c r="E10" s="1459"/>
      <c r="F10" s="1460"/>
      <c r="G10" s="1458" t="s">
        <v>0</v>
      </c>
      <c r="H10" s="1460"/>
      <c r="I10" s="1458" t="s">
        <v>438</v>
      </c>
      <c r="J10" s="1460"/>
    </row>
    <row r="11" spans="1:13" ht="21" customHeight="1">
      <c r="A11" s="1457"/>
      <c r="B11" s="1457"/>
      <c r="C11" s="1461" t="s">
        <v>447</v>
      </c>
      <c r="D11" s="1462"/>
      <c r="E11" s="1461" t="s">
        <v>448</v>
      </c>
      <c r="F11" s="1462"/>
      <c r="G11" s="1448" t="s">
        <v>439</v>
      </c>
      <c r="H11" s="1448" t="s">
        <v>471</v>
      </c>
      <c r="I11" s="1452" t="s">
        <v>442</v>
      </c>
      <c r="J11" s="1452" t="s">
        <v>472</v>
      </c>
    </row>
    <row r="12" spans="1:13" ht="69.75" customHeight="1">
      <c r="A12" s="1453"/>
      <c r="B12" s="1453"/>
      <c r="C12" s="447" t="s">
        <v>439</v>
      </c>
      <c r="D12" s="447" t="s">
        <v>469</v>
      </c>
      <c r="E12" s="447" t="s">
        <v>439</v>
      </c>
      <c r="F12" s="447" t="s">
        <v>469</v>
      </c>
      <c r="G12" s="1449"/>
      <c r="H12" s="1449"/>
      <c r="I12" s="1453"/>
      <c r="J12" s="1453"/>
      <c r="L12" s="455"/>
      <c r="M12" s="446" t="s">
        <v>105</v>
      </c>
    </row>
    <row r="13" spans="1:13">
      <c r="A13" s="372" t="s">
        <v>297</v>
      </c>
      <c r="B13" s="456">
        <v>258</v>
      </c>
      <c r="C13" s="456">
        <v>190221</v>
      </c>
      <c r="D13" s="456">
        <v>10192.341745000002</v>
      </c>
      <c r="E13" s="456">
        <v>144323</v>
      </c>
      <c r="F13" s="456">
        <v>7548.7102944999997</v>
      </c>
      <c r="G13" s="456">
        <v>334544</v>
      </c>
      <c r="H13" s="456">
        <v>17741.052039500002</v>
      </c>
      <c r="I13" s="456">
        <v>2493</v>
      </c>
      <c r="J13" s="456">
        <v>146.19999999999999</v>
      </c>
      <c r="L13" s="455"/>
    </row>
    <row r="14" spans="1:13">
      <c r="A14" s="372" t="s">
        <v>347</v>
      </c>
      <c r="B14" s="456">
        <v>19</v>
      </c>
      <c r="C14" s="456">
        <v>11269</v>
      </c>
      <c r="D14" s="456">
        <v>694.83447650000016</v>
      </c>
      <c r="E14" s="456">
        <v>14361</v>
      </c>
      <c r="F14" s="456">
        <v>851.46241399999974</v>
      </c>
      <c r="G14" s="456">
        <v>25630</v>
      </c>
      <c r="H14" s="456">
        <v>1546.2968904999998</v>
      </c>
      <c r="I14" s="456">
        <v>747</v>
      </c>
      <c r="J14" s="456">
        <v>45.113500000000002</v>
      </c>
      <c r="L14" s="455"/>
    </row>
    <row r="15" spans="1:13">
      <c r="A15" s="377">
        <v>45046</v>
      </c>
      <c r="B15" s="457">
        <v>19</v>
      </c>
      <c r="C15" s="457">
        <v>11269</v>
      </c>
      <c r="D15" s="457">
        <v>694.83447650000016</v>
      </c>
      <c r="E15" s="457">
        <v>14361</v>
      </c>
      <c r="F15" s="457">
        <v>851.46241399999974</v>
      </c>
      <c r="G15" s="457">
        <v>25630</v>
      </c>
      <c r="H15" s="457">
        <v>1546.2968904999998</v>
      </c>
      <c r="I15" s="457">
        <v>747</v>
      </c>
      <c r="J15" s="457">
        <v>45.113500000000002</v>
      </c>
      <c r="L15" s="455"/>
    </row>
    <row r="16" spans="1:13">
      <c r="A16" s="458"/>
      <c r="B16" s="459"/>
      <c r="C16" s="460"/>
      <c r="D16" s="460"/>
      <c r="E16" s="460"/>
      <c r="F16" s="460"/>
      <c r="G16" s="459"/>
      <c r="I16" s="455"/>
      <c r="J16" s="455"/>
      <c r="K16" s="455"/>
      <c r="L16" s="455"/>
    </row>
    <row r="17" spans="1:14" s="454" customFormat="1">
      <c r="A17" s="458" t="s">
        <v>350</v>
      </c>
      <c r="B17" s="461"/>
      <c r="C17" s="461"/>
      <c r="D17" s="461"/>
      <c r="E17" s="462"/>
      <c r="F17" s="463"/>
      <c r="G17" s="462"/>
      <c r="H17" s="460"/>
      <c r="I17" s="460"/>
      <c r="J17" s="460"/>
      <c r="K17" s="460"/>
      <c r="L17" s="460"/>
      <c r="M17" s="464"/>
      <c r="N17" s="464"/>
    </row>
    <row r="18" spans="1:14" s="454" customFormat="1">
      <c r="A18" s="465" t="s">
        <v>473</v>
      </c>
      <c r="B18" s="461"/>
      <c r="C18" s="461"/>
      <c r="D18" s="461"/>
      <c r="E18" s="462"/>
      <c r="F18" s="466"/>
      <c r="G18" s="462"/>
      <c r="H18" s="460"/>
      <c r="I18" s="460"/>
      <c r="J18" s="460"/>
      <c r="K18" s="460"/>
      <c r="L18" s="460"/>
      <c r="M18" s="464"/>
      <c r="N18" s="464"/>
    </row>
  </sheetData>
  <mergeCells count="21">
    <mergeCell ref="I11:I12"/>
    <mergeCell ref="J11:J12"/>
    <mergeCell ref="A9:J9"/>
    <mergeCell ref="A10:A12"/>
    <mergeCell ref="B10:B12"/>
    <mergeCell ref="C10:F10"/>
    <mergeCell ref="G10:H10"/>
    <mergeCell ref="I10:J10"/>
    <mergeCell ref="C11:D11"/>
    <mergeCell ref="E11:F11"/>
    <mergeCell ref="G11:G12"/>
    <mergeCell ref="H11:H12"/>
    <mergeCell ref="A1:L1"/>
    <mergeCell ref="A2:L2"/>
    <mergeCell ref="A3:A4"/>
    <mergeCell ref="B3:B4"/>
    <mergeCell ref="C3:D3"/>
    <mergeCell ref="E3:F3"/>
    <mergeCell ref="G3:H3"/>
    <mergeCell ref="I3:J3"/>
    <mergeCell ref="K3:L3"/>
  </mergeCells>
  <printOptions horizontalCentered="1"/>
  <pageMargins left="0.7" right="0.7" top="0.75" bottom="0.75" header="0.3" footer="0.3"/>
  <pageSetup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workbookViewId="0">
      <selection activeCell="N10" sqref="N10"/>
    </sheetView>
  </sheetViews>
  <sheetFormatPr defaultColWidth="9.140625" defaultRowHeight="15"/>
  <cols>
    <col min="1" max="1" width="13.140625" style="427" customWidth="1"/>
    <col min="2" max="4" width="8.7109375" style="427" customWidth="1"/>
    <col min="5" max="5" width="13.28515625" style="427" customWidth="1"/>
    <col min="6" max="7" width="8.7109375" style="427" customWidth="1"/>
    <col min="8" max="8" width="14.28515625" style="475" customWidth="1"/>
    <col min="9" max="14" width="9.28515625" style="427" bestFit="1" customWidth="1"/>
    <col min="15" max="15" width="9.5703125" style="427" bestFit="1" customWidth="1"/>
    <col min="16" max="16384" width="9.140625" style="427"/>
  </cols>
  <sheetData>
    <row r="1" spans="1:15" ht="15.75">
      <c r="A1" s="1469" t="s">
        <v>474</v>
      </c>
      <c r="B1" s="1470"/>
      <c r="C1" s="1470"/>
      <c r="D1" s="1470"/>
      <c r="E1" s="1470"/>
      <c r="F1" s="1470"/>
      <c r="G1" s="1470"/>
      <c r="H1" s="1470"/>
    </row>
    <row r="2" spans="1:15" ht="96.75" customHeight="1">
      <c r="A2" s="467" t="s">
        <v>475</v>
      </c>
      <c r="B2" s="468" t="s">
        <v>476</v>
      </c>
      <c r="C2" s="468" t="s">
        <v>477</v>
      </c>
      <c r="D2" s="468" t="s">
        <v>478</v>
      </c>
      <c r="E2" s="468" t="s">
        <v>479</v>
      </c>
      <c r="F2" s="468" t="s">
        <v>480</v>
      </c>
      <c r="G2" s="468" t="s">
        <v>481</v>
      </c>
      <c r="H2" s="468" t="s">
        <v>482</v>
      </c>
    </row>
    <row r="3" spans="1:15" ht="15.75">
      <c r="A3" s="1471" t="s">
        <v>103</v>
      </c>
      <c r="B3" s="1472"/>
      <c r="C3" s="1472"/>
      <c r="D3" s="1472"/>
      <c r="E3" s="1472"/>
      <c r="F3" s="1472"/>
      <c r="G3" s="1472"/>
      <c r="H3" s="1472"/>
    </row>
    <row r="4" spans="1:15" ht="15.75">
      <c r="A4" s="372" t="s">
        <v>297</v>
      </c>
      <c r="B4" s="469">
        <v>8.3829898678603485E-4</v>
      </c>
      <c r="C4" s="469">
        <v>2.2849183391735801</v>
      </c>
      <c r="D4" s="469">
        <v>48.145099967260585</v>
      </c>
      <c r="E4" s="469">
        <v>0.14453700135097011</v>
      </c>
      <c r="F4" s="470">
        <v>0</v>
      </c>
      <c r="G4" s="469">
        <v>49.424604648609019</v>
      </c>
      <c r="H4" s="469">
        <v>29561132.909999982</v>
      </c>
    </row>
    <row r="5" spans="1:15" ht="15.75">
      <c r="A5" s="372" t="s">
        <v>347</v>
      </c>
      <c r="B5" s="469">
        <v>0</v>
      </c>
      <c r="C5" s="469">
        <v>2.2044915411421324</v>
      </c>
      <c r="D5" s="469">
        <v>49.689400681536853</v>
      </c>
      <c r="E5" s="469">
        <v>0.13870938112498707</v>
      </c>
      <c r="F5" s="469">
        <v>1.4312791329684016E-3</v>
      </c>
      <c r="G5" s="469">
        <v>47.965966394194901</v>
      </c>
      <c r="H5" s="471">
        <v>2632275.5749999983</v>
      </c>
    </row>
    <row r="6" spans="1:15" s="475" customFormat="1" ht="15.75">
      <c r="A6" s="377">
        <v>45046</v>
      </c>
      <c r="B6" s="472">
        <v>0</v>
      </c>
      <c r="C6" s="473">
        <v>2.2044915411421324</v>
      </c>
      <c r="D6" s="473">
        <v>49.689400681536853</v>
      </c>
      <c r="E6" s="473">
        <v>0.13870938112498707</v>
      </c>
      <c r="F6" s="474">
        <v>1.4312791329684016E-3</v>
      </c>
      <c r="G6" s="473">
        <v>47.965966394194901</v>
      </c>
      <c r="H6" s="473">
        <v>2632275.5749999983</v>
      </c>
    </row>
    <row r="7" spans="1:15" ht="15.75">
      <c r="A7" s="1471" t="s">
        <v>102</v>
      </c>
      <c r="B7" s="1472"/>
      <c r="C7" s="1472"/>
      <c r="D7" s="1472"/>
      <c r="E7" s="1472"/>
      <c r="F7" s="1472"/>
      <c r="G7" s="1472"/>
      <c r="H7" s="1472"/>
    </row>
    <row r="8" spans="1:15" s="429" customFormat="1" ht="15.75">
      <c r="A8" s="372" t="s">
        <v>297</v>
      </c>
      <c r="B8" s="476">
        <v>5.3296214472925513E-2</v>
      </c>
      <c r="C8" s="469">
        <v>3.3938874358459192</v>
      </c>
      <c r="D8" s="471">
        <v>39.432815905726258</v>
      </c>
      <c r="E8" s="476">
        <v>7.1397857348703573E-3</v>
      </c>
      <c r="F8" s="476">
        <v>0</v>
      </c>
      <c r="G8" s="471">
        <v>57.113683887648492</v>
      </c>
      <c r="H8" s="471">
        <v>204932.34280999997</v>
      </c>
      <c r="J8" s="429" t="s">
        <v>105</v>
      </c>
    </row>
    <row r="9" spans="1:15" s="429" customFormat="1" ht="15.75">
      <c r="A9" s="372" t="s">
        <v>347</v>
      </c>
      <c r="B9" s="476">
        <v>0.32229999999999998</v>
      </c>
      <c r="C9" s="476">
        <v>5.1140999999999996</v>
      </c>
      <c r="D9" s="476">
        <v>36.222700000000003</v>
      </c>
      <c r="E9" s="476">
        <v>0</v>
      </c>
      <c r="F9" s="476">
        <v>0</v>
      </c>
      <c r="G9" s="476">
        <v>58.340899999999998</v>
      </c>
      <c r="H9" s="471">
        <v>14065.316375000002</v>
      </c>
      <c r="I9" s="477"/>
      <c r="J9" s="477"/>
      <c r="K9" s="477"/>
      <c r="L9" s="477"/>
      <c r="M9" s="477"/>
      <c r="N9" s="477"/>
      <c r="O9" s="477"/>
    </row>
    <row r="10" spans="1:15" s="479" customFormat="1" ht="15.75">
      <c r="A10" s="377">
        <v>45046</v>
      </c>
      <c r="B10" s="472">
        <v>0.32229999999999998</v>
      </c>
      <c r="C10" s="472">
        <v>5.1140999999999996</v>
      </c>
      <c r="D10" s="473">
        <v>36.222700000000003</v>
      </c>
      <c r="E10" s="478">
        <v>0</v>
      </c>
      <c r="F10" s="474">
        <v>0</v>
      </c>
      <c r="G10" s="473">
        <v>58.340899999999998</v>
      </c>
      <c r="H10" s="473">
        <v>14065.316375000002</v>
      </c>
    </row>
    <row r="11" spans="1:15" ht="15.75">
      <c r="A11" s="1471" t="s">
        <v>12</v>
      </c>
      <c r="B11" s="1472"/>
      <c r="C11" s="1472"/>
      <c r="D11" s="1472"/>
      <c r="E11" s="1472"/>
      <c r="F11" s="1472"/>
      <c r="G11" s="1472"/>
      <c r="H11" s="1472"/>
    </row>
    <row r="12" spans="1:15" s="429" customFormat="1" ht="15.75">
      <c r="A12" s="372" t="s">
        <v>297</v>
      </c>
      <c r="B12" s="476">
        <v>0</v>
      </c>
      <c r="C12" s="469">
        <v>0</v>
      </c>
      <c r="D12" s="471">
        <v>7</v>
      </c>
      <c r="E12" s="476">
        <v>0</v>
      </c>
      <c r="F12" s="476">
        <v>0</v>
      </c>
      <c r="G12" s="471">
        <v>92</v>
      </c>
      <c r="H12" s="471">
        <v>16730</v>
      </c>
    </row>
    <row r="13" spans="1:15" s="429" customFormat="1" ht="15.75">
      <c r="A13" s="372" t="s">
        <v>347</v>
      </c>
      <c r="B13" s="476">
        <v>0</v>
      </c>
      <c r="C13" s="476">
        <v>12.2916043952122</v>
      </c>
      <c r="D13" s="476">
        <v>0</v>
      </c>
      <c r="E13" s="476">
        <v>0</v>
      </c>
      <c r="F13" s="476">
        <v>0</v>
      </c>
      <c r="G13" s="476">
        <v>87.708395604787796</v>
      </c>
      <c r="H13" s="476">
        <v>8.9661200000000001</v>
      </c>
    </row>
    <row r="14" spans="1:15" s="479" customFormat="1" ht="15.75">
      <c r="A14" s="377">
        <v>45046</v>
      </c>
      <c r="B14" s="472">
        <v>0</v>
      </c>
      <c r="C14" s="472">
        <v>12.2916043952122</v>
      </c>
      <c r="D14" s="473">
        <v>0</v>
      </c>
      <c r="E14" s="478">
        <v>0</v>
      </c>
      <c r="F14" s="474">
        <v>0</v>
      </c>
      <c r="G14" s="473">
        <v>87.708395604787796</v>
      </c>
      <c r="H14" s="473">
        <v>8.9661200000000001</v>
      </c>
    </row>
    <row r="15" spans="1:15" ht="15.75">
      <c r="A15" s="1471" t="s">
        <v>13</v>
      </c>
      <c r="B15" s="1472"/>
      <c r="C15" s="1472"/>
      <c r="D15" s="1472"/>
      <c r="E15" s="1472"/>
      <c r="F15" s="1472"/>
      <c r="G15" s="1472"/>
      <c r="H15" s="1472"/>
    </row>
    <row r="16" spans="1:15" ht="15.75">
      <c r="A16" s="372" t="s">
        <v>297</v>
      </c>
      <c r="B16" s="476">
        <v>0</v>
      </c>
      <c r="C16" s="469">
        <v>5</v>
      </c>
      <c r="D16" s="469">
        <v>83.12</v>
      </c>
      <c r="E16" s="476">
        <v>0</v>
      </c>
      <c r="F16" s="476">
        <v>0</v>
      </c>
      <c r="G16" s="469">
        <v>12</v>
      </c>
      <c r="H16" s="469">
        <v>17753.904977500002</v>
      </c>
      <c r="J16" s="427" t="s">
        <v>105</v>
      </c>
    </row>
    <row r="17" spans="1:10" ht="15.75">
      <c r="A17" s="372" t="s">
        <v>347</v>
      </c>
      <c r="B17" s="470" t="s">
        <v>104</v>
      </c>
      <c r="C17" s="470">
        <v>0.68236886379540218</v>
      </c>
      <c r="D17" s="470">
        <v>92.471836090087265</v>
      </c>
      <c r="E17" s="470" t="s">
        <v>104</v>
      </c>
      <c r="F17" s="470" t="s">
        <v>104</v>
      </c>
      <c r="G17" s="470">
        <v>6.8457950461173329</v>
      </c>
      <c r="H17" s="471">
        <v>1547.5003784999999</v>
      </c>
      <c r="J17" s="427" t="s">
        <v>105</v>
      </c>
    </row>
    <row r="18" spans="1:10" s="475" customFormat="1" ht="15.75">
      <c r="A18" s="377">
        <v>45046</v>
      </c>
      <c r="B18" s="478" t="s">
        <v>483</v>
      </c>
      <c r="C18" s="478">
        <v>0.68236886379540218</v>
      </c>
      <c r="D18" s="480">
        <v>92.471836090087265</v>
      </c>
      <c r="E18" s="478" t="s">
        <v>483</v>
      </c>
      <c r="F18" s="478" t="s">
        <v>483</v>
      </c>
      <c r="G18" s="480">
        <v>6.8457950461173329</v>
      </c>
      <c r="H18" s="480">
        <v>1547.5003784999999</v>
      </c>
    </row>
    <row r="19" spans="1:10" ht="15.75">
      <c r="A19" s="1473" t="s">
        <v>484</v>
      </c>
      <c r="B19" s="1474"/>
      <c r="C19" s="1474"/>
      <c r="D19" s="1474"/>
      <c r="E19" s="1475"/>
      <c r="F19" s="454"/>
      <c r="G19" s="454"/>
      <c r="H19" s="454"/>
    </row>
    <row r="20" spans="1:10" ht="50.25" customHeight="1">
      <c r="A20" s="1463" t="s">
        <v>485</v>
      </c>
      <c r="B20" s="1464"/>
      <c r="C20" s="1464"/>
      <c r="D20" s="1464"/>
      <c r="E20" s="1464"/>
      <c r="F20" s="1464"/>
      <c r="G20" s="1464"/>
      <c r="H20" s="1464"/>
      <c r="I20" s="481"/>
    </row>
    <row r="21" spans="1:10" ht="15.75">
      <c r="A21" s="1465" t="s">
        <v>486</v>
      </c>
      <c r="B21" s="1465"/>
      <c r="C21" s="1465"/>
      <c r="D21" s="1465"/>
      <c r="E21" s="1465"/>
      <c r="F21" s="1465"/>
      <c r="G21" s="1465"/>
      <c r="H21" s="1465"/>
      <c r="I21" s="1466"/>
    </row>
    <row r="22" spans="1:10" ht="15.75">
      <c r="A22" s="1467" t="s">
        <v>487</v>
      </c>
      <c r="B22" s="1468"/>
      <c r="C22" s="1468"/>
      <c r="D22" s="1468"/>
      <c r="E22" s="1468"/>
      <c r="F22" s="1468"/>
      <c r="G22" s="1468"/>
      <c r="H22" s="1468"/>
      <c r="I22" s="481"/>
    </row>
    <row r="23" spans="1:10" ht="15" customHeight="1"/>
    <row r="24" spans="1:10" ht="15" customHeight="1"/>
  </sheetData>
  <mergeCells count="9">
    <mergeCell ref="A20:H20"/>
    <mergeCell ref="A21:I21"/>
    <mergeCell ref="A22:H22"/>
    <mergeCell ref="A1:H1"/>
    <mergeCell ref="A3:H3"/>
    <mergeCell ref="A7:H7"/>
    <mergeCell ref="A11:H11"/>
    <mergeCell ref="A15:H15"/>
    <mergeCell ref="A19:E19"/>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Z66"/>
  <sheetViews>
    <sheetView zoomScale="95" zoomScaleNormal="95" workbookViewId="0">
      <selection activeCell="N10" sqref="N10"/>
    </sheetView>
  </sheetViews>
  <sheetFormatPr defaultColWidth="9.140625" defaultRowHeight="12.75"/>
  <cols>
    <col min="1" max="1" width="14" style="483" customWidth="1"/>
    <col min="2" max="2" width="13.140625" style="483" customWidth="1"/>
    <col min="3" max="3" width="21.28515625" style="483" customWidth="1"/>
    <col min="4" max="4" width="18.5703125" style="541" customWidth="1"/>
    <col min="5" max="5" width="11.28515625" style="483" customWidth="1"/>
    <col min="6" max="6" width="9.85546875" style="483" customWidth="1"/>
    <col min="7" max="7" width="10.5703125" style="483" bestFit="1" customWidth="1"/>
    <col min="8" max="8" width="9.42578125" style="483" customWidth="1"/>
    <col min="9" max="9" width="9.7109375" style="483" customWidth="1"/>
    <col min="10" max="10" width="8.7109375" style="483" customWidth="1"/>
    <col min="11" max="11" width="15.140625" style="483" customWidth="1"/>
    <col min="12" max="13" width="8.7109375" style="483" customWidth="1"/>
    <col min="14" max="14" width="9.5703125" style="483" customWidth="1"/>
    <col min="15" max="15" width="12.7109375" style="483" customWidth="1"/>
    <col min="16" max="16384" width="9.140625" style="483"/>
  </cols>
  <sheetData>
    <row r="1" spans="1:16" ht="15">
      <c r="A1" s="1476" t="s">
        <v>488</v>
      </c>
      <c r="B1" s="1476"/>
      <c r="C1" s="1476"/>
      <c r="D1" s="1476"/>
      <c r="E1" s="1476"/>
      <c r="F1" s="482"/>
      <c r="G1" s="482"/>
      <c r="H1" s="482"/>
      <c r="I1" s="482"/>
      <c r="J1" s="482"/>
      <c r="K1" s="482"/>
      <c r="L1" s="482"/>
      <c r="M1" s="482"/>
      <c r="N1" s="482"/>
      <c r="O1" s="482"/>
    </row>
    <row r="2" spans="1:16" ht="63.75" customHeight="1">
      <c r="A2" s="1425" t="s">
        <v>489</v>
      </c>
      <c r="B2" s="1425" t="s">
        <v>490</v>
      </c>
      <c r="C2" s="1425" t="s">
        <v>491</v>
      </c>
      <c r="D2" s="1477" t="s">
        <v>492</v>
      </c>
      <c r="E2" s="1440" t="s">
        <v>439</v>
      </c>
      <c r="F2" s="1479"/>
      <c r="G2" s="1441"/>
      <c r="H2" s="1425" t="s">
        <v>493</v>
      </c>
      <c r="I2" s="1425"/>
      <c r="J2" s="1425"/>
      <c r="K2" s="1416" t="s">
        <v>494</v>
      </c>
      <c r="L2" s="1425" t="s">
        <v>495</v>
      </c>
      <c r="M2" s="1425"/>
      <c r="N2" s="1425" t="s">
        <v>496</v>
      </c>
      <c r="O2" s="1425"/>
    </row>
    <row r="3" spans="1:16" ht="79.5" customHeight="1">
      <c r="A3" s="1425"/>
      <c r="B3" s="1425"/>
      <c r="C3" s="1425"/>
      <c r="D3" s="1478"/>
      <c r="E3" s="484" t="s">
        <v>347</v>
      </c>
      <c r="F3" s="484">
        <v>44986</v>
      </c>
      <c r="G3" s="484">
        <v>45017</v>
      </c>
      <c r="H3" s="484" t="s">
        <v>347</v>
      </c>
      <c r="I3" s="484">
        <v>44986</v>
      </c>
      <c r="J3" s="484">
        <v>45017</v>
      </c>
      <c r="K3" s="1408"/>
      <c r="L3" s="484">
        <v>44986</v>
      </c>
      <c r="M3" s="484">
        <v>45017</v>
      </c>
      <c r="N3" s="391" t="s">
        <v>439</v>
      </c>
      <c r="O3" s="484" t="s">
        <v>497</v>
      </c>
    </row>
    <row r="4" spans="1:16" ht="12.6" customHeight="1">
      <c r="A4" s="1480" t="s">
        <v>498</v>
      </c>
      <c r="B4" s="1480" t="s">
        <v>499</v>
      </c>
      <c r="C4" s="485" t="s">
        <v>500</v>
      </c>
      <c r="D4" s="486" t="s">
        <v>501</v>
      </c>
      <c r="E4" s="487">
        <v>128876</v>
      </c>
      <c r="F4" s="487">
        <v>189690</v>
      </c>
      <c r="G4" s="487">
        <v>128876</v>
      </c>
      <c r="H4" s="487">
        <v>77706.210269999996</v>
      </c>
      <c r="I4" s="487">
        <v>110184.78877</v>
      </c>
      <c r="J4" s="487">
        <v>77706.210269999996</v>
      </c>
      <c r="K4" s="488" t="s">
        <v>502</v>
      </c>
      <c r="L4" s="489">
        <v>59612</v>
      </c>
      <c r="M4" s="489">
        <v>59919</v>
      </c>
      <c r="N4" s="490">
        <v>19378.36842105263</v>
      </c>
      <c r="O4" s="490">
        <v>11702.348015789474</v>
      </c>
      <c r="P4" s="491"/>
    </row>
    <row r="5" spans="1:16" ht="12.6" customHeight="1">
      <c r="A5" s="1481"/>
      <c r="B5" s="1481"/>
      <c r="C5" s="485" t="s">
        <v>503</v>
      </c>
      <c r="D5" s="486" t="s">
        <v>504</v>
      </c>
      <c r="E5" s="487">
        <v>336870</v>
      </c>
      <c r="F5" s="487">
        <v>377770</v>
      </c>
      <c r="G5" s="487">
        <v>336870</v>
      </c>
      <c r="H5" s="487">
        <v>20276.465353999996</v>
      </c>
      <c r="I5" s="487">
        <v>21969.221336000002</v>
      </c>
      <c r="J5" s="487">
        <v>20276.465353999996</v>
      </c>
      <c r="K5" s="488" t="s">
        <v>502</v>
      </c>
      <c r="L5" s="489">
        <v>59385</v>
      </c>
      <c r="M5" s="489">
        <v>59973</v>
      </c>
      <c r="N5" s="490">
        <v>16344</v>
      </c>
      <c r="O5" s="490">
        <v>984.80577031578946</v>
      </c>
      <c r="P5" s="491"/>
    </row>
    <row r="6" spans="1:16" ht="12.6" customHeight="1">
      <c r="A6" s="1481"/>
      <c r="B6" s="1481"/>
      <c r="C6" s="485" t="s">
        <v>505</v>
      </c>
      <c r="D6" s="486" t="s">
        <v>506</v>
      </c>
      <c r="E6" s="487">
        <v>46188</v>
      </c>
      <c r="F6" s="487">
        <v>54502</v>
      </c>
      <c r="G6" s="487">
        <v>46188</v>
      </c>
      <c r="H6" s="487">
        <v>222.33015180000001</v>
      </c>
      <c r="I6" s="487">
        <v>252.19547620000006</v>
      </c>
      <c r="J6" s="487">
        <v>222.33015180000001</v>
      </c>
      <c r="K6" s="488" t="s">
        <v>507</v>
      </c>
      <c r="L6" s="489">
        <v>47319</v>
      </c>
      <c r="M6" s="489">
        <v>47977</v>
      </c>
      <c r="N6" s="490">
        <v>3994.8947368421054</v>
      </c>
      <c r="O6" s="490">
        <v>19.227197168421053</v>
      </c>
      <c r="P6" s="491"/>
    </row>
    <row r="7" spans="1:16" ht="12.6" customHeight="1">
      <c r="A7" s="1481"/>
      <c r="B7" s="1481"/>
      <c r="C7" s="485" t="s">
        <v>508</v>
      </c>
      <c r="D7" s="486" t="s">
        <v>509</v>
      </c>
      <c r="E7" s="487">
        <v>633396</v>
      </c>
      <c r="F7" s="487">
        <v>612875</v>
      </c>
      <c r="G7" s="487">
        <v>633396</v>
      </c>
      <c r="H7" s="487">
        <v>379.60037059999991</v>
      </c>
      <c r="I7" s="487">
        <v>351.83674590000004</v>
      </c>
      <c r="J7" s="487">
        <v>379.60037059999991</v>
      </c>
      <c r="K7" s="488" t="s">
        <v>510</v>
      </c>
      <c r="L7" s="489">
        <v>5862</v>
      </c>
      <c r="M7" s="489">
        <v>6005</v>
      </c>
      <c r="N7" s="490">
        <v>65149.894736842107</v>
      </c>
      <c r="O7" s="490">
        <v>39.068896726315792</v>
      </c>
      <c r="P7" s="491"/>
    </row>
    <row r="8" spans="1:16" ht="12.6" customHeight="1">
      <c r="A8" s="1481"/>
      <c r="B8" s="1481"/>
      <c r="C8" s="485" t="s">
        <v>511</v>
      </c>
      <c r="D8" s="486" t="s">
        <v>512</v>
      </c>
      <c r="E8" s="487">
        <v>405324</v>
      </c>
      <c r="F8" s="487">
        <v>395895</v>
      </c>
      <c r="G8" s="487">
        <v>405324</v>
      </c>
      <c r="H8" s="487">
        <v>91195.443695999988</v>
      </c>
      <c r="I8" s="487">
        <v>79591.165307999996</v>
      </c>
      <c r="J8" s="487">
        <v>91195.443695999988</v>
      </c>
      <c r="K8" s="488" t="s">
        <v>513</v>
      </c>
      <c r="L8" s="489">
        <v>72218</v>
      </c>
      <c r="M8" s="489">
        <v>75419</v>
      </c>
      <c r="N8" s="490">
        <v>19316.947368421053</v>
      </c>
      <c r="O8" s="490">
        <v>4363.4240145789472</v>
      </c>
      <c r="P8" s="491"/>
    </row>
    <row r="9" spans="1:16" ht="12.6" customHeight="1">
      <c r="A9" s="1481"/>
      <c r="B9" s="1481"/>
      <c r="C9" s="485" t="s">
        <v>514</v>
      </c>
      <c r="D9" s="486" t="s">
        <v>515</v>
      </c>
      <c r="E9" s="487">
        <v>984053</v>
      </c>
      <c r="F9" s="487">
        <v>1139517</v>
      </c>
      <c r="G9" s="487">
        <v>984053</v>
      </c>
      <c r="H9" s="487">
        <v>36982.878121500005</v>
      </c>
      <c r="I9" s="487">
        <v>38346.702023999998</v>
      </c>
      <c r="J9" s="487">
        <v>36982.878121500005</v>
      </c>
      <c r="K9" s="488" t="s">
        <v>513</v>
      </c>
      <c r="L9" s="489">
        <v>72095</v>
      </c>
      <c r="M9" s="489">
        <v>75320</v>
      </c>
      <c r="N9" s="490">
        <v>34716.315789473687</v>
      </c>
      <c r="O9" s="490">
        <v>1308.8054970526316</v>
      </c>
      <c r="P9" s="491"/>
    </row>
    <row r="10" spans="1:16" ht="12.6" customHeight="1">
      <c r="A10" s="1481"/>
      <c r="B10" s="1481"/>
      <c r="C10" s="485" t="s">
        <v>516</v>
      </c>
      <c r="D10" s="486" t="s">
        <v>517</v>
      </c>
      <c r="E10" s="487">
        <v>3740579</v>
      </c>
      <c r="F10" s="487">
        <v>4712973</v>
      </c>
      <c r="G10" s="487">
        <v>3740579</v>
      </c>
      <c r="H10" s="487">
        <v>28143.075184700003</v>
      </c>
      <c r="I10" s="487">
        <v>31709.010592400002</v>
      </c>
      <c r="J10" s="487">
        <v>28143.075184700003</v>
      </c>
      <c r="K10" s="488" t="s">
        <v>513</v>
      </c>
      <c r="L10" s="489">
        <v>72078</v>
      </c>
      <c r="M10" s="489">
        <v>75306</v>
      </c>
      <c r="N10" s="490">
        <v>148316.05263157896</v>
      </c>
      <c r="O10" s="490">
        <v>1121.3041433842106</v>
      </c>
      <c r="P10" s="491"/>
    </row>
    <row r="11" spans="1:16" ht="25.5">
      <c r="A11" s="1481"/>
      <c r="B11" s="1482"/>
      <c r="C11" s="492" t="s">
        <v>518</v>
      </c>
      <c r="D11" s="493"/>
      <c r="E11" s="494">
        <v>6275286</v>
      </c>
      <c r="F11" s="494">
        <v>7483222</v>
      </c>
      <c r="G11" s="494">
        <v>6275286</v>
      </c>
      <c r="H11" s="494">
        <v>254906.00314859996</v>
      </c>
      <c r="I11" s="494">
        <v>282404.92025249999</v>
      </c>
      <c r="J11" s="494">
        <v>254906.00314859996</v>
      </c>
      <c r="K11" s="495"/>
      <c r="L11" s="496"/>
      <c r="M11" s="496"/>
      <c r="N11" s="497"/>
      <c r="O11" s="497"/>
      <c r="P11" s="491"/>
    </row>
    <row r="12" spans="1:16" ht="12.6" customHeight="1">
      <c r="A12" s="1481"/>
      <c r="B12" s="1483" t="s">
        <v>519</v>
      </c>
      <c r="C12" s="485" t="s">
        <v>520</v>
      </c>
      <c r="D12" s="498" t="s">
        <v>521</v>
      </c>
      <c r="E12" s="487">
        <v>53101</v>
      </c>
      <c r="F12" s="487">
        <v>86924</v>
      </c>
      <c r="G12" s="487">
        <v>53101</v>
      </c>
      <c r="H12" s="487">
        <v>5564.3182750000005</v>
      </c>
      <c r="I12" s="487">
        <v>8967.87925</v>
      </c>
      <c r="J12" s="487">
        <v>5564.3182750000005</v>
      </c>
      <c r="K12" s="488" t="s">
        <v>513</v>
      </c>
      <c r="L12" s="489">
        <v>210.1</v>
      </c>
      <c r="M12" s="489">
        <v>210</v>
      </c>
      <c r="N12" s="490">
        <v>3200.4736842105262</v>
      </c>
      <c r="O12" s="490">
        <v>334.49647368421051</v>
      </c>
      <c r="P12" s="491"/>
    </row>
    <row r="13" spans="1:16" ht="12.6" customHeight="1">
      <c r="A13" s="1481"/>
      <c r="B13" s="1484"/>
      <c r="C13" s="499" t="s">
        <v>522</v>
      </c>
      <c r="D13" s="498"/>
      <c r="E13" s="487">
        <v>44742</v>
      </c>
      <c r="F13" s="487">
        <v>48610</v>
      </c>
      <c r="G13" s="487">
        <v>44742</v>
      </c>
      <c r="H13" s="487">
        <v>936.18351999999993</v>
      </c>
      <c r="I13" s="487">
        <v>1004.0867749999999</v>
      </c>
      <c r="J13" s="487">
        <v>936.18351999999993</v>
      </c>
      <c r="K13" s="488"/>
      <c r="L13" s="489">
        <v>209.9</v>
      </c>
      <c r="M13" s="489">
        <v>210.1</v>
      </c>
      <c r="N13" s="490">
        <v>1071.6315789473683</v>
      </c>
      <c r="O13" s="490">
        <v>22.358313684210525</v>
      </c>
      <c r="P13" s="491"/>
    </row>
    <row r="14" spans="1:16" ht="12.6" customHeight="1">
      <c r="A14" s="1481"/>
      <c r="B14" s="1484"/>
      <c r="C14" s="485" t="s">
        <v>523</v>
      </c>
      <c r="D14" s="498" t="s">
        <v>524</v>
      </c>
      <c r="E14" s="487">
        <v>121030</v>
      </c>
      <c r="F14" s="487">
        <v>215487</v>
      </c>
      <c r="G14" s="487">
        <v>121030</v>
      </c>
      <c r="H14" s="487">
        <v>23164.717262499998</v>
      </c>
      <c r="I14" s="487">
        <v>41033.841574999999</v>
      </c>
      <c r="J14" s="487">
        <v>23164.717262499998</v>
      </c>
      <c r="K14" s="488" t="s">
        <v>513</v>
      </c>
      <c r="L14" s="489">
        <v>779.55</v>
      </c>
      <c r="M14" s="489">
        <v>742.55</v>
      </c>
      <c r="N14" s="490">
        <v>4755.7894736842109</v>
      </c>
      <c r="O14" s="490">
        <v>909.25633684210527</v>
      </c>
      <c r="P14" s="491"/>
    </row>
    <row r="15" spans="1:16" ht="12.6" customHeight="1">
      <c r="A15" s="1481"/>
      <c r="B15" s="1484"/>
      <c r="C15" s="485" t="s">
        <v>525</v>
      </c>
      <c r="D15" s="498" t="s">
        <v>521</v>
      </c>
      <c r="E15" s="487">
        <v>16400</v>
      </c>
      <c r="F15" s="487">
        <v>17538</v>
      </c>
      <c r="G15" s="487">
        <v>16400</v>
      </c>
      <c r="H15" s="487">
        <v>1496.8765249999999</v>
      </c>
      <c r="I15" s="487">
        <v>1601.8860999999999</v>
      </c>
      <c r="J15" s="487">
        <v>1496.8765249999999</v>
      </c>
      <c r="K15" s="488" t="s">
        <v>513</v>
      </c>
      <c r="L15" s="489">
        <v>181.7</v>
      </c>
      <c r="M15" s="489">
        <v>184.25</v>
      </c>
      <c r="N15" s="490">
        <v>535.52631578947364</v>
      </c>
      <c r="O15" s="490">
        <v>48.879167105263157</v>
      </c>
      <c r="P15" s="491"/>
    </row>
    <row r="16" spans="1:16" ht="12.6" customHeight="1">
      <c r="A16" s="1481"/>
      <c r="B16" s="1484"/>
      <c r="C16" s="499" t="s">
        <v>526</v>
      </c>
      <c r="D16" s="498"/>
      <c r="E16" s="487">
        <v>9752</v>
      </c>
      <c r="F16" s="487">
        <v>7919</v>
      </c>
      <c r="G16" s="487">
        <v>9752</v>
      </c>
      <c r="H16" s="487">
        <v>178.17441500000001</v>
      </c>
      <c r="I16" s="487">
        <v>144.65154499999997</v>
      </c>
      <c r="J16" s="487">
        <v>178.17441500000001</v>
      </c>
      <c r="K16" s="488"/>
      <c r="L16" s="489">
        <v>182.05</v>
      </c>
      <c r="M16" s="489">
        <v>184.1</v>
      </c>
      <c r="N16" s="490">
        <v>270.57894736842104</v>
      </c>
      <c r="O16" s="490">
        <v>4.9374997368421054</v>
      </c>
      <c r="P16" s="491"/>
    </row>
    <row r="17" spans="1:16" ht="12.6" customHeight="1">
      <c r="A17" s="1481"/>
      <c r="B17" s="1484"/>
      <c r="C17" s="485" t="s">
        <v>527</v>
      </c>
      <c r="D17" s="498" t="s">
        <v>528</v>
      </c>
      <c r="E17" s="487">
        <v>0</v>
      </c>
      <c r="F17" s="487">
        <v>0</v>
      </c>
      <c r="G17" s="487">
        <v>0</v>
      </c>
      <c r="H17" s="487">
        <v>0</v>
      </c>
      <c r="I17" s="487">
        <v>0</v>
      </c>
      <c r="J17" s="487">
        <v>0</v>
      </c>
      <c r="K17" s="488" t="s">
        <v>513</v>
      </c>
      <c r="L17" s="489">
        <v>2000.5</v>
      </c>
      <c r="M17" s="489">
        <v>1994.2</v>
      </c>
      <c r="N17" s="500">
        <v>0</v>
      </c>
      <c r="O17" s="500">
        <v>0</v>
      </c>
      <c r="P17" s="491"/>
    </row>
    <row r="18" spans="1:16" ht="12.6" customHeight="1">
      <c r="A18" s="1481"/>
      <c r="B18" s="1484"/>
      <c r="C18" s="485" t="s">
        <v>529</v>
      </c>
      <c r="D18" s="498" t="s">
        <v>521</v>
      </c>
      <c r="E18" s="487">
        <v>75610</v>
      </c>
      <c r="F18" s="487">
        <v>109108</v>
      </c>
      <c r="G18" s="487">
        <v>75610</v>
      </c>
      <c r="H18" s="487">
        <v>9264.5404999999992</v>
      </c>
      <c r="I18" s="487">
        <v>14240.454125000002</v>
      </c>
      <c r="J18" s="487">
        <v>9264.5404999999992</v>
      </c>
      <c r="K18" s="488" t="s">
        <v>513</v>
      </c>
      <c r="L18" s="489">
        <v>256.14999999999998</v>
      </c>
      <c r="M18" s="489">
        <v>236.9</v>
      </c>
      <c r="N18" s="490">
        <v>3860</v>
      </c>
      <c r="O18" s="490">
        <v>473.79958684210527</v>
      </c>
      <c r="P18" s="491"/>
    </row>
    <row r="19" spans="1:16" ht="12.6" customHeight="1">
      <c r="A19" s="1481"/>
      <c r="B19" s="1484"/>
      <c r="C19" s="499" t="s">
        <v>530</v>
      </c>
      <c r="D19" s="501"/>
      <c r="E19" s="487">
        <v>83811</v>
      </c>
      <c r="F19" s="487">
        <v>107244</v>
      </c>
      <c r="G19" s="487">
        <v>83811</v>
      </c>
      <c r="H19" s="487">
        <v>2054.8369699999998</v>
      </c>
      <c r="I19" s="487">
        <v>2797.7824600000004</v>
      </c>
      <c r="J19" s="487">
        <v>2054.8369699999998</v>
      </c>
      <c r="K19" s="501"/>
      <c r="L19" s="489">
        <v>256.25</v>
      </c>
      <c r="M19" s="489">
        <v>237.15</v>
      </c>
      <c r="N19" s="489">
        <v>2892.7368421052633</v>
      </c>
      <c r="O19" s="489">
        <v>70.650045526315779</v>
      </c>
      <c r="P19" s="491"/>
    </row>
    <row r="20" spans="1:16" ht="25.5">
      <c r="A20" s="1481"/>
      <c r="B20" s="1485"/>
      <c r="C20" s="492" t="s">
        <v>531</v>
      </c>
      <c r="D20" s="502"/>
      <c r="E20" s="494">
        <v>404446</v>
      </c>
      <c r="F20" s="494">
        <v>592830</v>
      </c>
      <c r="G20" s="494">
        <v>404446</v>
      </c>
      <c r="H20" s="494">
        <v>42659.647467499999</v>
      </c>
      <c r="I20" s="494">
        <v>69790.58183000001</v>
      </c>
      <c r="J20" s="494">
        <v>42659.647467499999</v>
      </c>
      <c r="K20" s="503"/>
      <c r="L20" s="496"/>
      <c r="M20" s="496"/>
      <c r="N20" s="497"/>
      <c r="O20" s="497"/>
      <c r="P20" s="491"/>
    </row>
    <row r="21" spans="1:16" ht="12.6" customHeight="1">
      <c r="A21" s="1481"/>
      <c r="B21" s="1483" t="s">
        <v>532</v>
      </c>
      <c r="C21" s="485" t="s">
        <v>533</v>
      </c>
      <c r="D21" s="486" t="s">
        <v>534</v>
      </c>
      <c r="E21" s="504" t="s">
        <v>104</v>
      </c>
      <c r="F21" s="500" t="s">
        <v>104</v>
      </c>
      <c r="G21" s="500" t="s">
        <v>104</v>
      </c>
      <c r="H21" s="500" t="s">
        <v>104</v>
      </c>
      <c r="I21" s="500" t="s">
        <v>104</v>
      </c>
      <c r="J21" s="500" t="s">
        <v>104</v>
      </c>
      <c r="K21" s="488" t="s">
        <v>535</v>
      </c>
      <c r="L21" s="505" t="s">
        <v>19</v>
      </c>
      <c r="M21" s="505" t="s">
        <v>19</v>
      </c>
      <c r="N21" s="500">
        <v>0</v>
      </c>
      <c r="O21" s="500">
        <v>0</v>
      </c>
      <c r="P21" s="491"/>
    </row>
    <row r="22" spans="1:16" ht="12.6" customHeight="1">
      <c r="A22" s="1481"/>
      <c r="B22" s="1484"/>
      <c r="C22" s="506" t="s">
        <v>536</v>
      </c>
      <c r="D22" s="507" t="s">
        <v>537</v>
      </c>
      <c r="E22" s="504">
        <v>1561</v>
      </c>
      <c r="F22" s="500">
        <v>887</v>
      </c>
      <c r="G22" s="500">
        <v>1561</v>
      </c>
      <c r="H22" s="500">
        <v>473.05276799999996</v>
      </c>
      <c r="I22" s="500">
        <v>263.53257599999995</v>
      </c>
      <c r="J22" s="500">
        <v>473.05276799999996</v>
      </c>
      <c r="K22" s="508" t="s">
        <v>538</v>
      </c>
      <c r="L22" s="489">
        <v>62180</v>
      </c>
      <c r="M22" s="489">
        <v>62900</v>
      </c>
      <c r="N22" s="509">
        <v>340.26315789473682</v>
      </c>
      <c r="O22" s="509">
        <v>103.2432252631579</v>
      </c>
      <c r="P22" s="491"/>
    </row>
    <row r="23" spans="1:16" ht="12.6" customHeight="1">
      <c r="A23" s="1481"/>
      <c r="B23" s="1484"/>
      <c r="C23" s="485" t="s">
        <v>539</v>
      </c>
      <c r="D23" s="486" t="s">
        <v>540</v>
      </c>
      <c r="E23" s="510" t="s">
        <v>104</v>
      </c>
      <c r="F23" s="510" t="s">
        <v>104</v>
      </c>
      <c r="G23" s="510" t="s">
        <v>104</v>
      </c>
      <c r="H23" s="510" t="s">
        <v>104</v>
      </c>
      <c r="I23" s="510" t="s">
        <v>104</v>
      </c>
      <c r="J23" s="510" t="s">
        <v>104</v>
      </c>
      <c r="K23" s="488" t="s">
        <v>541</v>
      </c>
      <c r="L23" s="505" t="s">
        <v>19</v>
      </c>
      <c r="M23" s="505" t="s">
        <v>19</v>
      </c>
      <c r="N23" s="490">
        <v>3.2464545454545454E-2</v>
      </c>
      <c r="O23" s="490">
        <v>3.2464545454545454E-2</v>
      </c>
      <c r="P23" s="491"/>
    </row>
    <row r="24" spans="1:16" ht="12.6" customHeight="1">
      <c r="A24" s="1481"/>
      <c r="B24" s="1484"/>
      <c r="C24" s="511" t="s">
        <v>542</v>
      </c>
      <c r="D24" s="486" t="s">
        <v>543</v>
      </c>
      <c r="E24" s="500">
        <v>3155</v>
      </c>
      <c r="F24" s="500">
        <v>4050</v>
      </c>
      <c r="G24" s="500">
        <v>3155</v>
      </c>
      <c r="H24" s="500">
        <v>111.21552360000003</v>
      </c>
      <c r="I24" s="500">
        <v>148.0262472</v>
      </c>
      <c r="J24" s="500">
        <v>111.21552360000003</v>
      </c>
      <c r="K24" s="488" t="s">
        <v>513</v>
      </c>
      <c r="L24" s="489">
        <v>1004.8</v>
      </c>
      <c r="M24" s="489">
        <v>973.7</v>
      </c>
      <c r="N24" s="490">
        <v>857.21052631578948</v>
      </c>
      <c r="O24" s="490">
        <v>30.375986021052629</v>
      </c>
      <c r="P24" s="491"/>
    </row>
    <row r="25" spans="1:16" ht="12.6" customHeight="1">
      <c r="A25" s="1481"/>
      <c r="B25" s="1484"/>
      <c r="C25" s="485" t="s">
        <v>544</v>
      </c>
      <c r="D25" s="486" t="s">
        <v>545</v>
      </c>
      <c r="E25" s="500">
        <v>2</v>
      </c>
      <c r="F25" s="510">
        <v>1</v>
      </c>
      <c r="G25" s="510">
        <v>2</v>
      </c>
      <c r="H25" s="500">
        <v>6.3019999999999993E-2</v>
      </c>
      <c r="I25" s="510">
        <v>3.1300000000000001E-2</v>
      </c>
      <c r="J25" s="510">
        <v>6.3019999999999993E-2</v>
      </c>
      <c r="K25" s="488" t="s">
        <v>546</v>
      </c>
      <c r="L25" s="489">
        <v>1565</v>
      </c>
      <c r="M25" s="489">
        <v>1543.5</v>
      </c>
      <c r="N25" s="490">
        <v>5.5263157894736841</v>
      </c>
      <c r="O25" s="490">
        <v>0.17297999999999999</v>
      </c>
      <c r="P25" s="491"/>
    </row>
    <row r="26" spans="1:16" ht="12.6" customHeight="1">
      <c r="A26" s="1481"/>
      <c r="B26" s="1484"/>
      <c r="C26" s="485" t="s">
        <v>547</v>
      </c>
      <c r="D26" s="486" t="s">
        <v>548</v>
      </c>
      <c r="E26" s="500" t="s">
        <v>104</v>
      </c>
      <c r="F26" s="510" t="s">
        <v>104</v>
      </c>
      <c r="G26" s="510" t="s">
        <v>104</v>
      </c>
      <c r="H26" s="500" t="s">
        <v>104</v>
      </c>
      <c r="I26" s="510" t="s">
        <v>104</v>
      </c>
      <c r="J26" s="510" t="s">
        <v>104</v>
      </c>
      <c r="K26" s="488" t="s">
        <v>549</v>
      </c>
      <c r="L26" s="505" t="s">
        <v>19</v>
      </c>
      <c r="M26" s="505" t="s">
        <v>19</v>
      </c>
      <c r="N26" s="500">
        <v>0</v>
      </c>
      <c r="O26" s="500">
        <v>0</v>
      </c>
      <c r="P26" s="491"/>
    </row>
    <row r="27" spans="1:16" ht="15" customHeight="1">
      <c r="A27" s="1481"/>
      <c r="B27" s="1485"/>
      <c r="C27" s="495" t="s">
        <v>550</v>
      </c>
      <c r="D27" s="502"/>
      <c r="E27" s="494">
        <v>4718</v>
      </c>
      <c r="F27" s="494">
        <v>4938</v>
      </c>
      <c r="G27" s="494">
        <v>4718</v>
      </c>
      <c r="H27" s="494">
        <v>584.33131160000005</v>
      </c>
      <c r="I27" s="494">
        <v>411.59012319999994</v>
      </c>
      <c r="J27" s="494">
        <v>584.33131160000005</v>
      </c>
      <c r="K27" s="503"/>
      <c r="L27" s="496"/>
      <c r="M27" s="496"/>
      <c r="N27" s="497"/>
      <c r="O27" s="497"/>
      <c r="P27" s="491"/>
    </row>
    <row r="28" spans="1:16" ht="12.6" customHeight="1">
      <c r="A28" s="1481"/>
      <c r="B28" s="1483" t="s">
        <v>433</v>
      </c>
      <c r="C28" s="506" t="s">
        <v>551</v>
      </c>
      <c r="D28" s="498" t="s">
        <v>552</v>
      </c>
      <c r="E28" s="487">
        <v>605584</v>
      </c>
      <c r="F28" s="487">
        <v>1120518</v>
      </c>
      <c r="G28" s="487">
        <v>605584</v>
      </c>
      <c r="H28" s="487">
        <v>39493.241779999989</v>
      </c>
      <c r="I28" s="487">
        <v>67372.267990000008</v>
      </c>
      <c r="J28" s="487">
        <v>39493.241779999989</v>
      </c>
      <c r="K28" s="488" t="s">
        <v>553</v>
      </c>
      <c r="L28" s="489">
        <v>6199</v>
      </c>
      <c r="M28" s="489">
        <v>6286</v>
      </c>
      <c r="N28" s="490">
        <v>7585.1578947368425</v>
      </c>
      <c r="O28" s="490">
        <v>495.12022368421049</v>
      </c>
      <c r="P28" s="491"/>
    </row>
    <row r="29" spans="1:16" ht="12.6" customHeight="1">
      <c r="A29" s="1481"/>
      <c r="B29" s="1484"/>
      <c r="C29" s="506" t="s">
        <v>554</v>
      </c>
      <c r="D29" s="512" t="s">
        <v>555</v>
      </c>
      <c r="E29" s="487">
        <v>491948</v>
      </c>
      <c r="F29" s="487">
        <v>677952</v>
      </c>
      <c r="G29" s="487">
        <v>491948</v>
      </c>
      <c r="H29" s="487">
        <v>3200.2550650000003</v>
      </c>
      <c r="I29" s="487">
        <v>4006.2335319999993</v>
      </c>
      <c r="J29" s="487">
        <v>3200.2550650000003</v>
      </c>
      <c r="K29" s="488" t="s">
        <v>553</v>
      </c>
      <c r="L29" s="489">
        <v>6198</v>
      </c>
      <c r="M29" s="489">
        <v>6286</v>
      </c>
      <c r="N29" s="490">
        <v>6083.1578947368425</v>
      </c>
      <c r="O29" s="490">
        <v>39.581170842105266</v>
      </c>
      <c r="P29" s="491"/>
    </row>
    <row r="30" spans="1:16" ht="12.6" customHeight="1">
      <c r="A30" s="1481"/>
      <c r="B30" s="1484"/>
      <c r="C30" s="485" t="s">
        <v>556</v>
      </c>
      <c r="D30" s="498" t="s">
        <v>557</v>
      </c>
      <c r="E30" s="487">
        <v>2483680</v>
      </c>
      <c r="F30" s="487">
        <v>2305532</v>
      </c>
      <c r="G30" s="487">
        <v>2483680</v>
      </c>
      <c r="H30" s="487">
        <v>57720.471937499991</v>
      </c>
      <c r="I30" s="487">
        <v>58651.300900000002</v>
      </c>
      <c r="J30" s="487">
        <v>57720.471937499991</v>
      </c>
      <c r="K30" s="488" t="s">
        <v>558</v>
      </c>
      <c r="L30" s="489">
        <v>183.8</v>
      </c>
      <c r="M30" s="489">
        <v>196.8</v>
      </c>
      <c r="N30" s="490">
        <v>41065.84210526316</v>
      </c>
      <c r="O30" s="490">
        <v>942.57513749999998</v>
      </c>
      <c r="P30" s="491"/>
    </row>
    <row r="31" spans="1:16" ht="12.6" customHeight="1">
      <c r="A31" s="1481"/>
      <c r="B31" s="1484"/>
      <c r="C31" s="506" t="s">
        <v>559</v>
      </c>
      <c r="D31" s="512" t="s">
        <v>560</v>
      </c>
      <c r="E31" s="487">
        <v>356699</v>
      </c>
      <c r="F31" s="487">
        <v>106024</v>
      </c>
      <c r="G31" s="487">
        <v>356699</v>
      </c>
      <c r="H31" s="487">
        <v>1675.0341974999999</v>
      </c>
      <c r="I31" s="487">
        <v>517.35646500000007</v>
      </c>
      <c r="J31" s="487">
        <v>1675.0341974999999</v>
      </c>
      <c r="K31" s="488" t="s">
        <v>558</v>
      </c>
      <c r="L31" s="489">
        <v>184</v>
      </c>
      <c r="M31" s="489">
        <v>196.9</v>
      </c>
      <c r="N31" s="490">
        <v>8193.3157894736851</v>
      </c>
      <c r="O31" s="490">
        <v>37.754862105263157</v>
      </c>
      <c r="P31" s="491"/>
    </row>
    <row r="32" spans="1:16" ht="15" customHeight="1">
      <c r="A32" s="1481"/>
      <c r="B32" s="1485"/>
      <c r="C32" s="495" t="s">
        <v>561</v>
      </c>
      <c r="D32" s="502"/>
      <c r="E32" s="494">
        <v>3937911</v>
      </c>
      <c r="F32" s="494">
        <v>4210026</v>
      </c>
      <c r="G32" s="494">
        <v>3937911</v>
      </c>
      <c r="H32" s="494">
        <v>102089.00297999999</v>
      </c>
      <c r="I32" s="494">
        <v>130547.15888700001</v>
      </c>
      <c r="J32" s="494">
        <v>102089.00297999999</v>
      </c>
      <c r="K32" s="503"/>
      <c r="L32" s="496"/>
      <c r="M32" s="496"/>
      <c r="N32" s="497"/>
      <c r="O32" s="497"/>
      <c r="P32" s="491"/>
    </row>
    <row r="33" spans="1:18" ht="25.5">
      <c r="A33" s="1481"/>
      <c r="B33" s="1483" t="s">
        <v>562</v>
      </c>
      <c r="C33" s="511" t="s">
        <v>563</v>
      </c>
      <c r="D33" s="513">
        <v>50</v>
      </c>
      <c r="E33" s="514">
        <v>12368</v>
      </c>
      <c r="F33" s="487">
        <v>15158</v>
      </c>
      <c r="G33" s="487">
        <v>12368</v>
      </c>
      <c r="H33" s="487">
        <v>1017.2284999999999</v>
      </c>
      <c r="I33" s="487">
        <v>1185.7806449999996</v>
      </c>
      <c r="J33" s="487">
        <v>1017.2284999999999</v>
      </c>
      <c r="K33" s="488" t="s">
        <v>564</v>
      </c>
      <c r="L33" s="489">
        <v>16171</v>
      </c>
      <c r="M33" s="489">
        <v>16353</v>
      </c>
      <c r="N33" s="490">
        <v>521</v>
      </c>
      <c r="O33" s="490">
        <v>42.923443684210525</v>
      </c>
      <c r="P33" s="491"/>
    </row>
    <row r="34" spans="1:18" ht="25.5">
      <c r="A34" s="1481"/>
      <c r="B34" s="1484"/>
      <c r="C34" s="511" t="s">
        <v>435</v>
      </c>
      <c r="D34" s="513">
        <v>125</v>
      </c>
      <c r="E34" s="487">
        <v>0</v>
      </c>
      <c r="F34" s="487">
        <v>0</v>
      </c>
      <c r="G34" s="487">
        <v>0</v>
      </c>
      <c r="H34" s="487">
        <v>0</v>
      </c>
      <c r="I34" s="487">
        <v>0</v>
      </c>
      <c r="J34" s="487">
        <v>0</v>
      </c>
      <c r="K34" s="488" t="s">
        <v>564</v>
      </c>
      <c r="L34" s="489">
        <v>5760</v>
      </c>
      <c r="M34" s="489">
        <v>5798</v>
      </c>
      <c r="N34" s="509">
        <v>0</v>
      </c>
      <c r="O34" s="509">
        <v>0</v>
      </c>
      <c r="P34" s="491"/>
    </row>
    <row r="35" spans="1:18" ht="25.5" customHeight="1">
      <c r="A35" s="1481"/>
      <c r="B35" s="1484"/>
      <c r="C35" s="511" t="s">
        <v>436</v>
      </c>
      <c r="D35" s="513">
        <v>50</v>
      </c>
      <c r="E35" s="487">
        <v>0</v>
      </c>
      <c r="F35" s="487">
        <v>0</v>
      </c>
      <c r="G35" s="487">
        <v>0</v>
      </c>
      <c r="H35" s="487">
        <v>0</v>
      </c>
      <c r="I35" s="487">
        <v>0</v>
      </c>
      <c r="J35" s="487">
        <v>0</v>
      </c>
      <c r="K35" s="488" t="s">
        <v>564</v>
      </c>
      <c r="L35" s="489">
        <v>17810</v>
      </c>
      <c r="M35" s="489">
        <v>16953</v>
      </c>
      <c r="N35" s="509">
        <v>0</v>
      </c>
      <c r="O35" s="509">
        <v>0</v>
      </c>
      <c r="P35" s="491"/>
    </row>
    <row r="36" spans="1:18" ht="29.25" customHeight="1">
      <c r="A36" s="1481"/>
      <c r="B36" s="1485"/>
      <c r="C36" s="492" t="s">
        <v>565</v>
      </c>
      <c r="D36" s="503"/>
      <c r="E36" s="494">
        <v>12368</v>
      </c>
      <c r="F36" s="494">
        <v>15158</v>
      </c>
      <c r="G36" s="494">
        <v>12368</v>
      </c>
      <c r="H36" s="494">
        <v>1017.2284999999999</v>
      </c>
      <c r="I36" s="494">
        <v>1185.7806449999996</v>
      </c>
      <c r="J36" s="494">
        <v>1017.2284999999999</v>
      </c>
      <c r="K36" s="503"/>
      <c r="L36" s="496"/>
      <c r="M36" s="496"/>
      <c r="N36" s="497"/>
      <c r="O36" s="497"/>
      <c r="P36" s="491"/>
    </row>
    <row r="37" spans="1:18" ht="50.25" customHeight="1">
      <c r="A37" s="1482"/>
      <c r="B37" s="515" t="s">
        <v>566</v>
      </c>
      <c r="C37" s="516" t="s">
        <v>566</v>
      </c>
      <c r="D37" s="517"/>
      <c r="E37" s="518">
        <v>10634729</v>
      </c>
      <c r="F37" s="518">
        <v>12306174</v>
      </c>
      <c r="G37" s="518">
        <v>10634729</v>
      </c>
      <c r="H37" s="518">
        <v>401256.21340769995</v>
      </c>
      <c r="I37" s="518">
        <v>484340.03173769999</v>
      </c>
      <c r="J37" s="518">
        <v>401256.21340769995</v>
      </c>
      <c r="K37" s="519"/>
      <c r="L37" s="520"/>
      <c r="M37" s="520"/>
      <c r="N37" s="521"/>
      <c r="O37" s="521"/>
      <c r="P37" s="491"/>
    </row>
    <row r="38" spans="1:18" ht="12.6" customHeight="1">
      <c r="A38" s="1483" t="s">
        <v>567</v>
      </c>
      <c r="B38" s="1480" t="s">
        <v>431</v>
      </c>
      <c r="C38" s="485" t="s">
        <v>500</v>
      </c>
      <c r="D38" s="486" t="s">
        <v>501</v>
      </c>
      <c r="E38" s="522">
        <v>59835</v>
      </c>
      <c r="F38" s="523">
        <v>186758</v>
      </c>
      <c r="G38" s="523">
        <v>59835</v>
      </c>
      <c r="H38" s="523">
        <v>36082.155209999997</v>
      </c>
      <c r="I38" s="523">
        <v>108760.72682</v>
      </c>
      <c r="J38" s="523">
        <v>36082.155209999997</v>
      </c>
      <c r="K38" s="488" t="s">
        <v>502</v>
      </c>
      <c r="L38" s="524" t="s">
        <v>19</v>
      </c>
      <c r="M38" s="524" t="s">
        <v>19</v>
      </c>
      <c r="N38" s="490">
        <v>5264.7368421052633</v>
      </c>
      <c r="O38" s="490">
        <v>3143.485554736842</v>
      </c>
      <c r="P38" s="491"/>
      <c r="R38" s="491"/>
    </row>
    <row r="39" spans="1:18" ht="12.6" customHeight="1">
      <c r="A39" s="1484"/>
      <c r="B39" s="1481"/>
      <c r="C39" s="485" t="s">
        <v>503</v>
      </c>
      <c r="D39" s="486" t="s">
        <v>504</v>
      </c>
      <c r="E39" s="523">
        <v>164010</v>
      </c>
      <c r="F39" s="523">
        <v>103299</v>
      </c>
      <c r="G39" s="523">
        <v>164010</v>
      </c>
      <c r="H39" s="523">
        <v>9939.9953929999992</v>
      </c>
      <c r="I39" s="523">
        <v>6056.1208534999996</v>
      </c>
      <c r="J39" s="523">
        <v>9939.9953929999992</v>
      </c>
      <c r="K39" s="488" t="s">
        <v>502</v>
      </c>
      <c r="L39" s="524" t="s">
        <v>19</v>
      </c>
      <c r="M39" s="524" t="s">
        <v>19</v>
      </c>
      <c r="N39" s="490">
        <v>5817.2105263157891</v>
      </c>
      <c r="O39" s="490">
        <v>352.61523078947369</v>
      </c>
      <c r="P39" s="491"/>
      <c r="R39" s="491"/>
    </row>
    <row r="40" spans="1:18" ht="12.6" customHeight="1">
      <c r="A40" s="1484"/>
      <c r="B40" s="1481"/>
      <c r="C40" s="485" t="s">
        <v>568</v>
      </c>
      <c r="D40" s="486" t="s">
        <v>512</v>
      </c>
      <c r="E40" s="523">
        <v>223495</v>
      </c>
      <c r="F40" s="523">
        <v>60456</v>
      </c>
      <c r="G40" s="523">
        <v>223495</v>
      </c>
      <c r="H40" s="523">
        <v>50303.741543999997</v>
      </c>
      <c r="I40" s="523">
        <v>12445.883533500002</v>
      </c>
      <c r="J40" s="523">
        <v>50303.741543999997</v>
      </c>
      <c r="K40" s="488" t="s">
        <v>569</v>
      </c>
      <c r="L40" s="524" t="s">
        <v>19</v>
      </c>
      <c r="M40" s="524" t="s">
        <v>19</v>
      </c>
      <c r="N40" s="490">
        <v>7032.2105263157891</v>
      </c>
      <c r="O40" s="490">
        <v>1509.8782773157893</v>
      </c>
      <c r="P40" s="491"/>
    </row>
    <row r="41" spans="1:18" ht="12.6" customHeight="1">
      <c r="A41" s="1484"/>
      <c r="B41" s="1481"/>
      <c r="C41" s="485" t="s">
        <v>514</v>
      </c>
      <c r="D41" s="486" t="s">
        <v>515</v>
      </c>
      <c r="E41" s="523">
        <v>166724</v>
      </c>
      <c r="F41" s="523">
        <v>123664</v>
      </c>
      <c r="G41" s="523">
        <v>166724</v>
      </c>
      <c r="H41" s="523">
        <v>6275.2158432500009</v>
      </c>
      <c r="I41" s="523">
        <v>4254.2429977500005</v>
      </c>
      <c r="J41" s="523">
        <v>6275.2158432500009</v>
      </c>
      <c r="K41" s="488" t="s">
        <v>569</v>
      </c>
      <c r="L41" s="524" t="s">
        <v>19</v>
      </c>
      <c r="M41" s="524" t="s">
        <v>19</v>
      </c>
      <c r="N41" s="490">
        <v>6276.6842105263158</v>
      </c>
      <c r="O41" s="490">
        <v>226.42717386842102</v>
      </c>
      <c r="P41" s="491"/>
    </row>
    <row r="42" spans="1:18" ht="27.75" customHeight="1">
      <c r="A42" s="1484"/>
      <c r="B42" s="1482"/>
      <c r="C42" s="492" t="s">
        <v>518</v>
      </c>
      <c r="D42" s="502"/>
      <c r="E42" s="494">
        <v>614064</v>
      </c>
      <c r="F42" s="494">
        <v>474177</v>
      </c>
      <c r="G42" s="494">
        <v>614064</v>
      </c>
      <c r="H42" s="494">
        <v>102601.10799024999</v>
      </c>
      <c r="I42" s="494">
        <v>131516.97420475</v>
      </c>
      <c r="J42" s="494">
        <v>102601.10799024999</v>
      </c>
      <c r="K42" s="503"/>
      <c r="L42" s="496"/>
      <c r="M42" s="496"/>
      <c r="N42" s="497"/>
      <c r="O42" s="497"/>
      <c r="P42" s="491"/>
    </row>
    <row r="43" spans="1:18" ht="12.6" customHeight="1">
      <c r="A43" s="1484"/>
      <c r="B43" s="1483" t="s">
        <v>519</v>
      </c>
      <c r="C43" s="525" t="s">
        <v>523</v>
      </c>
      <c r="D43" s="498" t="s">
        <v>524</v>
      </c>
      <c r="E43" s="487">
        <v>92</v>
      </c>
      <c r="F43" s="487">
        <v>356</v>
      </c>
      <c r="G43" s="487">
        <v>92</v>
      </c>
      <c r="H43" s="487">
        <v>17.753419999999998</v>
      </c>
      <c r="I43" s="487">
        <v>68.415154999999999</v>
      </c>
      <c r="J43" s="487">
        <v>17.753419999999998</v>
      </c>
      <c r="K43" s="488" t="s">
        <v>569</v>
      </c>
      <c r="L43" s="524" t="s">
        <v>19</v>
      </c>
      <c r="M43" s="524" t="s">
        <v>19</v>
      </c>
      <c r="N43" s="490">
        <v>8.5789473684210531</v>
      </c>
      <c r="O43" s="490">
        <v>1.6604372368421054</v>
      </c>
      <c r="P43" s="491"/>
    </row>
    <row r="44" spans="1:18" ht="12.6" customHeight="1">
      <c r="A44" s="1484"/>
      <c r="B44" s="1484"/>
      <c r="C44" s="485" t="s">
        <v>527</v>
      </c>
      <c r="D44" s="498" t="s">
        <v>528</v>
      </c>
      <c r="E44" s="510"/>
      <c r="F44" s="510">
        <v>0</v>
      </c>
      <c r="G44" s="510"/>
      <c r="H44" s="510"/>
      <c r="I44" s="510"/>
      <c r="J44" s="510"/>
      <c r="K44" s="488" t="s">
        <v>569</v>
      </c>
      <c r="L44" s="524" t="s">
        <v>19</v>
      </c>
      <c r="M44" s="524" t="s">
        <v>19</v>
      </c>
      <c r="N44" s="509">
        <v>0</v>
      </c>
      <c r="O44" s="509">
        <v>0</v>
      </c>
      <c r="P44" s="491"/>
    </row>
    <row r="45" spans="1:18" ht="12.6" customHeight="1">
      <c r="A45" s="1484"/>
      <c r="B45" s="1484"/>
      <c r="C45" s="525" t="s">
        <v>529</v>
      </c>
      <c r="D45" s="498" t="s">
        <v>521</v>
      </c>
      <c r="E45" s="487">
        <v>15</v>
      </c>
      <c r="F45" s="487">
        <v>63</v>
      </c>
      <c r="G45" s="487">
        <v>15</v>
      </c>
      <c r="H45" s="487">
        <v>1.9103050000000001</v>
      </c>
      <c r="I45" s="487">
        <v>8.4914950000000005</v>
      </c>
      <c r="J45" s="487">
        <v>1.9103050000000001</v>
      </c>
      <c r="K45" s="488" t="s">
        <v>569</v>
      </c>
      <c r="L45" s="524" t="s">
        <v>19</v>
      </c>
      <c r="M45" s="524" t="s">
        <v>19</v>
      </c>
      <c r="N45" s="490">
        <v>4.6315789473684212</v>
      </c>
      <c r="O45" s="490">
        <v>0.60356789473684203</v>
      </c>
      <c r="P45" s="491"/>
    </row>
    <row r="46" spans="1:18" ht="27" customHeight="1">
      <c r="A46" s="1484"/>
      <c r="B46" s="1485"/>
      <c r="C46" s="492" t="s">
        <v>570</v>
      </c>
      <c r="D46" s="502"/>
      <c r="E46" s="494">
        <v>107</v>
      </c>
      <c r="F46" s="494">
        <v>419</v>
      </c>
      <c r="G46" s="494">
        <v>107</v>
      </c>
      <c r="H46" s="494">
        <v>19.663724999999999</v>
      </c>
      <c r="I46" s="494">
        <v>76.906649999999999</v>
      </c>
      <c r="J46" s="494">
        <v>19.663724999999999</v>
      </c>
      <c r="K46" s="503"/>
      <c r="L46" s="496"/>
      <c r="M46" s="496"/>
      <c r="N46" s="497"/>
      <c r="O46" s="497"/>
      <c r="P46" s="491"/>
    </row>
    <row r="47" spans="1:18" ht="12.6" customHeight="1">
      <c r="A47" s="1484"/>
      <c r="B47" s="1483" t="s">
        <v>433</v>
      </c>
      <c r="C47" s="525" t="s">
        <v>551</v>
      </c>
      <c r="D47" s="498" t="s">
        <v>552</v>
      </c>
      <c r="E47" s="523">
        <v>10463604</v>
      </c>
      <c r="F47" s="523">
        <v>16456541</v>
      </c>
      <c r="G47" s="523">
        <v>10463604</v>
      </c>
      <c r="H47" s="523">
        <v>698083.46939800004</v>
      </c>
      <c r="I47" s="523">
        <v>1017866.2946709999</v>
      </c>
      <c r="J47" s="523">
        <v>698083.46939800004</v>
      </c>
      <c r="K47" s="488" t="s">
        <v>553</v>
      </c>
      <c r="L47" s="524" t="s">
        <v>19</v>
      </c>
      <c r="M47" s="524" t="s">
        <v>19</v>
      </c>
      <c r="N47" s="526">
        <v>52059.947368421053</v>
      </c>
      <c r="O47" s="526">
        <v>3364.5512509473683</v>
      </c>
      <c r="P47" s="491"/>
    </row>
    <row r="48" spans="1:18" ht="12.6" customHeight="1">
      <c r="A48" s="1484"/>
      <c r="B48" s="1484"/>
      <c r="C48" s="485" t="s">
        <v>556</v>
      </c>
      <c r="D48" s="498" t="s">
        <v>557</v>
      </c>
      <c r="E48" s="523">
        <v>4688214</v>
      </c>
      <c r="F48" s="523">
        <v>4021876</v>
      </c>
      <c r="G48" s="523">
        <v>4688214</v>
      </c>
      <c r="H48" s="523">
        <v>114177.32810624999</v>
      </c>
      <c r="I48" s="523">
        <v>106669.3448125</v>
      </c>
      <c r="J48" s="523">
        <v>114177.32810624999</v>
      </c>
      <c r="K48" s="488" t="s">
        <v>558</v>
      </c>
      <c r="L48" s="524" t="s">
        <v>19</v>
      </c>
      <c r="M48" s="524" t="s">
        <v>19</v>
      </c>
      <c r="N48" s="526">
        <v>59452.526315789473</v>
      </c>
      <c r="O48" s="526">
        <v>1460.1994003289474</v>
      </c>
      <c r="P48" s="491"/>
    </row>
    <row r="49" spans="1:702" s="528" customFormat="1" ht="25.5">
      <c r="A49" s="1484"/>
      <c r="B49" s="1485"/>
      <c r="C49" s="492" t="s">
        <v>571</v>
      </c>
      <c r="D49" s="502"/>
      <c r="E49" s="494">
        <v>15151818</v>
      </c>
      <c r="F49" s="494">
        <v>20478417</v>
      </c>
      <c r="G49" s="494">
        <v>15151818</v>
      </c>
      <c r="H49" s="494">
        <v>812260.79750425008</v>
      </c>
      <c r="I49" s="494">
        <v>1124535.6394834998</v>
      </c>
      <c r="J49" s="494">
        <v>812260.79750425008</v>
      </c>
      <c r="K49" s="503"/>
      <c r="L49" s="527"/>
      <c r="M49" s="527"/>
      <c r="N49" s="527"/>
      <c r="O49" s="527"/>
      <c r="P49" s="491"/>
      <c r="Q49" s="483"/>
    </row>
    <row r="50" spans="1:702" ht="53.25" customHeight="1">
      <c r="A50" s="1485"/>
      <c r="B50" s="516" t="s">
        <v>572</v>
      </c>
      <c r="C50" s="516" t="s">
        <v>572</v>
      </c>
      <c r="D50" s="529"/>
      <c r="E50" s="518">
        <v>15765989</v>
      </c>
      <c r="F50" s="518">
        <v>20953013</v>
      </c>
      <c r="G50" s="518">
        <v>15765989</v>
      </c>
      <c r="H50" s="518">
        <v>914881.56921950006</v>
      </c>
      <c r="I50" s="518">
        <v>1256129.5203382499</v>
      </c>
      <c r="J50" s="518">
        <v>914881.56921950006</v>
      </c>
      <c r="K50" s="519"/>
      <c r="L50" s="530"/>
      <c r="M50" s="530"/>
      <c r="N50" s="530"/>
      <c r="O50" s="530"/>
      <c r="P50" s="491"/>
    </row>
    <row r="51" spans="1:702" s="534" customFormat="1">
      <c r="A51" s="531" t="s">
        <v>350</v>
      </c>
      <c r="B51" s="531"/>
      <c r="C51" s="532"/>
      <c r="D51" s="533"/>
      <c r="E51" s="532"/>
      <c r="F51" s="532"/>
      <c r="G51" s="532"/>
      <c r="H51" s="532"/>
      <c r="I51" s="532"/>
      <c r="J51" s="532"/>
      <c r="K51" s="532"/>
      <c r="L51" s="532"/>
      <c r="M51" s="532"/>
      <c r="N51" s="532"/>
      <c r="O51" s="532"/>
      <c r="P51" s="491"/>
      <c r="Q51" s="483"/>
    </row>
    <row r="52" spans="1:702" s="534" customFormat="1">
      <c r="A52" s="535" t="s">
        <v>573</v>
      </c>
      <c r="B52" s="536"/>
      <c r="C52" s="536"/>
      <c r="D52" s="537"/>
      <c r="E52" s="536"/>
      <c r="F52" s="536"/>
      <c r="G52" s="536"/>
      <c r="H52" s="536"/>
      <c r="I52" s="536"/>
      <c r="J52" s="536"/>
      <c r="K52" s="536"/>
      <c r="L52" s="536"/>
      <c r="M52" s="536"/>
      <c r="N52" s="536"/>
      <c r="O52" s="536"/>
      <c r="P52" s="491"/>
      <c r="Q52" s="483"/>
    </row>
    <row r="53" spans="1:702" s="534" customFormat="1">
      <c r="A53" s="536" t="s">
        <v>574</v>
      </c>
      <c r="B53" s="536"/>
      <c r="C53" s="536"/>
      <c r="D53" s="537"/>
      <c r="E53" s="536"/>
      <c r="F53" s="536"/>
      <c r="G53" s="536"/>
      <c r="H53" s="536"/>
      <c r="I53" s="536"/>
      <c r="J53" s="538"/>
      <c r="K53" s="536"/>
      <c r="L53" s="536"/>
      <c r="M53" s="536"/>
      <c r="N53" s="536"/>
      <c r="O53" s="536"/>
      <c r="P53" s="491"/>
      <c r="Q53" s="483"/>
    </row>
    <row r="54" spans="1:702" s="534" customFormat="1">
      <c r="A54" s="536" t="s">
        <v>575</v>
      </c>
      <c r="B54" s="536"/>
      <c r="C54" s="536"/>
      <c r="D54" s="537"/>
      <c r="E54" s="536"/>
      <c r="F54" s="536"/>
      <c r="G54" s="536"/>
      <c r="H54" s="536"/>
      <c r="I54" s="536"/>
      <c r="J54" s="536"/>
      <c r="K54" s="536"/>
      <c r="L54" s="536"/>
      <c r="M54" s="536"/>
      <c r="N54" s="536"/>
      <c r="O54" s="536"/>
      <c r="P54" s="491"/>
      <c r="Q54" s="483"/>
    </row>
    <row r="55" spans="1:702" s="534" customFormat="1">
      <c r="A55" s="536" t="s">
        <v>576</v>
      </c>
      <c r="B55" s="536"/>
      <c r="C55" s="536"/>
      <c r="D55" s="537"/>
      <c r="E55" s="536"/>
      <c r="F55" s="536"/>
      <c r="G55" s="536"/>
      <c r="H55" s="536"/>
      <c r="I55" s="536"/>
      <c r="J55" s="536"/>
      <c r="K55" s="536"/>
      <c r="L55" s="536"/>
      <c r="M55" s="536"/>
      <c r="N55" s="536"/>
      <c r="O55" s="536"/>
      <c r="P55" s="491"/>
      <c r="Q55" s="483"/>
    </row>
    <row r="56" spans="1:702" s="534" customFormat="1">
      <c r="A56" s="539" t="s">
        <v>577</v>
      </c>
      <c r="B56" s="539"/>
      <c r="D56" s="540"/>
      <c r="P56" s="491"/>
      <c r="Q56" s="483"/>
    </row>
    <row r="57" spans="1:702" s="542" customFormat="1">
      <c r="A57" s="483"/>
      <c r="B57" s="483"/>
      <c r="C57" s="483"/>
      <c r="D57" s="541"/>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3"/>
      <c r="AY57" s="483"/>
      <c r="AZ57" s="483"/>
      <c r="BA57" s="483"/>
      <c r="BB57" s="483"/>
      <c r="BC57" s="483"/>
      <c r="BD57" s="483"/>
      <c r="BE57" s="483"/>
      <c r="BF57" s="483"/>
      <c r="BG57" s="483"/>
      <c r="BH57" s="483"/>
      <c r="BI57" s="483"/>
      <c r="BJ57" s="483"/>
      <c r="BK57" s="483"/>
      <c r="BL57" s="483"/>
      <c r="BM57" s="483"/>
      <c r="BN57" s="483"/>
      <c r="BO57" s="483"/>
      <c r="BP57" s="483"/>
      <c r="BQ57" s="483"/>
      <c r="BR57" s="483"/>
      <c r="BS57" s="483"/>
      <c r="BT57" s="483"/>
      <c r="BU57" s="483"/>
      <c r="BV57" s="483"/>
      <c r="BW57" s="483"/>
      <c r="BX57" s="483"/>
      <c r="BY57" s="483"/>
      <c r="BZ57" s="483"/>
      <c r="CA57" s="483"/>
      <c r="CB57" s="483"/>
      <c r="CC57" s="483"/>
      <c r="CD57" s="483"/>
      <c r="CE57" s="483"/>
      <c r="CF57" s="483"/>
      <c r="CG57" s="483"/>
      <c r="CH57" s="483"/>
      <c r="CI57" s="483"/>
      <c r="CJ57" s="483"/>
      <c r="CK57" s="483"/>
      <c r="CL57" s="483"/>
      <c r="CM57" s="483"/>
      <c r="CN57" s="483"/>
      <c r="CO57" s="483"/>
      <c r="CP57" s="483"/>
      <c r="CQ57" s="483"/>
      <c r="CR57" s="483"/>
      <c r="CS57" s="483"/>
      <c r="CT57" s="483"/>
      <c r="CU57" s="483"/>
      <c r="CV57" s="483"/>
      <c r="CW57" s="483"/>
      <c r="CX57" s="483"/>
      <c r="CY57" s="483"/>
      <c r="CZ57" s="483"/>
      <c r="DA57" s="483"/>
      <c r="DB57" s="483"/>
      <c r="DC57" s="483"/>
      <c r="DD57" s="483"/>
      <c r="DE57" s="483"/>
      <c r="DF57" s="483"/>
      <c r="DG57" s="483"/>
      <c r="DH57" s="483"/>
      <c r="DI57" s="483"/>
      <c r="DJ57" s="483"/>
      <c r="DK57" s="483"/>
      <c r="DL57" s="483"/>
      <c r="DM57" s="483"/>
      <c r="DN57" s="483"/>
      <c r="DO57" s="483"/>
      <c r="DP57" s="483"/>
      <c r="DQ57" s="483"/>
      <c r="DR57" s="483"/>
      <c r="DS57" s="483"/>
      <c r="DT57" s="483"/>
      <c r="DU57" s="483"/>
      <c r="DV57" s="483"/>
      <c r="DW57" s="483"/>
      <c r="DX57" s="483"/>
      <c r="DY57" s="483"/>
      <c r="DZ57" s="483"/>
      <c r="EA57" s="483"/>
      <c r="EB57" s="483"/>
      <c r="EC57" s="483"/>
      <c r="ED57" s="483"/>
      <c r="EE57" s="483"/>
      <c r="EF57" s="483"/>
      <c r="EG57" s="483"/>
      <c r="EH57" s="483"/>
      <c r="EI57" s="483"/>
      <c r="EJ57" s="483"/>
      <c r="EK57" s="483"/>
      <c r="EL57" s="483"/>
      <c r="EM57" s="483"/>
      <c r="EN57" s="483"/>
      <c r="EO57" s="483"/>
      <c r="EP57" s="483"/>
      <c r="EQ57" s="483"/>
      <c r="ER57" s="483"/>
      <c r="ES57" s="483"/>
      <c r="ET57" s="483"/>
      <c r="EU57" s="483"/>
      <c r="EV57" s="483"/>
      <c r="EW57" s="483"/>
      <c r="EX57" s="483"/>
      <c r="EY57" s="483"/>
      <c r="EZ57" s="483"/>
      <c r="FA57" s="483"/>
      <c r="FB57" s="483"/>
      <c r="FC57" s="483"/>
      <c r="FD57" s="483"/>
      <c r="FE57" s="483"/>
      <c r="FF57" s="483"/>
      <c r="FG57" s="483"/>
      <c r="FH57" s="483"/>
      <c r="FI57" s="483"/>
      <c r="FJ57" s="483"/>
      <c r="FK57" s="483"/>
      <c r="FL57" s="483"/>
      <c r="FM57" s="483"/>
      <c r="FN57" s="483"/>
      <c r="FO57" s="483"/>
      <c r="FP57" s="483"/>
      <c r="FQ57" s="483"/>
      <c r="FR57" s="483"/>
      <c r="FS57" s="483"/>
      <c r="FT57" s="483"/>
      <c r="FU57" s="483"/>
      <c r="FV57" s="483"/>
      <c r="FW57" s="483"/>
      <c r="FX57" s="483"/>
      <c r="FY57" s="483"/>
      <c r="FZ57" s="483"/>
      <c r="GA57" s="483"/>
      <c r="GB57" s="483"/>
      <c r="GC57" s="483"/>
      <c r="GD57" s="483"/>
      <c r="GE57" s="483"/>
      <c r="GF57" s="483"/>
      <c r="GG57" s="483"/>
      <c r="GH57" s="483"/>
      <c r="GI57" s="483"/>
      <c r="GJ57" s="483"/>
      <c r="GK57" s="483"/>
      <c r="GL57" s="483"/>
      <c r="GM57" s="483"/>
      <c r="GN57" s="483"/>
      <c r="GO57" s="483"/>
      <c r="GP57" s="483"/>
      <c r="GQ57" s="483"/>
      <c r="GR57" s="483"/>
      <c r="GS57" s="483"/>
      <c r="GT57" s="483"/>
      <c r="GU57" s="483"/>
      <c r="GV57" s="483"/>
      <c r="GW57" s="483"/>
      <c r="GX57" s="483"/>
      <c r="GY57" s="483"/>
      <c r="GZ57" s="483"/>
      <c r="HA57" s="483"/>
      <c r="HB57" s="483"/>
      <c r="HC57" s="483"/>
      <c r="HD57" s="483"/>
      <c r="HE57" s="483"/>
      <c r="HF57" s="483"/>
      <c r="HG57" s="483"/>
      <c r="HH57" s="483"/>
      <c r="HI57" s="483"/>
      <c r="HJ57" s="483"/>
      <c r="HK57" s="483"/>
      <c r="HL57" s="483"/>
      <c r="HM57" s="483"/>
      <c r="HN57" s="483"/>
      <c r="HO57" s="483"/>
      <c r="HP57" s="483"/>
      <c r="HQ57" s="483"/>
      <c r="HR57" s="483"/>
      <c r="HS57" s="483"/>
      <c r="HT57" s="483"/>
      <c r="HU57" s="483"/>
      <c r="HV57" s="483"/>
      <c r="HW57" s="483"/>
      <c r="HX57" s="483"/>
      <c r="HY57" s="483"/>
      <c r="HZ57" s="483"/>
      <c r="IA57" s="483"/>
      <c r="IB57" s="483"/>
      <c r="IC57" s="483"/>
      <c r="ID57" s="483"/>
      <c r="IE57" s="483"/>
      <c r="IF57" s="483"/>
      <c r="IG57" s="483"/>
      <c r="IH57" s="483"/>
      <c r="II57" s="483"/>
      <c r="IJ57" s="483"/>
      <c r="IK57" s="483"/>
      <c r="IL57" s="483"/>
      <c r="IM57" s="483"/>
      <c r="IN57" s="483"/>
      <c r="IO57" s="483"/>
      <c r="IP57" s="483"/>
      <c r="IQ57" s="483"/>
      <c r="IR57" s="483"/>
      <c r="IS57" s="483"/>
      <c r="IT57" s="483"/>
      <c r="IU57" s="483"/>
      <c r="IV57" s="483"/>
      <c r="IW57" s="483"/>
      <c r="IX57" s="483"/>
      <c r="IY57" s="483"/>
      <c r="IZ57" s="483"/>
      <c r="JA57" s="483"/>
      <c r="JB57" s="483"/>
      <c r="JC57" s="483"/>
      <c r="JD57" s="483"/>
      <c r="JE57" s="483"/>
      <c r="JF57" s="483"/>
      <c r="JG57" s="483"/>
      <c r="JH57" s="483"/>
      <c r="JI57" s="483"/>
      <c r="JJ57" s="483"/>
      <c r="JK57" s="483"/>
      <c r="JL57" s="483"/>
      <c r="JM57" s="483"/>
      <c r="JN57" s="483"/>
      <c r="JO57" s="483"/>
      <c r="JP57" s="483"/>
      <c r="JQ57" s="483"/>
      <c r="JR57" s="483"/>
      <c r="JS57" s="483"/>
      <c r="JT57" s="483"/>
      <c r="JU57" s="483"/>
      <c r="JV57" s="483"/>
      <c r="JW57" s="483"/>
      <c r="JX57" s="483"/>
      <c r="JY57" s="483"/>
      <c r="JZ57" s="483"/>
      <c r="KA57" s="483"/>
      <c r="KB57" s="483"/>
      <c r="KC57" s="483"/>
      <c r="KD57" s="483"/>
      <c r="KE57" s="483"/>
      <c r="KF57" s="483"/>
      <c r="KG57" s="483"/>
      <c r="KH57" s="483"/>
      <c r="KI57" s="483"/>
      <c r="KJ57" s="483"/>
      <c r="KK57" s="483"/>
      <c r="KL57" s="483"/>
      <c r="KM57" s="483"/>
      <c r="KN57" s="483"/>
      <c r="KO57" s="483"/>
      <c r="KP57" s="483"/>
      <c r="KQ57" s="483"/>
      <c r="KR57" s="483"/>
      <c r="KS57" s="483"/>
      <c r="KT57" s="483"/>
      <c r="KU57" s="483"/>
      <c r="KV57" s="483"/>
      <c r="KW57" s="483"/>
      <c r="KX57" s="483"/>
      <c r="KY57" s="483"/>
      <c r="KZ57" s="483"/>
      <c r="LA57" s="483"/>
      <c r="LB57" s="483"/>
      <c r="LC57" s="483"/>
      <c r="LD57" s="483"/>
      <c r="LE57" s="483"/>
      <c r="LF57" s="483"/>
      <c r="LG57" s="483"/>
      <c r="LH57" s="483"/>
      <c r="LI57" s="483"/>
      <c r="LJ57" s="483"/>
      <c r="LK57" s="483"/>
      <c r="LL57" s="483"/>
      <c r="LM57" s="483"/>
      <c r="LN57" s="483"/>
      <c r="LO57" s="483"/>
      <c r="LP57" s="483"/>
      <c r="LQ57" s="483"/>
      <c r="LR57" s="483"/>
      <c r="LS57" s="483"/>
      <c r="LT57" s="483"/>
      <c r="LU57" s="483"/>
      <c r="LV57" s="483"/>
      <c r="LW57" s="483"/>
      <c r="LX57" s="483"/>
      <c r="LY57" s="483"/>
      <c r="LZ57" s="483"/>
      <c r="MA57" s="483"/>
      <c r="MB57" s="483"/>
      <c r="MC57" s="483"/>
      <c r="MD57" s="483"/>
      <c r="ME57" s="483"/>
      <c r="MF57" s="483"/>
      <c r="MG57" s="483"/>
      <c r="MH57" s="483"/>
      <c r="MI57" s="483"/>
      <c r="MJ57" s="483"/>
      <c r="MK57" s="483"/>
      <c r="ML57" s="483"/>
      <c r="MM57" s="483"/>
      <c r="MN57" s="483"/>
      <c r="MO57" s="483"/>
      <c r="MP57" s="483"/>
      <c r="MQ57" s="483"/>
      <c r="MR57" s="483"/>
      <c r="MS57" s="483"/>
      <c r="MT57" s="483"/>
      <c r="MU57" s="483"/>
      <c r="MV57" s="483"/>
      <c r="MW57" s="483"/>
      <c r="MX57" s="483"/>
      <c r="MY57" s="483"/>
      <c r="MZ57" s="483"/>
      <c r="NA57" s="483"/>
      <c r="NB57" s="483"/>
      <c r="NC57" s="483"/>
      <c r="ND57" s="483"/>
      <c r="NE57" s="483"/>
      <c r="NF57" s="483"/>
      <c r="NG57" s="483"/>
      <c r="NH57" s="483"/>
      <c r="NI57" s="483"/>
      <c r="NJ57" s="483"/>
      <c r="NK57" s="483"/>
      <c r="NL57" s="483"/>
      <c r="NM57" s="483"/>
      <c r="NN57" s="483"/>
      <c r="NO57" s="483"/>
      <c r="NP57" s="483"/>
      <c r="NQ57" s="483"/>
      <c r="NR57" s="483"/>
      <c r="NS57" s="483"/>
      <c r="NT57" s="483"/>
      <c r="NU57" s="483"/>
      <c r="NV57" s="483"/>
      <c r="NW57" s="483"/>
      <c r="NX57" s="483"/>
      <c r="NY57" s="483"/>
      <c r="NZ57" s="483"/>
      <c r="OA57" s="483"/>
      <c r="OB57" s="483"/>
      <c r="OC57" s="483"/>
      <c r="OD57" s="483"/>
      <c r="OE57" s="483"/>
      <c r="OF57" s="483"/>
      <c r="OG57" s="483"/>
      <c r="OH57" s="483"/>
      <c r="OI57" s="483"/>
      <c r="OJ57" s="483"/>
      <c r="OK57" s="483"/>
      <c r="OL57" s="483"/>
      <c r="OM57" s="483"/>
      <c r="ON57" s="483"/>
      <c r="OO57" s="483"/>
      <c r="OP57" s="483"/>
      <c r="OQ57" s="483"/>
      <c r="OR57" s="483"/>
      <c r="OS57" s="483"/>
      <c r="OT57" s="483"/>
      <c r="OU57" s="483"/>
      <c r="OV57" s="483"/>
      <c r="OW57" s="483"/>
      <c r="OX57" s="483"/>
      <c r="OY57" s="483"/>
      <c r="OZ57" s="483"/>
      <c r="PA57" s="483"/>
      <c r="PB57" s="483"/>
      <c r="PC57" s="483"/>
      <c r="PD57" s="483"/>
      <c r="PE57" s="483"/>
      <c r="PF57" s="483"/>
      <c r="PG57" s="483"/>
      <c r="PH57" s="483"/>
      <c r="PI57" s="483"/>
      <c r="PJ57" s="483"/>
      <c r="PK57" s="483"/>
      <c r="PL57" s="483"/>
      <c r="PM57" s="483"/>
      <c r="PN57" s="483"/>
      <c r="PO57" s="483"/>
      <c r="PP57" s="483"/>
      <c r="PQ57" s="483"/>
      <c r="PR57" s="483"/>
      <c r="PS57" s="483"/>
      <c r="PT57" s="483"/>
      <c r="PU57" s="483"/>
      <c r="PV57" s="483"/>
      <c r="PW57" s="483"/>
      <c r="PX57" s="483"/>
      <c r="PY57" s="483"/>
      <c r="PZ57" s="483"/>
      <c r="QA57" s="483"/>
      <c r="QB57" s="483"/>
      <c r="QC57" s="483"/>
      <c r="QD57" s="483"/>
      <c r="QE57" s="483"/>
      <c r="QF57" s="483"/>
      <c r="QG57" s="483"/>
      <c r="QH57" s="483"/>
      <c r="QI57" s="483"/>
      <c r="QJ57" s="483"/>
      <c r="QK57" s="483"/>
      <c r="QL57" s="483"/>
      <c r="QM57" s="483"/>
      <c r="QN57" s="483"/>
      <c r="QO57" s="483"/>
      <c r="QP57" s="483"/>
      <c r="QQ57" s="483"/>
      <c r="QR57" s="483"/>
      <c r="QS57" s="483"/>
      <c r="QT57" s="483"/>
      <c r="QU57" s="483"/>
      <c r="QV57" s="483"/>
      <c r="QW57" s="483"/>
      <c r="QX57" s="483"/>
      <c r="QY57" s="483"/>
      <c r="QZ57" s="483"/>
      <c r="RA57" s="483"/>
      <c r="RB57" s="483"/>
      <c r="RC57" s="483"/>
      <c r="RD57" s="483"/>
      <c r="RE57" s="483"/>
      <c r="RF57" s="483"/>
      <c r="RG57" s="483"/>
      <c r="RH57" s="483"/>
      <c r="RI57" s="483"/>
      <c r="RJ57" s="483"/>
      <c r="RK57" s="483"/>
      <c r="RL57" s="483"/>
      <c r="RM57" s="483"/>
      <c r="RN57" s="483"/>
      <c r="RO57" s="483"/>
      <c r="RP57" s="483"/>
      <c r="RQ57" s="483"/>
      <c r="RR57" s="483"/>
      <c r="RS57" s="483"/>
      <c r="RT57" s="483"/>
      <c r="RU57" s="483"/>
      <c r="RV57" s="483"/>
      <c r="RW57" s="483"/>
      <c r="RX57" s="483"/>
      <c r="RY57" s="483"/>
      <c r="RZ57" s="483"/>
      <c r="SA57" s="483"/>
      <c r="SB57" s="483"/>
      <c r="SC57" s="483"/>
      <c r="SD57" s="483"/>
      <c r="SE57" s="483"/>
      <c r="SF57" s="483"/>
      <c r="SG57" s="483"/>
      <c r="SH57" s="483"/>
      <c r="SI57" s="483"/>
      <c r="SJ57" s="483"/>
      <c r="SK57" s="483"/>
      <c r="SL57" s="483"/>
      <c r="SM57" s="483"/>
      <c r="SN57" s="483"/>
      <c r="SO57" s="483"/>
      <c r="SP57" s="483"/>
      <c r="SQ57" s="483"/>
      <c r="SR57" s="483"/>
      <c r="SS57" s="483"/>
      <c r="ST57" s="483"/>
      <c r="SU57" s="483"/>
      <c r="SV57" s="483"/>
      <c r="SW57" s="483"/>
      <c r="SX57" s="483"/>
      <c r="SY57" s="483"/>
      <c r="SZ57" s="483"/>
      <c r="TA57" s="483"/>
      <c r="TB57" s="483"/>
      <c r="TC57" s="483"/>
      <c r="TD57" s="483"/>
      <c r="TE57" s="483"/>
      <c r="TF57" s="483"/>
      <c r="TG57" s="483"/>
      <c r="TH57" s="483"/>
      <c r="TI57" s="483"/>
      <c r="TJ57" s="483"/>
      <c r="TK57" s="483"/>
      <c r="TL57" s="483"/>
      <c r="TM57" s="483"/>
      <c r="TN57" s="483"/>
      <c r="TO57" s="483"/>
      <c r="TP57" s="483"/>
      <c r="TQ57" s="483"/>
      <c r="TR57" s="483"/>
      <c r="TS57" s="483"/>
      <c r="TT57" s="483"/>
      <c r="TU57" s="483"/>
      <c r="TV57" s="483"/>
      <c r="TW57" s="483"/>
      <c r="TX57" s="483"/>
      <c r="TY57" s="483"/>
      <c r="TZ57" s="483"/>
      <c r="UA57" s="483"/>
      <c r="UB57" s="483"/>
      <c r="UC57" s="483"/>
      <c r="UD57" s="483"/>
      <c r="UE57" s="483"/>
      <c r="UF57" s="483"/>
      <c r="UG57" s="483"/>
      <c r="UH57" s="483"/>
      <c r="UI57" s="483"/>
      <c r="UJ57" s="483"/>
      <c r="UK57" s="483"/>
      <c r="UL57" s="483"/>
      <c r="UM57" s="483"/>
      <c r="UN57" s="483"/>
      <c r="UO57" s="483"/>
      <c r="UP57" s="483"/>
      <c r="UQ57" s="483"/>
      <c r="UR57" s="483"/>
      <c r="US57" s="483"/>
      <c r="UT57" s="483"/>
      <c r="UU57" s="483"/>
      <c r="UV57" s="483"/>
      <c r="UW57" s="483"/>
      <c r="UX57" s="483"/>
      <c r="UY57" s="483"/>
      <c r="UZ57" s="483"/>
      <c r="VA57" s="483"/>
      <c r="VB57" s="483"/>
      <c r="VC57" s="483"/>
      <c r="VD57" s="483"/>
      <c r="VE57" s="483"/>
      <c r="VF57" s="483"/>
      <c r="VG57" s="483"/>
      <c r="VH57" s="483"/>
      <c r="VI57" s="483"/>
      <c r="VJ57" s="483"/>
      <c r="VK57" s="483"/>
      <c r="VL57" s="483"/>
      <c r="VM57" s="483"/>
      <c r="VN57" s="483"/>
      <c r="VO57" s="483"/>
      <c r="VP57" s="483"/>
      <c r="VQ57" s="483"/>
      <c r="VR57" s="483"/>
      <c r="VS57" s="483"/>
      <c r="VT57" s="483"/>
      <c r="VU57" s="483"/>
      <c r="VV57" s="483"/>
      <c r="VW57" s="483"/>
      <c r="VX57" s="483"/>
      <c r="VY57" s="483"/>
      <c r="VZ57" s="483"/>
      <c r="WA57" s="483"/>
      <c r="WB57" s="483"/>
      <c r="WC57" s="483"/>
      <c r="WD57" s="483"/>
      <c r="WE57" s="483"/>
      <c r="WF57" s="483"/>
      <c r="WG57" s="483"/>
      <c r="WH57" s="483"/>
      <c r="WI57" s="483"/>
      <c r="WJ57" s="483"/>
      <c r="WK57" s="483"/>
      <c r="WL57" s="483"/>
      <c r="WM57" s="483"/>
      <c r="WN57" s="483"/>
      <c r="WO57" s="483"/>
      <c r="WP57" s="483"/>
      <c r="WQ57" s="483"/>
      <c r="WR57" s="483"/>
      <c r="WS57" s="483"/>
      <c r="WT57" s="483"/>
      <c r="WU57" s="483"/>
      <c r="WV57" s="483"/>
      <c r="WW57" s="483"/>
      <c r="WX57" s="483"/>
      <c r="WY57" s="483"/>
      <c r="WZ57" s="483"/>
      <c r="XA57" s="483"/>
      <c r="XB57" s="483"/>
      <c r="XC57" s="483"/>
      <c r="XD57" s="483"/>
      <c r="XE57" s="483"/>
      <c r="XF57" s="483"/>
      <c r="XG57" s="483"/>
      <c r="XH57" s="483"/>
      <c r="XI57" s="483"/>
      <c r="XJ57" s="483"/>
      <c r="XK57" s="483"/>
      <c r="XL57" s="483"/>
      <c r="XM57" s="483"/>
      <c r="XN57" s="483"/>
      <c r="XO57" s="483"/>
      <c r="XP57" s="483"/>
      <c r="XQ57" s="483"/>
      <c r="XR57" s="483"/>
      <c r="XS57" s="483"/>
      <c r="XT57" s="483"/>
      <c r="XU57" s="483"/>
      <c r="XV57" s="483"/>
      <c r="XW57" s="483"/>
      <c r="XX57" s="483"/>
      <c r="XY57" s="483"/>
      <c r="XZ57" s="483"/>
      <c r="YA57" s="483"/>
      <c r="YB57" s="483"/>
      <c r="YC57" s="483"/>
      <c r="YD57" s="483"/>
      <c r="YE57" s="483"/>
      <c r="YF57" s="483"/>
      <c r="YG57" s="483"/>
      <c r="YH57" s="483"/>
      <c r="YI57" s="483"/>
      <c r="YJ57" s="483"/>
      <c r="YK57" s="483"/>
      <c r="YL57" s="483"/>
      <c r="YM57" s="483"/>
      <c r="YN57" s="483"/>
      <c r="YO57" s="483"/>
      <c r="YP57" s="483"/>
      <c r="YQ57" s="483"/>
      <c r="YR57" s="483"/>
      <c r="YS57" s="483"/>
      <c r="YT57" s="483"/>
      <c r="YU57" s="483"/>
      <c r="YV57" s="483"/>
      <c r="YW57" s="483"/>
      <c r="YX57" s="483"/>
      <c r="YY57" s="483"/>
      <c r="YZ57" s="483"/>
      <c r="ZA57" s="483"/>
      <c r="ZB57" s="483"/>
      <c r="ZC57" s="483"/>
      <c r="ZD57" s="483"/>
      <c r="ZE57" s="483"/>
      <c r="ZF57" s="483"/>
      <c r="ZG57" s="483"/>
      <c r="ZH57" s="483"/>
      <c r="ZI57" s="483"/>
      <c r="ZJ57" s="483"/>
      <c r="ZK57" s="483"/>
      <c r="ZL57" s="483"/>
      <c r="ZM57" s="483"/>
      <c r="ZN57" s="483"/>
      <c r="ZO57" s="483"/>
      <c r="ZP57" s="483"/>
      <c r="ZQ57" s="483"/>
      <c r="ZR57" s="483"/>
      <c r="ZS57" s="483"/>
      <c r="ZT57" s="483"/>
      <c r="ZU57" s="483"/>
      <c r="ZV57" s="483"/>
      <c r="ZW57" s="483"/>
      <c r="ZX57" s="483"/>
      <c r="ZY57" s="483"/>
      <c r="ZZ57" s="483"/>
    </row>
    <row r="58" spans="1:702" s="542" customFormat="1">
      <c r="A58" s="483"/>
      <c r="B58" s="483"/>
      <c r="C58" s="483"/>
      <c r="D58" s="541"/>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c r="AN58" s="483"/>
      <c r="AO58" s="483"/>
      <c r="AP58" s="483"/>
      <c r="AQ58" s="483"/>
      <c r="AR58" s="483"/>
      <c r="AS58" s="483"/>
      <c r="AT58" s="483"/>
      <c r="AU58" s="483"/>
      <c r="AV58" s="483"/>
      <c r="AW58" s="483"/>
      <c r="AX58" s="483"/>
      <c r="AY58" s="483"/>
      <c r="AZ58" s="483"/>
      <c r="BA58" s="483"/>
      <c r="BB58" s="483"/>
      <c r="BC58" s="483"/>
      <c r="BD58" s="483"/>
      <c r="BE58" s="483"/>
      <c r="BF58" s="483"/>
      <c r="BG58" s="483"/>
      <c r="BH58" s="483"/>
      <c r="BI58" s="483"/>
      <c r="BJ58" s="483"/>
      <c r="BK58" s="483"/>
      <c r="BL58" s="483"/>
      <c r="BM58" s="483"/>
      <c r="BN58" s="483"/>
      <c r="BO58" s="483"/>
      <c r="BP58" s="483"/>
      <c r="BQ58" s="483"/>
      <c r="BR58" s="483"/>
      <c r="BS58" s="483"/>
      <c r="BT58" s="483"/>
      <c r="BU58" s="483"/>
      <c r="BV58" s="483"/>
      <c r="BW58" s="483"/>
      <c r="BX58" s="483"/>
      <c r="BY58" s="483"/>
      <c r="BZ58" s="483"/>
      <c r="CA58" s="483"/>
      <c r="CB58" s="483"/>
      <c r="CC58" s="483"/>
      <c r="CD58" s="483"/>
      <c r="CE58" s="483"/>
      <c r="CF58" s="483"/>
      <c r="CG58" s="483"/>
      <c r="CH58" s="483"/>
      <c r="CI58" s="483"/>
      <c r="CJ58" s="483"/>
      <c r="CK58" s="483"/>
      <c r="CL58" s="483"/>
      <c r="CM58" s="483"/>
      <c r="CN58" s="483"/>
      <c r="CO58" s="483"/>
      <c r="CP58" s="483"/>
      <c r="CQ58" s="483"/>
      <c r="CR58" s="483"/>
      <c r="CS58" s="483"/>
      <c r="CT58" s="483"/>
      <c r="CU58" s="483"/>
      <c r="CV58" s="483"/>
      <c r="CW58" s="483"/>
      <c r="CX58" s="483"/>
      <c r="CY58" s="483"/>
      <c r="CZ58" s="483"/>
      <c r="DA58" s="483"/>
      <c r="DB58" s="483"/>
      <c r="DC58" s="483"/>
      <c r="DD58" s="483"/>
      <c r="DE58" s="483"/>
      <c r="DF58" s="483"/>
      <c r="DG58" s="483"/>
      <c r="DH58" s="483"/>
      <c r="DI58" s="483"/>
      <c r="DJ58" s="483"/>
      <c r="DK58" s="483"/>
      <c r="DL58" s="483"/>
      <c r="DM58" s="483"/>
      <c r="DN58" s="483"/>
      <c r="DO58" s="483"/>
      <c r="DP58" s="483"/>
      <c r="DQ58" s="483"/>
      <c r="DR58" s="483"/>
      <c r="DS58" s="483"/>
      <c r="DT58" s="483"/>
      <c r="DU58" s="483"/>
      <c r="DV58" s="483"/>
      <c r="DW58" s="483"/>
      <c r="DX58" s="483"/>
      <c r="DY58" s="483"/>
      <c r="DZ58" s="483"/>
      <c r="EA58" s="483"/>
      <c r="EB58" s="483"/>
      <c r="EC58" s="483"/>
      <c r="ED58" s="483"/>
      <c r="EE58" s="483"/>
      <c r="EF58" s="483"/>
      <c r="EG58" s="483"/>
      <c r="EH58" s="483"/>
      <c r="EI58" s="483"/>
      <c r="EJ58" s="483"/>
      <c r="EK58" s="483"/>
      <c r="EL58" s="483"/>
      <c r="EM58" s="483"/>
      <c r="EN58" s="483"/>
      <c r="EO58" s="483"/>
      <c r="EP58" s="483"/>
      <c r="EQ58" s="483"/>
      <c r="ER58" s="483"/>
      <c r="ES58" s="483"/>
      <c r="ET58" s="483"/>
      <c r="EU58" s="483"/>
      <c r="EV58" s="483"/>
      <c r="EW58" s="483"/>
      <c r="EX58" s="483"/>
      <c r="EY58" s="483"/>
      <c r="EZ58" s="483"/>
      <c r="FA58" s="483"/>
      <c r="FB58" s="483"/>
      <c r="FC58" s="483"/>
      <c r="FD58" s="483"/>
      <c r="FE58" s="483"/>
      <c r="FF58" s="483"/>
      <c r="FG58" s="483"/>
      <c r="FH58" s="483"/>
      <c r="FI58" s="483"/>
      <c r="FJ58" s="483"/>
      <c r="FK58" s="483"/>
      <c r="FL58" s="483"/>
      <c r="FM58" s="483"/>
      <c r="FN58" s="483"/>
      <c r="FO58" s="483"/>
      <c r="FP58" s="483"/>
      <c r="FQ58" s="483"/>
      <c r="FR58" s="483"/>
      <c r="FS58" s="483"/>
      <c r="FT58" s="483"/>
      <c r="FU58" s="483"/>
      <c r="FV58" s="483"/>
      <c r="FW58" s="483"/>
      <c r="FX58" s="483"/>
      <c r="FY58" s="483"/>
      <c r="FZ58" s="483"/>
      <c r="GA58" s="483"/>
      <c r="GB58" s="483"/>
      <c r="GC58" s="483"/>
      <c r="GD58" s="483"/>
      <c r="GE58" s="483"/>
      <c r="GF58" s="483"/>
      <c r="GG58" s="483"/>
      <c r="GH58" s="483"/>
      <c r="GI58" s="483"/>
      <c r="GJ58" s="483"/>
      <c r="GK58" s="483"/>
      <c r="GL58" s="483"/>
      <c r="GM58" s="483"/>
      <c r="GN58" s="483"/>
      <c r="GO58" s="483"/>
      <c r="GP58" s="483"/>
      <c r="GQ58" s="483"/>
      <c r="GR58" s="483"/>
      <c r="GS58" s="483"/>
      <c r="GT58" s="483"/>
      <c r="GU58" s="483"/>
      <c r="GV58" s="483"/>
      <c r="GW58" s="483"/>
      <c r="GX58" s="483"/>
      <c r="GY58" s="483"/>
      <c r="GZ58" s="483"/>
      <c r="HA58" s="483"/>
      <c r="HB58" s="483"/>
      <c r="HC58" s="483"/>
      <c r="HD58" s="483"/>
      <c r="HE58" s="483"/>
      <c r="HF58" s="483"/>
      <c r="HG58" s="483"/>
      <c r="HH58" s="483"/>
      <c r="HI58" s="483"/>
      <c r="HJ58" s="483"/>
      <c r="HK58" s="483"/>
      <c r="HL58" s="483"/>
      <c r="HM58" s="483"/>
      <c r="HN58" s="483"/>
      <c r="HO58" s="483"/>
      <c r="HP58" s="483"/>
      <c r="HQ58" s="483"/>
      <c r="HR58" s="483"/>
      <c r="HS58" s="483"/>
      <c r="HT58" s="483"/>
      <c r="HU58" s="483"/>
      <c r="HV58" s="483"/>
      <c r="HW58" s="483"/>
      <c r="HX58" s="483"/>
      <c r="HY58" s="483"/>
      <c r="HZ58" s="483"/>
      <c r="IA58" s="483"/>
      <c r="IB58" s="483"/>
      <c r="IC58" s="483"/>
      <c r="ID58" s="483"/>
      <c r="IE58" s="483"/>
      <c r="IF58" s="483"/>
      <c r="IG58" s="483"/>
      <c r="IH58" s="483"/>
      <c r="II58" s="483"/>
      <c r="IJ58" s="483"/>
      <c r="IK58" s="483"/>
      <c r="IL58" s="483"/>
      <c r="IM58" s="483"/>
      <c r="IN58" s="483"/>
      <c r="IO58" s="483"/>
      <c r="IP58" s="483"/>
      <c r="IQ58" s="483"/>
      <c r="IR58" s="483"/>
      <c r="IS58" s="483"/>
      <c r="IT58" s="483"/>
      <c r="IU58" s="483"/>
      <c r="IV58" s="483"/>
      <c r="IW58" s="483"/>
      <c r="IX58" s="483"/>
      <c r="IY58" s="483"/>
      <c r="IZ58" s="483"/>
      <c r="JA58" s="483"/>
      <c r="JB58" s="483"/>
      <c r="JC58" s="483"/>
      <c r="JD58" s="483"/>
      <c r="JE58" s="483"/>
      <c r="JF58" s="483"/>
      <c r="JG58" s="483"/>
      <c r="JH58" s="483"/>
      <c r="JI58" s="483"/>
      <c r="JJ58" s="483"/>
      <c r="JK58" s="483"/>
      <c r="JL58" s="483"/>
      <c r="JM58" s="483"/>
      <c r="JN58" s="483"/>
      <c r="JO58" s="483"/>
      <c r="JP58" s="483"/>
      <c r="JQ58" s="483"/>
      <c r="JR58" s="483"/>
      <c r="JS58" s="483"/>
      <c r="JT58" s="483"/>
      <c r="JU58" s="483"/>
      <c r="JV58" s="483"/>
      <c r="JW58" s="483"/>
      <c r="JX58" s="483"/>
      <c r="JY58" s="483"/>
      <c r="JZ58" s="483"/>
      <c r="KA58" s="483"/>
      <c r="KB58" s="483"/>
      <c r="KC58" s="483"/>
      <c r="KD58" s="483"/>
      <c r="KE58" s="483"/>
      <c r="KF58" s="483"/>
      <c r="KG58" s="483"/>
      <c r="KH58" s="483"/>
      <c r="KI58" s="483"/>
      <c r="KJ58" s="483"/>
      <c r="KK58" s="483"/>
      <c r="KL58" s="483"/>
      <c r="KM58" s="483"/>
      <c r="KN58" s="483"/>
      <c r="KO58" s="483"/>
      <c r="KP58" s="483"/>
      <c r="KQ58" s="483"/>
      <c r="KR58" s="483"/>
      <c r="KS58" s="483"/>
      <c r="KT58" s="483"/>
      <c r="KU58" s="483"/>
      <c r="KV58" s="483"/>
      <c r="KW58" s="483"/>
      <c r="KX58" s="483"/>
      <c r="KY58" s="483"/>
      <c r="KZ58" s="483"/>
      <c r="LA58" s="483"/>
      <c r="LB58" s="483"/>
      <c r="LC58" s="483"/>
      <c r="LD58" s="483"/>
      <c r="LE58" s="483"/>
      <c r="LF58" s="483"/>
      <c r="LG58" s="483"/>
      <c r="LH58" s="483"/>
      <c r="LI58" s="483"/>
      <c r="LJ58" s="483"/>
      <c r="LK58" s="483"/>
      <c r="LL58" s="483"/>
      <c r="LM58" s="483"/>
      <c r="LN58" s="483"/>
      <c r="LO58" s="483"/>
      <c r="LP58" s="483"/>
      <c r="LQ58" s="483"/>
      <c r="LR58" s="483"/>
      <c r="LS58" s="483"/>
      <c r="LT58" s="483"/>
      <c r="LU58" s="483"/>
      <c r="LV58" s="483"/>
      <c r="LW58" s="483"/>
      <c r="LX58" s="483"/>
      <c r="LY58" s="483"/>
      <c r="LZ58" s="483"/>
      <c r="MA58" s="483"/>
      <c r="MB58" s="483"/>
      <c r="MC58" s="483"/>
      <c r="MD58" s="483"/>
      <c r="ME58" s="483"/>
      <c r="MF58" s="483"/>
      <c r="MG58" s="483"/>
      <c r="MH58" s="483"/>
      <c r="MI58" s="483"/>
      <c r="MJ58" s="483"/>
      <c r="MK58" s="483"/>
      <c r="ML58" s="483"/>
      <c r="MM58" s="483"/>
      <c r="MN58" s="483"/>
      <c r="MO58" s="483"/>
      <c r="MP58" s="483"/>
      <c r="MQ58" s="483"/>
      <c r="MR58" s="483"/>
      <c r="MS58" s="483"/>
      <c r="MT58" s="483"/>
      <c r="MU58" s="483"/>
      <c r="MV58" s="483"/>
      <c r="MW58" s="483"/>
      <c r="MX58" s="483"/>
      <c r="MY58" s="483"/>
      <c r="MZ58" s="483"/>
      <c r="NA58" s="483"/>
      <c r="NB58" s="483"/>
      <c r="NC58" s="483"/>
      <c r="ND58" s="483"/>
      <c r="NE58" s="483"/>
      <c r="NF58" s="483"/>
      <c r="NG58" s="483"/>
      <c r="NH58" s="483"/>
      <c r="NI58" s="483"/>
      <c r="NJ58" s="483"/>
      <c r="NK58" s="483"/>
      <c r="NL58" s="483"/>
      <c r="NM58" s="483"/>
      <c r="NN58" s="483"/>
      <c r="NO58" s="483"/>
      <c r="NP58" s="483"/>
      <c r="NQ58" s="483"/>
      <c r="NR58" s="483"/>
      <c r="NS58" s="483"/>
      <c r="NT58" s="483"/>
      <c r="NU58" s="483"/>
      <c r="NV58" s="483"/>
      <c r="NW58" s="483"/>
      <c r="NX58" s="483"/>
      <c r="NY58" s="483"/>
      <c r="NZ58" s="483"/>
      <c r="OA58" s="483"/>
      <c r="OB58" s="483"/>
      <c r="OC58" s="483"/>
      <c r="OD58" s="483"/>
      <c r="OE58" s="483"/>
      <c r="OF58" s="483"/>
      <c r="OG58" s="483"/>
      <c r="OH58" s="483"/>
      <c r="OI58" s="483"/>
      <c r="OJ58" s="483"/>
      <c r="OK58" s="483"/>
      <c r="OL58" s="483"/>
      <c r="OM58" s="483"/>
      <c r="ON58" s="483"/>
      <c r="OO58" s="483"/>
      <c r="OP58" s="483"/>
      <c r="OQ58" s="483"/>
      <c r="OR58" s="483"/>
      <c r="OS58" s="483"/>
      <c r="OT58" s="483"/>
      <c r="OU58" s="483"/>
      <c r="OV58" s="483"/>
      <c r="OW58" s="483"/>
      <c r="OX58" s="483"/>
      <c r="OY58" s="483"/>
      <c r="OZ58" s="483"/>
      <c r="PA58" s="483"/>
      <c r="PB58" s="483"/>
      <c r="PC58" s="483"/>
      <c r="PD58" s="483"/>
      <c r="PE58" s="483"/>
      <c r="PF58" s="483"/>
      <c r="PG58" s="483"/>
      <c r="PH58" s="483"/>
      <c r="PI58" s="483"/>
      <c r="PJ58" s="483"/>
      <c r="PK58" s="483"/>
      <c r="PL58" s="483"/>
      <c r="PM58" s="483"/>
      <c r="PN58" s="483"/>
      <c r="PO58" s="483"/>
      <c r="PP58" s="483"/>
      <c r="PQ58" s="483"/>
      <c r="PR58" s="483"/>
      <c r="PS58" s="483"/>
      <c r="PT58" s="483"/>
      <c r="PU58" s="483"/>
      <c r="PV58" s="483"/>
      <c r="PW58" s="483"/>
      <c r="PX58" s="483"/>
      <c r="PY58" s="483"/>
      <c r="PZ58" s="483"/>
      <c r="QA58" s="483"/>
      <c r="QB58" s="483"/>
      <c r="QC58" s="483"/>
      <c r="QD58" s="483"/>
      <c r="QE58" s="483"/>
      <c r="QF58" s="483"/>
      <c r="QG58" s="483"/>
      <c r="QH58" s="483"/>
      <c r="QI58" s="483"/>
      <c r="QJ58" s="483"/>
      <c r="QK58" s="483"/>
      <c r="QL58" s="483"/>
      <c r="QM58" s="483"/>
      <c r="QN58" s="483"/>
      <c r="QO58" s="483"/>
      <c r="QP58" s="483"/>
      <c r="QQ58" s="483"/>
      <c r="QR58" s="483"/>
      <c r="QS58" s="483"/>
      <c r="QT58" s="483"/>
      <c r="QU58" s="483"/>
      <c r="QV58" s="483"/>
      <c r="QW58" s="483"/>
      <c r="QX58" s="483"/>
      <c r="QY58" s="483"/>
      <c r="QZ58" s="483"/>
      <c r="RA58" s="483"/>
      <c r="RB58" s="483"/>
      <c r="RC58" s="483"/>
      <c r="RD58" s="483"/>
      <c r="RE58" s="483"/>
      <c r="RF58" s="483"/>
      <c r="RG58" s="483"/>
      <c r="RH58" s="483"/>
      <c r="RI58" s="483"/>
      <c r="RJ58" s="483"/>
      <c r="RK58" s="483"/>
      <c r="RL58" s="483"/>
      <c r="RM58" s="483"/>
      <c r="RN58" s="483"/>
      <c r="RO58" s="483"/>
      <c r="RP58" s="483"/>
      <c r="RQ58" s="483"/>
      <c r="RR58" s="483"/>
      <c r="RS58" s="483"/>
      <c r="RT58" s="483"/>
      <c r="RU58" s="483"/>
      <c r="RV58" s="483"/>
      <c r="RW58" s="483"/>
      <c r="RX58" s="483"/>
      <c r="RY58" s="483"/>
      <c r="RZ58" s="483"/>
      <c r="SA58" s="483"/>
      <c r="SB58" s="483"/>
      <c r="SC58" s="483"/>
      <c r="SD58" s="483"/>
      <c r="SE58" s="483"/>
      <c r="SF58" s="483"/>
      <c r="SG58" s="483"/>
      <c r="SH58" s="483"/>
      <c r="SI58" s="483"/>
      <c r="SJ58" s="483"/>
      <c r="SK58" s="483"/>
      <c r="SL58" s="483"/>
      <c r="SM58" s="483"/>
      <c r="SN58" s="483"/>
      <c r="SO58" s="483"/>
      <c r="SP58" s="483"/>
      <c r="SQ58" s="483"/>
      <c r="SR58" s="483"/>
      <c r="SS58" s="483"/>
      <c r="ST58" s="483"/>
      <c r="SU58" s="483"/>
      <c r="SV58" s="483"/>
      <c r="SW58" s="483"/>
      <c r="SX58" s="483"/>
      <c r="SY58" s="483"/>
      <c r="SZ58" s="483"/>
      <c r="TA58" s="483"/>
      <c r="TB58" s="483"/>
      <c r="TC58" s="483"/>
      <c r="TD58" s="483"/>
      <c r="TE58" s="483"/>
      <c r="TF58" s="483"/>
      <c r="TG58" s="483"/>
      <c r="TH58" s="483"/>
      <c r="TI58" s="483"/>
      <c r="TJ58" s="483"/>
      <c r="TK58" s="483"/>
      <c r="TL58" s="483"/>
      <c r="TM58" s="483"/>
      <c r="TN58" s="483"/>
      <c r="TO58" s="483"/>
      <c r="TP58" s="483"/>
      <c r="TQ58" s="483"/>
      <c r="TR58" s="483"/>
      <c r="TS58" s="483"/>
      <c r="TT58" s="483"/>
      <c r="TU58" s="483"/>
      <c r="TV58" s="483"/>
      <c r="TW58" s="483"/>
      <c r="TX58" s="483"/>
      <c r="TY58" s="483"/>
      <c r="TZ58" s="483"/>
      <c r="UA58" s="483"/>
      <c r="UB58" s="483"/>
      <c r="UC58" s="483"/>
      <c r="UD58" s="483"/>
      <c r="UE58" s="483"/>
      <c r="UF58" s="483"/>
      <c r="UG58" s="483"/>
      <c r="UH58" s="483"/>
      <c r="UI58" s="483"/>
      <c r="UJ58" s="483"/>
      <c r="UK58" s="483"/>
      <c r="UL58" s="483"/>
      <c r="UM58" s="483"/>
      <c r="UN58" s="483"/>
      <c r="UO58" s="483"/>
      <c r="UP58" s="483"/>
      <c r="UQ58" s="483"/>
      <c r="UR58" s="483"/>
      <c r="US58" s="483"/>
      <c r="UT58" s="483"/>
      <c r="UU58" s="483"/>
      <c r="UV58" s="483"/>
      <c r="UW58" s="483"/>
      <c r="UX58" s="483"/>
      <c r="UY58" s="483"/>
      <c r="UZ58" s="483"/>
      <c r="VA58" s="483"/>
      <c r="VB58" s="483"/>
      <c r="VC58" s="483"/>
      <c r="VD58" s="483"/>
      <c r="VE58" s="483"/>
      <c r="VF58" s="483"/>
      <c r="VG58" s="483"/>
      <c r="VH58" s="483"/>
      <c r="VI58" s="483"/>
      <c r="VJ58" s="483"/>
      <c r="VK58" s="483"/>
      <c r="VL58" s="483"/>
      <c r="VM58" s="483"/>
      <c r="VN58" s="483"/>
      <c r="VO58" s="483"/>
      <c r="VP58" s="483"/>
      <c r="VQ58" s="483"/>
      <c r="VR58" s="483"/>
      <c r="VS58" s="483"/>
      <c r="VT58" s="483"/>
      <c r="VU58" s="483"/>
      <c r="VV58" s="483"/>
      <c r="VW58" s="483"/>
      <c r="VX58" s="483"/>
      <c r="VY58" s="483"/>
      <c r="VZ58" s="483"/>
      <c r="WA58" s="483"/>
      <c r="WB58" s="483"/>
      <c r="WC58" s="483"/>
      <c r="WD58" s="483"/>
      <c r="WE58" s="483"/>
      <c r="WF58" s="483"/>
      <c r="WG58" s="483"/>
      <c r="WH58" s="483"/>
      <c r="WI58" s="483"/>
      <c r="WJ58" s="483"/>
      <c r="WK58" s="483"/>
      <c r="WL58" s="483"/>
      <c r="WM58" s="483"/>
      <c r="WN58" s="483"/>
      <c r="WO58" s="483"/>
      <c r="WP58" s="483"/>
      <c r="WQ58" s="483"/>
      <c r="WR58" s="483"/>
      <c r="WS58" s="483"/>
      <c r="WT58" s="483"/>
      <c r="WU58" s="483"/>
      <c r="WV58" s="483"/>
      <c r="WW58" s="483"/>
      <c r="WX58" s="483"/>
      <c r="WY58" s="483"/>
      <c r="WZ58" s="483"/>
      <c r="XA58" s="483"/>
      <c r="XB58" s="483"/>
      <c r="XC58" s="483"/>
      <c r="XD58" s="483"/>
      <c r="XE58" s="483"/>
      <c r="XF58" s="483"/>
      <c r="XG58" s="483"/>
      <c r="XH58" s="483"/>
      <c r="XI58" s="483"/>
      <c r="XJ58" s="483"/>
      <c r="XK58" s="483"/>
      <c r="XL58" s="483"/>
      <c r="XM58" s="483"/>
      <c r="XN58" s="483"/>
      <c r="XO58" s="483"/>
      <c r="XP58" s="483"/>
      <c r="XQ58" s="483"/>
      <c r="XR58" s="483"/>
      <c r="XS58" s="483"/>
      <c r="XT58" s="483"/>
      <c r="XU58" s="483"/>
      <c r="XV58" s="483"/>
      <c r="XW58" s="483"/>
      <c r="XX58" s="483"/>
      <c r="XY58" s="483"/>
      <c r="XZ58" s="483"/>
      <c r="YA58" s="483"/>
      <c r="YB58" s="483"/>
      <c r="YC58" s="483"/>
      <c r="YD58" s="483"/>
      <c r="YE58" s="483"/>
      <c r="YF58" s="483"/>
      <c r="YG58" s="483"/>
      <c r="YH58" s="483"/>
      <c r="YI58" s="483"/>
      <c r="YJ58" s="483"/>
      <c r="YK58" s="483"/>
      <c r="YL58" s="483"/>
      <c r="YM58" s="483"/>
      <c r="YN58" s="483"/>
      <c r="YO58" s="483"/>
      <c r="YP58" s="483"/>
      <c r="YQ58" s="483"/>
      <c r="YR58" s="483"/>
      <c r="YS58" s="483"/>
      <c r="YT58" s="483"/>
      <c r="YU58" s="483"/>
      <c r="YV58" s="483"/>
      <c r="YW58" s="483"/>
      <c r="YX58" s="483"/>
      <c r="YY58" s="483"/>
      <c r="YZ58" s="483"/>
      <c r="ZA58" s="483"/>
      <c r="ZB58" s="483"/>
      <c r="ZC58" s="483"/>
      <c r="ZD58" s="483"/>
      <c r="ZE58" s="483"/>
      <c r="ZF58" s="483"/>
      <c r="ZG58" s="483"/>
      <c r="ZH58" s="483"/>
      <c r="ZI58" s="483"/>
      <c r="ZJ58" s="483"/>
      <c r="ZK58" s="483"/>
      <c r="ZL58" s="483"/>
      <c r="ZM58" s="483"/>
      <c r="ZN58" s="483"/>
      <c r="ZO58" s="483"/>
      <c r="ZP58" s="483"/>
      <c r="ZQ58" s="483"/>
      <c r="ZR58" s="483"/>
      <c r="ZS58" s="483"/>
      <c r="ZT58" s="483"/>
      <c r="ZU58" s="483"/>
      <c r="ZV58" s="483"/>
      <c r="ZW58" s="483"/>
      <c r="ZX58" s="483"/>
      <c r="ZY58" s="483"/>
      <c r="ZZ58" s="483"/>
    </row>
    <row r="59" spans="1:702" s="542" customFormat="1">
      <c r="A59" s="483"/>
      <c r="B59" s="483"/>
      <c r="C59" s="483"/>
      <c r="D59" s="541"/>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3"/>
      <c r="AY59" s="483"/>
      <c r="AZ59" s="483"/>
      <c r="BA59" s="483"/>
      <c r="BB59" s="483"/>
      <c r="BC59" s="483"/>
      <c r="BD59" s="483"/>
      <c r="BE59" s="483"/>
      <c r="BF59" s="483"/>
      <c r="BG59" s="483"/>
      <c r="BH59" s="483"/>
      <c r="BI59" s="483"/>
      <c r="BJ59" s="483"/>
      <c r="BK59" s="483"/>
      <c r="BL59" s="483"/>
      <c r="BM59" s="483"/>
      <c r="BN59" s="483"/>
      <c r="BO59" s="483"/>
      <c r="BP59" s="483"/>
      <c r="BQ59" s="483"/>
      <c r="BR59" s="483"/>
      <c r="BS59" s="483"/>
      <c r="BT59" s="483"/>
      <c r="BU59" s="483"/>
      <c r="BV59" s="483"/>
      <c r="BW59" s="483"/>
      <c r="BX59" s="483"/>
      <c r="BY59" s="483"/>
      <c r="BZ59" s="483"/>
      <c r="CA59" s="483"/>
      <c r="CB59" s="483"/>
      <c r="CC59" s="483"/>
      <c r="CD59" s="483"/>
      <c r="CE59" s="483"/>
      <c r="CF59" s="483"/>
      <c r="CG59" s="483"/>
      <c r="CH59" s="483"/>
      <c r="CI59" s="483"/>
      <c r="CJ59" s="483"/>
      <c r="CK59" s="483"/>
      <c r="CL59" s="483"/>
      <c r="CM59" s="483"/>
      <c r="CN59" s="483"/>
      <c r="CO59" s="483"/>
      <c r="CP59" s="483"/>
      <c r="CQ59" s="483"/>
      <c r="CR59" s="483"/>
      <c r="CS59" s="483"/>
      <c r="CT59" s="483"/>
      <c r="CU59" s="483"/>
      <c r="CV59" s="483"/>
      <c r="CW59" s="483"/>
      <c r="CX59" s="483"/>
      <c r="CY59" s="483"/>
      <c r="CZ59" s="483"/>
      <c r="DA59" s="483"/>
      <c r="DB59" s="483"/>
      <c r="DC59" s="483"/>
      <c r="DD59" s="483"/>
      <c r="DE59" s="483"/>
      <c r="DF59" s="483"/>
      <c r="DG59" s="483"/>
      <c r="DH59" s="483"/>
      <c r="DI59" s="483"/>
      <c r="DJ59" s="483"/>
      <c r="DK59" s="483"/>
      <c r="DL59" s="483"/>
      <c r="DM59" s="483"/>
      <c r="DN59" s="483"/>
      <c r="DO59" s="483"/>
      <c r="DP59" s="483"/>
      <c r="DQ59" s="483"/>
      <c r="DR59" s="483"/>
      <c r="DS59" s="483"/>
      <c r="DT59" s="483"/>
      <c r="DU59" s="483"/>
      <c r="DV59" s="483"/>
      <c r="DW59" s="483"/>
      <c r="DX59" s="483"/>
      <c r="DY59" s="483"/>
      <c r="DZ59" s="483"/>
      <c r="EA59" s="483"/>
      <c r="EB59" s="483"/>
      <c r="EC59" s="483"/>
      <c r="ED59" s="483"/>
      <c r="EE59" s="483"/>
      <c r="EF59" s="483"/>
      <c r="EG59" s="483"/>
      <c r="EH59" s="483"/>
      <c r="EI59" s="483"/>
      <c r="EJ59" s="483"/>
      <c r="EK59" s="483"/>
      <c r="EL59" s="483"/>
      <c r="EM59" s="483"/>
      <c r="EN59" s="483"/>
      <c r="EO59" s="483"/>
      <c r="EP59" s="483"/>
      <c r="EQ59" s="483"/>
      <c r="ER59" s="483"/>
      <c r="ES59" s="483"/>
      <c r="ET59" s="483"/>
      <c r="EU59" s="483"/>
      <c r="EV59" s="483"/>
      <c r="EW59" s="483"/>
      <c r="EX59" s="483"/>
      <c r="EY59" s="483"/>
      <c r="EZ59" s="483"/>
      <c r="FA59" s="483"/>
      <c r="FB59" s="483"/>
      <c r="FC59" s="483"/>
      <c r="FD59" s="483"/>
      <c r="FE59" s="483"/>
      <c r="FF59" s="483"/>
      <c r="FG59" s="483"/>
      <c r="FH59" s="483"/>
      <c r="FI59" s="483"/>
      <c r="FJ59" s="483"/>
      <c r="FK59" s="483"/>
      <c r="FL59" s="483"/>
      <c r="FM59" s="483"/>
      <c r="FN59" s="483"/>
      <c r="FO59" s="483"/>
      <c r="FP59" s="483"/>
      <c r="FQ59" s="483"/>
      <c r="FR59" s="483"/>
      <c r="FS59" s="483"/>
      <c r="FT59" s="483"/>
      <c r="FU59" s="483"/>
      <c r="FV59" s="483"/>
      <c r="FW59" s="483"/>
      <c r="FX59" s="483"/>
      <c r="FY59" s="483"/>
      <c r="FZ59" s="483"/>
      <c r="GA59" s="483"/>
      <c r="GB59" s="483"/>
      <c r="GC59" s="483"/>
      <c r="GD59" s="483"/>
      <c r="GE59" s="483"/>
      <c r="GF59" s="483"/>
      <c r="GG59" s="483"/>
      <c r="GH59" s="483"/>
      <c r="GI59" s="483"/>
      <c r="GJ59" s="483"/>
      <c r="GK59" s="483"/>
      <c r="GL59" s="483"/>
      <c r="GM59" s="483"/>
      <c r="GN59" s="483"/>
      <c r="GO59" s="483"/>
      <c r="GP59" s="483"/>
      <c r="GQ59" s="483"/>
      <c r="GR59" s="483"/>
      <c r="GS59" s="483"/>
      <c r="GT59" s="483"/>
      <c r="GU59" s="483"/>
      <c r="GV59" s="483"/>
      <c r="GW59" s="483"/>
      <c r="GX59" s="483"/>
      <c r="GY59" s="483"/>
      <c r="GZ59" s="483"/>
      <c r="HA59" s="483"/>
      <c r="HB59" s="483"/>
      <c r="HC59" s="483"/>
      <c r="HD59" s="483"/>
      <c r="HE59" s="483"/>
      <c r="HF59" s="483"/>
      <c r="HG59" s="483"/>
      <c r="HH59" s="483"/>
      <c r="HI59" s="483"/>
      <c r="HJ59" s="483"/>
      <c r="HK59" s="483"/>
      <c r="HL59" s="483"/>
      <c r="HM59" s="483"/>
      <c r="HN59" s="483"/>
      <c r="HO59" s="483"/>
      <c r="HP59" s="483"/>
      <c r="HQ59" s="483"/>
      <c r="HR59" s="483"/>
      <c r="HS59" s="483"/>
      <c r="HT59" s="483"/>
      <c r="HU59" s="483"/>
      <c r="HV59" s="483"/>
      <c r="HW59" s="483"/>
      <c r="HX59" s="483"/>
      <c r="HY59" s="483"/>
      <c r="HZ59" s="483"/>
      <c r="IA59" s="483"/>
      <c r="IB59" s="483"/>
      <c r="IC59" s="483"/>
      <c r="ID59" s="483"/>
      <c r="IE59" s="483"/>
      <c r="IF59" s="483"/>
      <c r="IG59" s="483"/>
      <c r="IH59" s="483"/>
      <c r="II59" s="483"/>
      <c r="IJ59" s="483"/>
      <c r="IK59" s="483"/>
      <c r="IL59" s="483"/>
      <c r="IM59" s="483"/>
      <c r="IN59" s="483"/>
      <c r="IO59" s="483"/>
      <c r="IP59" s="483"/>
      <c r="IQ59" s="483"/>
      <c r="IR59" s="483"/>
      <c r="IS59" s="483"/>
      <c r="IT59" s="483"/>
      <c r="IU59" s="483"/>
      <c r="IV59" s="483"/>
      <c r="IW59" s="483"/>
      <c r="IX59" s="483"/>
      <c r="IY59" s="483"/>
      <c r="IZ59" s="483"/>
      <c r="JA59" s="483"/>
      <c r="JB59" s="483"/>
      <c r="JC59" s="483"/>
      <c r="JD59" s="483"/>
      <c r="JE59" s="483"/>
      <c r="JF59" s="483"/>
      <c r="JG59" s="483"/>
      <c r="JH59" s="483"/>
      <c r="JI59" s="483"/>
      <c r="JJ59" s="483"/>
      <c r="JK59" s="483"/>
      <c r="JL59" s="483"/>
      <c r="JM59" s="483"/>
      <c r="JN59" s="483"/>
      <c r="JO59" s="483"/>
      <c r="JP59" s="483"/>
      <c r="JQ59" s="483"/>
      <c r="JR59" s="483"/>
      <c r="JS59" s="483"/>
      <c r="JT59" s="483"/>
      <c r="JU59" s="483"/>
      <c r="JV59" s="483"/>
      <c r="JW59" s="483"/>
      <c r="JX59" s="483"/>
      <c r="JY59" s="483"/>
      <c r="JZ59" s="483"/>
      <c r="KA59" s="483"/>
      <c r="KB59" s="483"/>
      <c r="KC59" s="483"/>
      <c r="KD59" s="483"/>
      <c r="KE59" s="483"/>
      <c r="KF59" s="483"/>
      <c r="KG59" s="483"/>
      <c r="KH59" s="483"/>
      <c r="KI59" s="483"/>
      <c r="KJ59" s="483"/>
      <c r="KK59" s="483"/>
      <c r="KL59" s="483"/>
      <c r="KM59" s="483"/>
      <c r="KN59" s="483"/>
      <c r="KO59" s="483"/>
      <c r="KP59" s="483"/>
      <c r="KQ59" s="483"/>
      <c r="KR59" s="483"/>
      <c r="KS59" s="483"/>
      <c r="KT59" s="483"/>
      <c r="KU59" s="483"/>
      <c r="KV59" s="483"/>
      <c r="KW59" s="483"/>
      <c r="KX59" s="483"/>
      <c r="KY59" s="483"/>
      <c r="KZ59" s="483"/>
      <c r="LA59" s="483"/>
      <c r="LB59" s="483"/>
      <c r="LC59" s="483"/>
      <c r="LD59" s="483"/>
      <c r="LE59" s="483"/>
      <c r="LF59" s="483"/>
      <c r="LG59" s="483"/>
      <c r="LH59" s="483"/>
      <c r="LI59" s="483"/>
      <c r="LJ59" s="483"/>
      <c r="LK59" s="483"/>
      <c r="LL59" s="483"/>
      <c r="LM59" s="483"/>
      <c r="LN59" s="483"/>
      <c r="LO59" s="483"/>
      <c r="LP59" s="483"/>
      <c r="LQ59" s="483"/>
      <c r="LR59" s="483"/>
      <c r="LS59" s="483"/>
      <c r="LT59" s="483"/>
      <c r="LU59" s="483"/>
      <c r="LV59" s="483"/>
      <c r="LW59" s="483"/>
      <c r="LX59" s="483"/>
      <c r="LY59" s="483"/>
      <c r="LZ59" s="483"/>
      <c r="MA59" s="483"/>
      <c r="MB59" s="483"/>
      <c r="MC59" s="483"/>
      <c r="MD59" s="483"/>
      <c r="ME59" s="483"/>
      <c r="MF59" s="483"/>
      <c r="MG59" s="483"/>
      <c r="MH59" s="483"/>
      <c r="MI59" s="483"/>
      <c r="MJ59" s="483"/>
      <c r="MK59" s="483"/>
      <c r="ML59" s="483"/>
      <c r="MM59" s="483"/>
      <c r="MN59" s="483"/>
      <c r="MO59" s="483"/>
      <c r="MP59" s="483"/>
      <c r="MQ59" s="483"/>
      <c r="MR59" s="483"/>
      <c r="MS59" s="483"/>
      <c r="MT59" s="483"/>
      <c r="MU59" s="483"/>
      <c r="MV59" s="483"/>
      <c r="MW59" s="483"/>
      <c r="MX59" s="483"/>
      <c r="MY59" s="483"/>
      <c r="MZ59" s="483"/>
      <c r="NA59" s="483"/>
      <c r="NB59" s="483"/>
      <c r="NC59" s="483"/>
      <c r="ND59" s="483"/>
      <c r="NE59" s="483"/>
      <c r="NF59" s="483"/>
      <c r="NG59" s="483"/>
      <c r="NH59" s="483"/>
      <c r="NI59" s="483"/>
      <c r="NJ59" s="483"/>
      <c r="NK59" s="483"/>
      <c r="NL59" s="483"/>
      <c r="NM59" s="483"/>
      <c r="NN59" s="483"/>
      <c r="NO59" s="483"/>
      <c r="NP59" s="483"/>
      <c r="NQ59" s="483"/>
      <c r="NR59" s="483"/>
      <c r="NS59" s="483"/>
      <c r="NT59" s="483"/>
      <c r="NU59" s="483"/>
      <c r="NV59" s="483"/>
      <c r="NW59" s="483"/>
      <c r="NX59" s="483"/>
      <c r="NY59" s="483"/>
      <c r="NZ59" s="483"/>
      <c r="OA59" s="483"/>
      <c r="OB59" s="483"/>
      <c r="OC59" s="483"/>
      <c r="OD59" s="483"/>
      <c r="OE59" s="483"/>
      <c r="OF59" s="483"/>
      <c r="OG59" s="483"/>
      <c r="OH59" s="483"/>
      <c r="OI59" s="483"/>
      <c r="OJ59" s="483"/>
      <c r="OK59" s="483"/>
      <c r="OL59" s="483"/>
      <c r="OM59" s="483"/>
      <c r="ON59" s="483"/>
      <c r="OO59" s="483"/>
      <c r="OP59" s="483"/>
      <c r="OQ59" s="483"/>
      <c r="OR59" s="483"/>
      <c r="OS59" s="483"/>
      <c r="OT59" s="483"/>
      <c r="OU59" s="483"/>
      <c r="OV59" s="483"/>
      <c r="OW59" s="483"/>
      <c r="OX59" s="483"/>
      <c r="OY59" s="483"/>
      <c r="OZ59" s="483"/>
      <c r="PA59" s="483"/>
      <c r="PB59" s="483"/>
      <c r="PC59" s="483"/>
      <c r="PD59" s="483"/>
      <c r="PE59" s="483"/>
      <c r="PF59" s="483"/>
      <c r="PG59" s="483"/>
      <c r="PH59" s="483"/>
      <c r="PI59" s="483"/>
      <c r="PJ59" s="483"/>
      <c r="PK59" s="483"/>
      <c r="PL59" s="483"/>
      <c r="PM59" s="483"/>
      <c r="PN59" s="483"/>
      <c r="PO59" s="483"/>
      <c r="PP59" s="483"/>
      <c r="PQ59" s="483"/>
      <c r="PR59" s="483"/>
      <c r="PS59" s="483"/>
      <c r="PT59" s="483"/>
      <c r="PU59" s="483"/>
      <c r="PV59" s="483"/>
      <c r="PW59" s="483"/>
      <c r="PX59" s="483"/>
      <c r="PY59" s="483"/>
      <c r="PZ59" s="483"/>
      <c r="QA59" s="483"/>
      <c r="QB59" s="483"/>
      <c r="QC59" s="483"/>
      <c r="QD59" s="483"/>
      <c r="QE59" s="483"/>
      <c r="QF59" s="483"/>
      <c r="QG59" s="483"/>
      <c r="QH59" s="483"/>
      <c r="QI59" s="483"/>
      <c r="QJ59" s="483"/>
      <c r="QK59" s="483"/>
      <c r="QL59" s="483"/>
      <c r="QM59" s="483"/>
      <c r="QN59" s="483"/>
      <c r="QO59" s="483"/>
      <c r="QP59" s="483"/>
      <c r="QQ59" s="483"/>
      <c r="QR59" s="483"/>
      <c r="QS59" s="483"/>
      <c r="QT59" s="483"/>
      <c r="QU59" s="483"/>
      <c r="QV59" s="483"/>
      <c r="QW59" s="483"/>
      <c r="QX59" s="483"/>
      <c r="QY59" s="483"/>
      <c r="QZ59" s="483"/>
      <c r="RA59" s="483"/>
      <c r="RB59" s="483"/>
      <c r="RC59" s="483"/>
      <c r="RD59" s="483"/>
      <c r="RE59" s="483"/>
      <c r="RF59" s="483"/>
      <c r="RG59" s="483"/>
      <c r="RH59" s="483"/>
      <c r="RI59" s="483"/>
      <c r="RJ59" s="483"/>
      <c r="RK59" s="483"/>
      <c r="RL59" s="483"/>
      <c r="RM59" s="483"/>
      <c r="RN59" s="483"/>
      <c r="RO59" s="483"/>
      <c r="RP59" s="483"/>
      <c r="RQ59" s="483"/>
      <c r="RR59" s="483"/>
      <c r="RS59" s="483"/>
      <c r="RT59" s="483"/>
      <c r="RU59" s="483"/>
      <c r="RV59" s="483"/>
      <c r="RW59" s="483"/>
      <c r="RX59" s="483"/>
      <c r="RY59" s="483"/>
      <c r="RZ59" s="483"/>
      <c r="SA59" s="483"/>
      <c r="SB59" s="483"/>
      <c r="SC59" s="483"/>
      <c r="SD59" s="483"/>
      <c r="SE59" s="483"/>
      <c r="SF59" s="483"/>
      <c r="SG59" s="483"/>
      <c r="SH59" s="483"/>
      <c r="SI59" s="483"/>
      <c r="SJ59" s="483"/>
      <c r="SK59" s="483"/>
      <c r="SL59" s="483"/>
      <c r="SM59" s="483"/>
      <c r="SN59" s="483"/>
      <c r="SO59" s="483"/>
      <c r="SP59" s="483"/>
      <c r="SQ59" s="483"/>
      <c r="SR59" s="483"/>
      <c r="SS59" s="483"/>
      <c r="ST59" s="483"/>
      <c r="SU59" s="483"/>
      <c r="SV59" s="483"/>
      <c r="SW59" s="483"/>
      <c r="SX59" s="483"/>
      <c r="SY59" s="483"/>
      <c r="SZ59" s="483"/>
      <c r="TA59" s="483"/>
      <c r="TB59" s="483"/>
      <c r="TC59" s="483"/>
      <c r="TD59" s="483"/>
      <c r="TE59" s="483"/>
      <c r="TF59" s="483"/>
      <c r="TG59" s="483"/>
      <c r="TH59" s="483"/>
      <c r="TI59" s="483"/>
      <c r="TJ59" s="483"/>
      <c r="TK59" s="483"/>
      <c r="TL59" s="483"/>
      <c r="TM59" s="483"/>
      <c r="TN59" s="483"/>
      <c r="TO59" s="483"/>
      <c r="TP59" s="483"/>
      <c r="TQ59" s="483"/>
      <c r="TR59" s="483"/>
      <c r="TS59" s="483"/>
      <c r="TT59" s="483"/>
      <c r="TU59" s="483"/>
      <c r="TV59" s="483"/>
      <c r="TW59" s="483"/>
      <c r="TX59" s="483"/>
      <c r="TY59" s="483"/>
      <c r="TZ59" s="483"/>
      <c r="UA59" s="483"/>
      <c r="UB59" s="483"/>
      <c r="UC59" s="483"/>
      <c r="UD59" s="483"/>
      <c r="UE59" s="483"/>
      <c r="UF59" s="483"/>
      <c r="UG59" s="483"/>
      <c r="UH59" s="483"/>
      <c r="UI59" s="483"/>
      <c r="UJ59" s="483"/>
      <c r="UK59" s="483"/>
      <c r="UL59" s="483"/>
      <c r="UM59" s="483"/>
      <c r="UN59" s="483"/>
      <c r="UO59" s="483"/>
      <c r="UP59" s="483"/>
      <c r="UQ59" s="483"/>
      <c r="UR59" s="483"/>
      <c r="US59" s="483"/>
      <c r="UT59" s="483"/>
      <c r="UU59" s="483"/>
      <c r="UV59" s="483"/>
      <c r="UW59" s="483"/>
      <c r="UX59" s="483"/>
      <c r="UY59" s="483"/>
      <c r="UZ59" s="483"/>
      <c r="VA59" s="483"/>
      <c r="VB59" s="483"/>
      <c r="VC59" s="483"/>
      <c r="VD59" s="483"/>
      <c r="VE59" s="483"/>
      <c r="VF59" s="483"/>
      <c r="VG59" s="483"/>
      <c r="VH59" s="483"/>
      <c r="VI59" s="483"/>
      <c r="VJ59" s="483"/>
      <c r="VK59" s="483"/>
      <c r="VL59" s="483"/>
      <c r="VM59" s="483"/>
      <c r="VN59" s="483"/>
      <c r="VO59" s="483"/>
      <c r="VP59" s="483"/>
      <c r="VQ59" s="483"/>
      <c r="VR59" s="483"/>
      <c r="VS59" s="483"/>
      <c r="VT59" s="483"/>
      <c r="VU59" s="483"/>
      <c r="VV59" s="483"/>
      <c r="VW59" s="483"/>
      <c r="VX59" s="483"/>
      <c r="VY59" s="483"/>
      <c r="VZ59" s="483"/>
      <c r="WA59" s="483"/>
      <c r="WB59" s="483"/>
      <c r="WC59" s="483"/>
      <c r="WD59" s="483"/>
      <c r="WE59" s="483"/>
      <c r="WF59" s="483"/>
      <c r="WG59" s="483"/>
      <c r="WH59" s="483"/>
      <c r="WI59" s="483"/>
      <c r="WJ59" s="483"/>
      <c r="WK59" s="483"/>
      <c r="WL59" s="483"/>
      <c r="WM59" s="483"/>
      <c r="WN59" s="483"/>
      <c r="WO59" s="483"/>
      <c r="WP59" s="483"/>
      <c r="WQ59" s="483"/>
      <c r="WR59" s="483"/>
      <c r="WS59" s="483"/>
      <c r="WT59" s="483"/>
      <c r="WU59" s="483"/>
      <c r="WV59" s="483"/>
      <c r="WW59" s="483"/>
      <c r="WX59" s="483"/>
      <c r="WY59" s="483"/>
      <c r="WZ59" s="483"/>
      <c r="XA59" s="483"/>
      <c r="XB59" s="483"/>
      <c r="XC59" s="483"/>
      <c r="XD59" s="483"/>
      <c r="XE59" s="483"/>
      <c r="XF59" s="483"/>
      <c r="XG59" s="483"/>
      <c r="XH59" s="483"/>
      <c r="XI59" s="483"/>
      <c r="XJ59" s="483"/>
      <c r="XK59" s="483"/>
      <c r="XL59" s="483"/>
      <c r="XM59" s="483"/>
      <c r="XN59" s="483"/>
      <c r="XO59" s="483"/>
      <c r="XP59" s="483"/>
      <c r="XQ59" s="483"/>
      <c r="XR59" s="483"/>
      <c r="XS59" s="483"/>
      <c r="XT59" s="483"/>
      <c r="XU59" s="483"/>
      <c r="XV59" s="483"/>
      <c r="XW59" s="483"/>
      <c r="XX59" s="483"/>
      <c r="XY59" s="483"/>
      <c r="XZ59" s="483"/>
      <c r="YA59" s="483"/>
      <c r="YB59" s="483"/>
      <c r="YC59" s="483"/>
      <c r="YD59" s="483"/>
      <c r="YE59" s="483"/>
      <c r="YF59" s="483"/>
      <c r="YG59" s="483"/>
      <c r="YH59" s="483"/>
      <c r="YI59" s="483"/>
      <c r="YJ59" s="483"/>
      <c r="YK59" s="483"/>
      <c r="YL59" s="483"/>
      <c r="YM59" s="483"/>
      <c r="YN59" s="483"/>
      <c r="YO59" s="483"/>
      <c r="YP59" s="483"/>
      <c r="YQ59" s="483"/>
      <c r="YR59" s="483"/>
      <c r="YS59" s="483"/>
      <c r="YT59" s="483"/>
      <c r="YU59" s="483"/>
      <c r="YV59" s="483"/>
      <c r="YW59" s="483"/>
      <c r="YX59" s="483"/>
      <c r="YY59" s="483"/>
      <c r="YZ59" s="483"/>
      <c r="ZA59" s="483"/>
      <c r="ZB59" s="483"/>
      <c r="ZC59" s="483"/>
      <c r="ZD59" s="483"/>
      <c r="ZE59" s="483"/>
      <c r="ZF59" s="483"/>
      <c r="ZG59" s="483"/>
      <c r="ZH59" s="483"/>
      <c r="ZI59" s="483"/>
      <c r="ZJ59" s="483"/>
      <c r="ZK59" s="483"/>
      <c r="ZL59" s="483"/>
      <c r="ZM59" s="483"/>
      <c r="ZN59" s="483"/>
      <c r="ZO59" s="483"/>
      <c r="ZP59" s="483"/>
      <c r="ZQ59" s="483"/>
      <c r="ZR59" s="483"/>
      <c r="ZS59" s="483"/>
      <c r="ZT59" s="483"/>
      <c r="ZU59" s="483"/>
      <c r="ZV59" s="483"/>
      <c r="ZW59" s="483"/>
      <c r="ZX59" s="483"/>
      <c r="ZY59" s="483"/>
      <c r="ZZ59" s="483"/>
    </row>
    <row r="60" spans="1:702" s="542" customFormat="1">
      <c r="A60" s="483"/>
      <c r="B60" s="483"/>
      <c r="C60" s="483"/>
      <c r="D60" s="541"/>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3"/>
      <c r="AO60" s="483"/>
      <c r="AP60" s="483"/>
      <c r="AQ60" s="483"/>
      <c r="AR60" s="483"/>
      <c r="AS60" s="483"/>
      <c r="AT60" s="483"/>
      <c r="AU60" s="483"/>
      <c r="AV60" s="483"/>
      <c r="AW60" s="483"/>
      <c r="AX60" s="483"/>
      <c r="AY60" s="483"/>
      <c r="AZ60" s="483"/>
      <c r="BA60" s="483"/>
      <c r="BB60" s="483"/>
      <c r="BC60" s="483"/>
      <c r="BD60" s="483"/>
      <c r="BE60" s="483"/>
      <c r="BF60" s="483"/>
      <c r="BG60" s="483"/>
      <c r="BH60" s="483"/>
      <c r="BI60" s="483"/>
      <c r="BJ60" s="483"/>
      <c r="BK60" s="483"/>
      <c r="BL60" s="483"/>
      <c r="BM60" s="483"/>
      <c r="BN60" s="483"/>
      <c r="BO60" s="483"/>
      <c r="BP60" s="483"/>
      <c r="BQ60" s="483"/>
      <c r="BR60" s="483"/>
      <c r="BS60" s="483"/>
      <c r="BT60" s="483"/>
      <c r="BU60" s="483"/>
      <c r="BV60" s="483"/>
      <c r="BW60" s="483"/>
      <c r="BX60" s="483"/>
      <c r="BY60" s="483"/>
      <c r="BZ60" s="483"/>
      <c r="CA60" s="483"/>
      <c r="CB60" s="483"/>
      <c r="CC60" s="483"/>
      <c r="CD60" s="483"/>
      <c r="CE60" s="483"/>
      <c r="CF60" s="483"/>
      <c r="CG60" s="483"/>
      <c r="CH60" s="483"/>
      <c r="CI60" s="483"/>
      <c r="CJ60" s="483"/>
      <c r="CK60" s="483"/>
      <c r="CL60" s="483"/>
      <c r="CM60" s="483"/>
      <c r="CN60" s="483"/>
      <c r="CO60" s="483"/>
      <c r="CP60" s="483"/>
      <c r="CQ60" s="483"/>
      <c r="CR60" s="483"/>
      <c r="CS60" s="483"/>
      <c r="CT60" s="483"/>
      <c r="CU60" s="483"/>
      <c r="CV60" s="483"/>
      <c r="CW60" s="483"/>
      <c r="CX60" s="483"/>
      <c r="CY60" s="483"/>
      <c r="CZ60" s="483"/>
      <c r="DA60" s="483"/>
      <c r="DB60" s="483"/>
      <c r="DC60" s="483"/>
      <c r="DD60" s="483"/>
      <c r="DE60" s="483"/>
      <c r="DF60" s="483"/>
      <c r="DG60" s="483"/>
      <c r="DH60" s="483"/>
      <c r="DI60" s="483"/>
      <c r="DJ60" s="483"/>
      <c r="DK60" s="483"/>
      <c r="DL60" s="483"/>
      <c r="DM60" s="483"/>
      <c r="DN60" s="483"/>
      <c r="DO60" s="483"/>
      <c r="DP60" s="483"/>
      <c r="DQ60" s="483"/>
      <c r="DR60" s="483"/>
      <c r="DS60" s="483"/>
      <c r="DT60" s="483"/>
      <c r="DU60" s="483"/>
      <c r="DV60" s="483"/>
      <c r="DW60" s="483"/>
      <c r="DX60" s="483"/>
      <c r="DY60" s="483"/>
      <c r="DZ60" s="483"/>
      <c r="EA60" s="483"/>
      <c r="EB60" s="483"/>
      <c r="EC60" s="483"/>
      <c r="ED60" s="483"/>
      <c r="EE60" s="483"/>
      <c r="EF60" s="483"/>
      <c r="EG60" s="483"/>
      <c r="EH60" s="483"/>
      <c r="EI60" s="483"/>
      <c r="EJ60" s="483"/>
      <c r="EK60" s="483"/>
      <c r="EL60" s="483"/>
      <c r="EM60" s="483"/>
      <c r="EN60" s="483"/>
      <c r="EO60" s="483"/>
      <c r="EP60" s="483"/>
      <c r="EQ60" s="483"/>
      <c r="ER60" s="483"/>
      <c r="ES60" s="483"/>
      <c r="ET60" s="483"/>
      <c r="EU60" s="483"/>
      <c r="EV60" s="483"/>
      <c r="EW60" s="483"/>
      <c r="EX60" s="483"/>
      <c r="EY60" s="483"/>
      <c r="EZ60" s="483"/>
      <c r="FA60" s="483"/>
      <c r="FB60" s="483"/>
      <c r="FC60" s="483"/>
      <c r="FD60" s="483"/>
      <c r="FE60" s="483"/>
      <c r="FF60" s="483"/>
      <c r="FG60" s="483"/>
      <c r="FH60" s="483"/>
      <c r="FI60" s="483"/>
      <c r="FJ60" s="483"/>
      <c r="FK60" s="483"/>
      <c r="FL60" s="483"/>
      <c r="FM60" s="483"/>
      <c r="FN60" s="483"/>
      <c r="FO60" s="483"/>
      <c r="FP60" s="483"/>
      <c r="FQ60" s="483"/>
      <c r="FR60" s="483"/>
      <c r="FS60" s="483"/>
      <c r="FT60" s="483"/>
      <c r="FU60" s="483"/>
      <c r="FV60" s="483"/>
      <c r="FW60" s="483"/>
      <c r="FX60" s="483"/>
      <c r="FY60" s="483"/>
      <c r="FZ60" s="483"/>
      <c r="GA60" s="483"/>
      <c r="GB60" s="483"/>
      <c r="GC60" s="483"/>
      <c r="GD60" s="483"/>
      <c r="GE60" s="483"/>
      <c r="GF60" s="483"/>
      <c r="GG60" s="483"/>
      <c r="GH60" s="483"/>
      <c r="GI60" s="483"/>
      <c r="GJ60" s="483"/>
      <c r="GK60" s="483"/>
      <c r="GL60" s="483"/>
      <c r="GM60" s="483"/>
      <c r="GN60" s="483"/>
      <c r="GO60" s="483"/>
      <c r="GP60" s="483"/>
      <c r="GQ60" s="483"/>
      <c r="GR60" s="483"/>
      <c r="GS60" s="483"/>
      <c r="GT60" s="483"/>
      <c r="GU60" s="483"/>
      <c r="GV60" s="483"/>
      <c r="GW60" s="483"/>
      <c r="GX60" s="483"/>
      <c r="GY60" s="483"/>
      <c r="GZ60" s="483"/>
      <c r="HA60" s="483"/>
      <c r="HB60" s="483"/>
      <c r="HC60" s="483"/>
      <c r="HD60" s="483"/>
      <c r="HE60" s="483"/>
      <c r="HF60" s="483"/>
      <c r="HG60" s="483"/>
      <c r="HH60" s="483"/>
      <c r="HI60" s="483"/>
      <c r="HJ60" s="483"/>
      <c r="HK60" s="483"/>
      <c r="HL60" s="483"/>
      <c r="HM60" s="483"/>
      <c r="HN60" s="483"/>
      <c r="HO60" s="483"/>
      <c r="HP60" s="483"/>
      <c r="HQ60" s="483"/>
      <c r="HR60" s="483"/>
      <c r="HS60" s="483"/>
      <c r="HT60" s="483"/>
      <c r="HU60" s="483"/>
      <c r="HV60" s="483"/>
      <c r="HW60" s="483"/>
      <c r="HX60" s="483"/>
      <c r="HY60" s="483"/>
      <c r="HZ60" s="483"/>
      <c r="IA60" s="483"/>
      <c r="IB60" s="483"/>
      <c r="IC60" s="483"/>
      <c r="ID60" s="483"/>
      <c r="IE60" s="483"/>
      <c r="IF60" s="483"/>
      <c r="IG60" s="483"/>
      <c r="IH60" s="483"/>
      <c r="II60" s="483"/>
      <c r="IJ60" s="483"/>
      <c r="IK60" s="483"/>
      <c r="IL60" s="483"/>
      <c r="IM60" s="483"/>
      <c r="IN60" s="483"/>
      <c r="IO60" s="483"/>
      <c r="IP60" s="483"/>
      <c r="IQ60" s="483"/>
      <c r="IR60" s="483"/>
      <c r="IS60" s="483"/>
      <c r="IT60" s="483"/>
      <c r="IU60" s="483"/>
      <c r="IV60" s="483"/>
      <c r="IW60" s="483"/>
      <c r="IX60" s="483"/>
      <c r="IY60" s="483"/>
      <c r="IZ60" s="483"/>
      <c r="JA60" s="483"/>
      <c r="JB60" s="483"/>
      <c r="JC60" s="483"/>
      <c r="JD60" s="483"/>
      <c r="JE60" s="483"/>
      <c r="JF60" s="483"/>
      <c r="JG60" s="483"/>
      <c r="JH60" s="483"/>
      <c r="JI60" s="483"/>
      <c r="JJ60" s="483"/>
      <c r="JK60" s="483"/>
      <c r="JL60" s="483"/>
      <c r="JM60" s="483"/>
      <c r="JN60" s="483"/>
      <c r="JO60" s="483"/>
      <c r="JP60" s="483"/>
      <c r="JQ60" s="483"/>
      <c r="JR60" s="483"/>
      <c r="JS60" s="483"/>
      <c r="JT60" s="483"/>
      <c r="JU60" s="483"/>
      <c r="JV60" s="483"/>
      <c r="JW60" s="483"/>
      <c r="JX60" s="483"/>
      <c r="JY60" s="483"/>
      <c r="JZ60" s="483"/>
      <c r="KA60" s="483"/>
      <c r="KB60" s="483"/>
      <c r="KC60" s="483"/>
      <c r="KD60" s="483"/>
      <c r="KE60" s="483"/>
      <c r="KF60" s="483"/>
      <c r="KG60" s="483"/>
      <c r="KH60" s="483"/>
      <c r="KI60" s="483"/>
      <c r="KJ60" s="483"/>
      <c r="KK60" s="483"/>
      <c r="KL60" s="483"/>
      <c r="KM60" s="483"/>
      <c r="KN60" s="483"/>
      <c r="KO60" s="483"/>
      <c r="KP60" s="483"/>
      <c r="KQ60" s="483"/>
      <c r="KR60" s="483"/>
      <c r="KS60" s="483"/>
      <c r="KT60" s="483"/>
      <c r="KU60" s="483"/>
      <c r="KV60" s="483"/>
      <c r="KW60" s="483"/>
      <c r="KX60" s="483"/>
      <c r="KY60" s="483"/>
      <c r="KZ60" s="483"/>
      <c r="LA60" s="483"/>
      <c r="LB60" s="483"/>
      <c r="LC60" s="483"/>
      <c r="LD60" s="483"/>
      <c r="LE60" s="483"/>
      <c r="LF60" s="483"/>
      <c r="LG60" s="483"/>
      <c r="LH60" s="483"/>
      <c r="LI60" s="483"/>
      <c r="LJ60" s="483"/>
      <c r="LK60" s="483"/>
      <c r="LL60" s="483"/>
      <c r="LM60" s="483"/>
      <c r="LN60" s="483"/>
      <c r="LO60" s="483"/>
      <c r="LP60" s="483"/>
      <c r="LQ60" s="483"/>
      <c r="LR60" s="483"/>
      <c r="LS60" s="483"/>
      <c r="LT60" s="483"/>
      <c r="LU60" s="483"/>
      <c r="LV60" s="483"/>
      <c r="LW60" s="483"/>
      <c r="LX60" s="483"/>
      <c r="LY60" s="483"/>
      <c r="LZ60" s="483"/>
      <c r="MA60" s="483"/>
      <c r="MB60" s="483"/>
      <c r="MC60" s="483"/>
      <c r="MD60" s="483"/>
      <c r="ME60" s="483"/>
      <c r="MF60" s="483"/>
      <c r="MG60" s="483"/>
      <c r="MH60" s="483"/>
      <c r="MI60" s="483"/>
      <c r="MJ60" s="483"/>
      <c r="MK60" s="483"/>
      <c r="ML60" s="483"/>
      <c r="MM60" s="483"/>
      <c r="MN60" s="483"/>
      <c r="MO60" s="483"/>
      <c r="MP60" s="483"/>
      <c r="MQ60" s="483"/>
      <c r="MR60" s="483"/>
      <c r="MS60" s="483"/>
      <c r="MT60" s="483"/>
      <c r="MU60" s="483"/>
      <c r="MV60" s="483"/>
      <c r="MW60" s="483"/>
      <c r="MX60" s="483"/>
      <c r="MY60" s="483"/>
      <c r="MZ60" s="483"/>
      <c r="NA60" s="483"/>
      <c r="NB60" s="483"/>
      <c r="NC60" s="483"/>
      <c r="ND60" s="483"/>
      <c r="NE60" s="483"/>
      <c r="NF60" s="483"/>
      <c r="NG60" s="483"/>
      <c r="NH60" s="483"/>
      <c r="NI60" s="483"/>
      <c r="NJ60" s="483"/>
      <c r="NK60" s="483"/>
      <c r="NL60" s="483"/>
      <c r="NM60" s="483"/>
      <c r="NN60" s="483"/>
      <c r="NO60" s="483"/>
      <c r="NP60" s="483"/>
      <c r="NQ60" s="483"/>
      <c r="NR60" s="483"/>
      <c r="NS60" s="483"/>
      <c r="NT60" s="483"/>
      <c r="NU60" s="483"/>
      <c r="NV60" s="483"/>
      <c r="NW60" s="483"/>
      <c r="NX60" s="483"/>
      <c r="NY60" s="483"/>
      <c r="NZ60" s="483"/>
      <c r="OA60" s="483"/>
      <c r="OB60" s="483"/>
      <c r="OC60" s="483"/>
      <c r="OD60" s="483"/>
      <c r="OE60" s="483"/>
      <c r="OF60" s="483"/>
      <c r="OG60" s="483"/>
      <c r="OH60" s="483"/>
      <c r="OI60" s="483"/>
      <c r="OJ60" s="483"/>
      <c r="OK60" s="483"/>
      <c r="OL60" s="483"/>
      <c r="OM60" s="483"/>
      <c r="ON60" s="483"/>
      <c r="OO60" s="483"/>
      <c r="OP60" s="483"/>
      <c r="OQ60" s="483"/>
      <c r="OR60" s="483"/>
      <c r="OS60" s="483"/>
      <c r="OT60" s="483"/>
      <c r="OU60" s="483"/>
      <c r="OV60" s="483"/>
      <c r="OW60" s="483"/>
      <c r="OX60" s="483"/>
      <c r="OY60" s="483"/>
      <c r="OZ60" s="483"/>
      <c r="PA60" s="483"/>
      <c r="PB60" s="483"/>
      <c r="PC60" s="483"/>
      <c r="PD60" s="483"/>
      <c r="PE60" s="483"/>
      <c r="PF60" s="483"/>
      <c r="PG60" s="483"/>
      <c r="PH60" s="483"/>
      <c r="PI60" s="483"/>
      <c r="PJ60" s="483"/>
      <c r="PK60" s="483"/>
      <c r="PL60" s="483"/>
      <c r="PM60" s="483"/>
      <c r="PN60" s="483"/>
      <c r="PO60" s="483"/>
      <c r="PP60" s="483"/>
      <c r="PQ60" s="483"/>
      <c r="PR60" s="483"/>
      <c r="PS60" s="483"/>
      <c r="PT60" s="483"/>
      <c r="PU60" s="483"/>
      <c r="PV60" s="483"/>
      <c r="PW60" s="483"/>
      <c r="PX60" s="483"/>
      <c r="PY60" s="483"/>
      <c r="PZ60" s="483"/>
      <c r="QA60" s="483"/>
      <c r="QB60" s="483"/>
      <c r="QC60" s="483"/>
      <c r="QD60" s="483"/>
      <c r="QE60" s="483"/>
      <c r="QF60" s="483"/>
      <c r="QG60" s="483"/>
      <c r="QH60" s="483"/>
      <c r="QI60" s="483"/>
      <c r="QJ60" s="483"/>
      <c r="QK60" s="483"/>
      <c r="QL60" s="483"/>
      <c r="QM60" s="483"/>
      <c r="QN60" s="483"/>
      <c r="QO60" s="483"/>
      <c r="QP60" s="483"/>
      <c r="QQ60" s="483"/>
      <c r="QR60" s="483"/>
      <c r="QS60" s="483"/>
      <c r="QT60" s="483"/>
      <c r="QU60" s="483"/>
      <c r="QV60" s="483"/>
      <c r="QW60" s="483"/>
      <c r="QX60" s="483"/>
      <c r="QY60" s="483"/>
      <c r="QZ60" s="483"/>
      <c r="RA60" s="483"/>
      <c r="RB60" s="483"/>
      <c r="RC60" s="483"/>
      <c r="RD60" s="483"/>
      <c r="RE60" s="483"/>
      <c r="RF60" s="483"/>
      <c r="RG60" s="483"/>
      <c r="RH60" s="483"/>
      <c r="RI60" s="483"/>
      <c r="RJ60" s="483"/>
      <c r="RK60" s="483"/>
      <c r="RL60" s="483"/>
      <c r="RM60" s="483"/>
      <c r="RN60" s="483"/>
      <c r="RO60" s="483"/>
      <c r="RP60" s="483"/>
      <c r="RQ60" s="483"/>
      <c r="RR60" s="483"/>
      <c r="RS60" s="483"/>
      <c r="RT60" s="483"/>
      <c r="RU60" s="483"/>
      <c r="RV60" s="483"/>
      <c r="RW60" s="483"/>
      <c r="RX60" s="483"/>
      <c r="RY60" s="483"/>
      <c r="RZ60" s="483"/>
      <c r="SA60" s="483"/>
      <c r="SB60" s="483"/>
      <c r="SC60" s="483"/>
      <c r="SD60" s="483"/>
      <c r="SE60" s="483"/>
      <c r="SF60" s="483"/>
      <c r="SG60" s="483"/>
      <c r="SH60" s="483"/>
      <c r="SI60" s="483"/>
      <c r="SJ60" s="483"/>
      <c r="SK60" s="483"/>
      <c r="SL60" s="483"/>
      <c r="SM60" s="483"/>
      <c r="SN60" s="483"/>
      <c r="SO60" s="483"/>
      <c r="SP60" s="483"/>
      <c r="SQ60" s="483"/>
      <c r="SR60" s="483"/>
      <c r="SS60" s="483"/>
      <c r="ST60" s="483"/>
      <c r="SU60" s="483"/>
      <c r="SV60" s="483"/>
      <c r="SW60" s="483"/>
      <c r="SX60" s="483"/>
      <c r="SY60" s="483"/>
      <c r="SZ60" s="483"/>
      <c r="TA60" s="483"/>
      <c r="TB60" s="483"/>
      <c r="TC60" s="483"/>
      <c r="TD60" s="483"/>
      <c r="TE60" s="483"/>
      <c r="TF60" s="483"/>
      <c r="TG60" s="483"/>
      <c r="TH60" s="483"/>
      <c r="TI60" s="483"/>
      <c r="TJ60" s="483"/>
      <c r="TK60" s="483"/>
      <c r="TL60" s="483"/>
      <c r="TM60" s="483"/>
      <c r="TN60" s="483"/>
      <c r="TO60" s="483"/>
      <c r="TP60" s="483"/>
      <c r="TQ60" s="483"/>
      <c r="TR60" s="483"/>
      <c r="TS60" s="483"/>
      <c r="TT60" s="483"/>
      <c r="TU60" s="483"/>
      <c r="TV60" s="483"/>
      <c r="TW60" s="483"/>
      <c r="TX60" s="483"/>
      <c r="TY60" s="483"/>
      <c r="TZ60" s="483"/>
      <c r="UA60" s="483"/>
      <c r="UB60" s="483"/>
      <c r="UC60" s="483"/>
      <c r="UD60" s="483"/>
      <c r="UE60" s="483"/>
      <c r="UF60" s="483"/>
      <c r="UG60" s="483"/>
      <c r="UH60" s="483"/>
      <c r="UI60" s="483"/>
      <c r="UJ60" s="483"/>
      <c r="UK60" s="483"/>
      <c r="UL60" s="483"/>
      <c r="UM60" s="483"/>
      <c r="UN60" s="483"/>
      <c r="UO60" s="483"/>
      <c r="UP60" s="483"/>
      <c r="UQ60" s="483"/>
      <c r="UR60" s="483"/>
      <c r="US60" s="483"/>
      <c r="UT60" s="483"/>
      <c r="UU60" s="483"/>
      <c r="UV60" s="483"/>
      <c r="UW60" s="483"/>
      <c r="UX60" s="483"/>
      <c r="UY60" s="483"/>
      <c r="UZ60" s="483"/>
      <c r="VA60" s="483"/>
      <c r="VB60" s="483"/>
      <c r="VC60" s="483"/>
      <c r="VD60" s="483"/>
      <c r="VE60" s="483"/>
      <c r="VF60" s="483"/>
      <c r="VG60" s="483"/>
      <c r="VH60" s="483"/>
      <c r="VI60" s="483"/>
      <c r="VJ60" s="483"/>
      <c r="VK60" s="483"/>
      <c r="VL60" s="483"/>
      <c r="VM60" s="483"/>
      <c r="VN60" s="483"/>
      <c r="VO60" s="483"/>
      <c r="VP60" s="483"/>
      <c r="VQ60" s="483"/>
      <c r="VR60" s="483"/>
      <c r="VS60" s="483"/>
      <c r="VT60" s="483"/>
      <c r="VU60" s="483"/>
      <c r="VV60" s="483"/>
      <c r="VW60" s="483"/>
      <c r="VX60" s="483"/>
      <c r="VY60" s="483"/>
      <c r="VZ60" s="483"/>
      <c r="WA60" s="483"/>
      <c r="WB60" s="483"/>
      <c r="WC60" s="483"/>
      <c r="WD60" s="483"/>
      <c r="WE60" s="483"/>
      <c r="WF60" s="483"/>
      <c r="WG60" s="483"/>
      <c r="WH60" s="483"/>
      <c r="WI60" s="483"/>
      <c r="WJ60" s="483"/>
      <c r="WK60" s="483"/>
      <c r="WL60" s="483"/>
      <c r="WM60" s="483"/>
      <c r="WN60" s="483"/>
      <c r="WO60" s="483"/>
      <c r="WP60" s="483"/>
      <c r="WQ60" s="483"/>
      <c r="WR60" s="483"/>
      <c r="WS60" s="483"/>
      <c r="WT60" s="483"/>
      <c r="WU60" s="483"/>
      <c r="WV60" s="483"/>
      <c r="WW60" s="483"/>
      <c r="WX60" s="483"/>
      <c r="WY60" s="483"/>
      <c r="WZ60" s="483"/>
      <c r="XA60" s="483"/>
      <c r="XB60" s="483"/>
      <c r="XC60" s="483"/>
      <c r="XD60" s="483"/>
      <c r="XE60" s="483"/>
      <c r="XF60" s="483"/>
      <c r="XG60" s="483"/>
      <c r="XH60" s="483"/>
      <c r="XI60" s="483"/>
      <c r="XJ60" s="483"/>
      <c r="XK60" s="483"/>
      <c r="XL60" s="483"/>
      <c r="XM60" s="483"/>
      <c r="XN60" s="483"/>
      <c r="XO60" s="483"/>
      <c r="XP60" s="483"/>
      <c r="XQ60" s="483"/>
      <c r="XR60" s="483"/>
      <c r="XS60" s="483"/>
      <c r="XT60" s="483"/>
      <c r="XU60" s="483"/>
      <c r="XV60" s="483"/>
      <c r="XW60" s="483"/>
      <c r="XX60" s="483"/>
      <c r="XY60" s="483"/>
      <c r="XZ60" s="483"/>
      <c r="YA60" s="483"/>
      <c r="YB60" s="483"/>
      <c r="YC60" s="483"/>
      <c r="YD60" s="483"/>
      <c r="YE60" s="483"/>
      <c r="YF60" s="483"/>
      <c r="YG60" s="483"/>
      <c r="YH60" s="483"/>
      <c r="YI60" s="483"/>
      <c r="YJ60" s="483"/>
      <c r="YK60" s="483"/>
      <c r="YL60" s="483"/>
      <c r="YM60" s="483"/>
      <c r="YN60" s="483"/>
      <c r="YO60" s="483"/>
      <c r="YP60" s="483"/>
      <c r="YQ60" s="483"/>
      <c r="YR60" s="483"/>
      <c r="YS60" s="483"/>
      <c r="YT60" s="483"/>
      <c r="YU60" s="483"/>
      <c r="YV60" s="483"/>
      <c r="YW60" s="483"/>
      <c r="YX60" s="483"/>
      <c r="YY60" s="483"/>
      <c r="YZ60" s="483"/>
      <c r="ZA60" s="483"/>
      <c r="ZB60" s="483"/>
      <c r="ZC60" s="483"/>
      <c r="ZD60" s="483"/>
      <c r="ZE60" s="483"/>
      <c r="ZF60" s="483"/>
      <c r="ZG60" s="483"/>
      <c r="ZH60" s="483"/>
      <c r="ZI60" s="483"/>
      <c r="ZJ60" s="483"/>
      <c r="ZK60" s="483"/>
      <c r="ZL60" s="483"/>
      <c r="ZM60" s="483"/>
      <c r="ZN60" s="483"/>
      <c r="ZO60" s="483"/>
      <c r="ZP60" s="483"/>
      <c r="ZQ60" s="483"/>
      <c r="ZR60" s="483"/>
      <c r="ZS60" s="483"/>
      <c r="ZT60" s="483"/>
      <c r="ZU60" s="483"/>
      <c r="ZV60" s="483"/>
      <c r="ZW60" s="483"/>
      <c r="ZX60" s="483"/>
      <c r="ZY60" s="483"/>
      <c r="ZZ60" s="483"/>
    </row>
    <row r="61" spans="1:702" s="542" customFormat="1">
      <c r="A61" s="483"/>
      <c r="B61" s="483"/>
      <c r="C61" s="483"/>
      <c r="D61" s="541"/>
      <c r="E61" s="483"/>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3"/>
      <c r="AZ61" s="483"/>
      <c r="BA61" s="483"/>
      <c r="BB61" s="483"/>
      <c r="BC61" s="483"/>
      <c r="BD61" s="483"/>
      <c r="BE61" s="483"/>
      <c r="BF61" s="483"/>
      <c r="BG61" s="483"/>
      <c r="BH61" s="483"/>
      <c r="BI61" s="483"/>
      <c r="BJ61" s="483"/>
      <c r="BK61" s="483"/>
      <c r="BL61" s="483"/>
      <c r="BM61" s="483"/>
      <c r="BN61" s="483"/>
      <c r="BO61" s="483"/>
      <c r="BP61" s="483"/>
      <c r="BQ61" s="483"/>
      <c r="BR61" s="483"/>
      <c r="BS61" s="483"/>
      <c r="BT61" s="483"/>
      <c r="BU61" s="483"/>
      <c r="BV61" s="483"/>
      <c r="BW61" s="483"/>
      <c r="BX61" s="483"/>
      <c r="BY61" s="483"/>
      <c r="BZ61" s="483"/>
      <c r="CA61" s="483"/>
      <c r="CB61" s="483"/>
      <c r="CC61" s="483"/>
      <c r="CD61" s="483"/>
      <c r="CE61" s="483"/>
      <c r="CF61" s="483"/>
      <c r="CG61" s="483"/>
      <c r="CH61" s="483"/>
      <c r="CI61" s="483"/>
      <c r="CJ61" s="483"/>
      <c r="CK61" s="483"/>
      <c r="CL61" s="483"/>
      <c r="CM61" s="483"/>
      <c r="CN61" s="483"/>
      <c r="CO61" s="483"/>
      <c r="CP61" s="483"/>
      <c r="CQ61" s="483"/>
      <c r="CR61" s="483"/>
      <c r="CS61" s="483"/>
      <c r="CT61" s="483"/>
      <c r="CU61" s="483"/>
      <c r="CV61" s="483"/>
      <c r="CW61" s="483"/>
      <c r="CX61" s="483"/>
      <c r="CY61" s="483"/>
      <c r="CZ61" s="483"/>
      <c r="DA61" s="483"/>
      <c r="DB61" s="483"/>
      <c r="DC61" s="483"/>
      <c r="DD61" s="483"/>
      <c r="DE61" s="483"/>
      <c r="DF61" s="483"/>
      <c r="DG61" s="483"/>
      <c r="DH61" s="483"/>
      <c r="DI61" s="483"/>
      <c r="DJ61" s="483"/>
      <c r="DK61" s="483"/>
      <c r="DL61" s="483"/>
      <c r="DM61" s="483"/>
      <c r="DN61" s="483"/>
      <c r="DO61" s="483"/>
      <c r="DP61" s="483"/>
      <c r="DQ61" s="483"/>
      <c r="DR61" s="483"/>
      <c r="DS61" s="483"/>
      <c r="DT61" s="483"/>
      <c r="DU61" s="483"/>
      <c r="DV61" s="483"/>
      <c r="DW61" s="483"/>
      <c r="DX61" s="483"/>
      <c r="DY61" s="483"/>
      <c r="DZ61" s="483"/>
      <c r="EA61" s="483"/>
      <c r="EB61" s="483"/>
      <c r="EC61" s="483"/>
      <c r="ED61" s="483"/>
      <c r="EE61" s="483"/>
      <c r="EF61" s="483"/>
      <c r="EG61" s="483"/>
      <c r="EH61" s="483"/>
      <c r="EI61" s="483"/>
      <c r="EJ61" s="483"/>
      <c r="EK61" s="483"/>
      <c r="EL61" s="483"/>
      <c r="EM61" s="483"/>
      <c r="EN61" s="483"/>
      <c r="EO61" s="483"/>
      <c r="EP61" s="483"/>
      <c r="EQ61" s="483"/>
      <c r="ER61" s="483"/>
      <c r="ES61" s="483"/>
      <c r="ET61" s="483"/>
      <c r="EU61" s="483"/>
      <c r="EV61" s="483"/>
      <c r="EW61" s="483"/>
      <c r="EX61" s="483"/>
      <c r="EY61" s="483"/>
      <c r="EZ61" s="483"/>
      <c r="FA61" s="483"/>
      <c r="FB61" s="483"/>
      <c r="FC61" s="483"/>
      <c r="FD61" s="483"/>
      <c r="FE61" s="483"/>
      <c r="FF61" s="483"/>
      <c r="FG61" s="483"/>
      <c r="FH61" s="483"/>
      <c r="FI61" s="483"/>
      <c r="FJ61" s="483"/>
      <c r="FK61" s="483"/>
      <c r="FL61" s="483"/>
      <c r="FM61" s="483"/>
      <c r="FN61" s="483"/>
      <c r="FO61" s="483"/>
      <c r="FP61" s="483"/>
      <c r="FQ61" s="483"/>
      <c r="FR61" s="483"/>
      <c r="FS61" s="483"/>
      <c r="FT61" s="483"/>
      <c r="FU61" s="483"/>
      <c r="FV61" s="483"/>
      <c r="FW61" s="483"/>
      <c r="FX61" s="483"/>
      <c r="FY61" s="483"/>
      <c r="FZ61" s="483"/>
      <c r="GA61" s="483"/>
      <c r="GB61" s="483"/>
      <c r="GC61" s="483"/>
      <c r="GD61" s="483"/>
      <c r="GE61" s="483"/>
      <c r="GF61" s="483"/>
      <c r="GG61" s="483"/>
      <c r="GH61" s="483"/>
      <c r="GI61" s="483"/>
      <c r="GJ61" s="483"/>
      <c r="GK61" s="483"/>
      <c r="GL61" s="483"/>
      <c r="GM61" s="483"/>
      <c r="GN61" s="483"/>
      <c r="GO61" s="483"/>
      <c r="GP61" s="483"/>
      <c r="GQ61" s="483"/>
      <c r="GR61" s="483"/>
      <c r="GS61" s="483"/>
      <c r="GT61" s="483"/>
      <c r="GU61" s="483"/>
      <c r="GV61" s="483"/>
      <c r="GW61" s="483"/>
      <c r="GX61" s="483"/>
      <c r="GY61" s="483"/>
      <c r="GZ61" s="483"/>
      <c r="HA61" s="483"/>
      <c r="HB61" s="483"/>
      <c r="HC61" s="483"/>
      <c r="HD61" s="483"/>
      <c r="HE61" s="483"/>
      <c r="HF61" s="483"/>
      <c r="HG61" s="483"/>
      <c r="HH61" s="483"/>
      <c r="HI61" s="483"/>
      <c r="HJ61" s="483"/>
      <c r="HK61" s="483"/>
      <c r="HL61" s="483"/>
      <c r="HM61" s="483"/>
      <c r="HN61" s="483"/>
      <c r="HO61" s="483"/>
      <c r="HP61" s="483"/>
      <c r="HQ61" s="483"/>
      <c r="HR61" s="483"/>
      <c r="HS61" s="483"/>
      <c r="HT61" s="483"/>
      <c r="HU61" s="483"/>
      <c r="HV61" s="483"/>
      <c r="HW61" s="483"/>
      <c r="HX61" s="483"/>
      <c r="HY61" s="483"/>
      <c r="HZ61" s="483"/>
      <c r="IA61" s="483"/>
      <c r="IB61" s="483"/>
      <c r="IC61" s="483"/>
      <c r="ID61" s="483"/>
      <c r="IE61" s="483"/>
      <c r="IF61" s="483"/>
      <c r="IG61" s="483"/>
      <c r="IH61" s="483"/>
      <c r="II61" s="483"/>
      <c r="IJ61" s="483"/>
      <c r="IK61" s="483"/>
      <c r="IL61" s="483"/>
      <c r="IM61" s="483"/>
      <c r="IN61" s="483"/>
      <c r="IO61" s="483"/>
      <c r="IP61" s="483"/>
      <c r="IQ61" s="483"/>
      <c r="IR61" s="483"/>
      <c r="IS61" s="483"/>
      <c r="IT61" s="483"/>
      <c r="IU61" s="483"/>
      <c r="IV61" s="483"/>
      <c r="IW61" s="483"/>
      <c r="IX61" s="483"/>
      <c r="IY61" s="483"/>
      <c r="IZ61" s="483"/>
      <c r="JA61" s="483"/>
      <c r="JB61" s="483"/>
      <c r="JC61" s="483"/>
      <c r="JD61" s="483"/>
      <c r="JE61" s="483"/>
      <c r="JF61" s="483"/>
      <c r="JG61" s="483"/>
      <c r="JH61" s="483"/>
      <c r="JI61" s="483"/>
      <c r="JJ61" s="483"/>
      <c r="JK61" s="483"/>
      <c r="JL61" s="483"/>
      <c r="JM61" s="483"/>
      <c r="JN61" s="483"/>
      <c r="JO61" s="483"/>
      <c r="JP61" s="483"/>
      <c r="JQ61" s="483"/>
      <c r="JR61" s="483"/>
      <c r="JS61" s="483"/>
      <c r="JT61" s="483"/>
      <c r="JU61" s="483"/>
      <c r="JV61" s="483"/>
      <c r="JW61" s="483"/>
      <c r="JX61" s="483"/>
      <c r="JY61" s="483"/>
      <c r="JZ61" s="483"/>
      <c r="KA61" s="483"/>
      <c r="KB61" s="483"/>
      <c r="KC61" s="483"/>
      <c r="KD61" s="483"/>
      <c r="KE61" s="483"/>
      <c r="KF61" s="483"/>
      <c r="KG61" s="483"/>
      <c r="KH61" s="483"/>
      <c r="KI61" s="483"/>
      <c r="KJ61" s="483"/>
      <c r="KK61" s="483"/>
      <c r="KL61" s="483"/>
      <c r="KM61" s="483"/>
      <c r="KN61" s="483"/>
      <c r="KO61" s="483"/>
      <c r="KP61" s="483"/>
      <c r="KQ61" s="483"/>
      <c r="KR61" s="483"/>
      <c r="KS61" s="483"/>
      <c r="KT61" s="483"/>
      <c r="KU61" s="483"/>
      <c r="KV61" s="483"/>
      <c r="KW61" s="483"/>
      <c r="KX61" s="483"/>
      <c r="KY61" s="483"/>
      <c r="KZ61" s="483"/>
      <c r="LA61" s="483"/>
      <c r="LB61" s="483"/>
      <c r="LC61" s="483"/>
      <c r="LD61" s="483"/>
      <c r="LE61" s="483"/>
      <c r="LF61" s="483"/>
      <c r="LG61" s="483"/>
      <c r="LH61" s="483"/>
      <c r="LI61" s="483"/>
      <c r="LJ61" s="483"/>
      <c r="LK61" s="483"/>
      <c r="LL61" s="483"/>
      <c r="LM61" s="483"/>
      <c r="LN61" s="483"/>
      <c r="LO61" s="483"/>
      <c r="LP61" s="483"/>
      <c r="LQ61" s="483"/>
      <c r="LR61" s="483"/>
      <c r="LS61" s="483"/>
      <c r="LT61" s="483"/>
      <c r="LU61" s="483"/>
      <c r="LV61" s="483"/>
      <c r="LW61" s="483"/>
      <c r="LX61" s="483"/>
      <c r="LY61" s="483"/>
      <c r="LZ61" s="483"/>
      <c r="MA61" s="483"/>
      <c r="MB61" s="483"/>
      <c r="MC61" s="483"/>
      <c r="MD61" s="483"/>
      <c r="ME61" s="483"/>
      <c r="MF61" s="483"/>
      <c r="MG61" s="483"/>
      <c r="MH61" s="483"/>
      <c r="MI61" s="483"/>
      <c r="MJ61" s="483"/>
      <c r="MK61" s="483"/>
      <c r="ML61" s="483"/>
      <c r="MM61" s="483"/>
      <c r="MN61" s="483"/>
      <c r="MO61" s="483"/>
      <c r="MP61" s="483"/>
      <c r="MQ61" s="483"/>
      <c r="MR61" s="483"/>
      <c r="MS61" s="483"/>
      <c r="MT61" s="483"/>
      <c r="MU61" s="483"/>
      <c r="MV61" s="483"/>
      <c r="MW61" s="483"/>
      <c r="MX61" s="483"/>
      <c r="MY61" s="483"/>
      <c r="MZ61" s="483"/>
      <c r="NA61" s="483"/>
      <c r="NB61" s="483"/>
      <c r="NC61" s="483"/>
      <c r="ND61" s="483"/>
      <c r="NE61" s="483"/>
      <c r="NF61" s="483"/>
      <c r="NG61" s="483"/>
      <c r="NH61" s="483"/>
      <c r="NI61" s="483"/>
      <c r="NJ61" s="483"/>
      <c r="NK61" s="483"/>
      <c r="NL61" s="483"/>
      <c r="NM61" s="483"/>
      <c r="NN61" s="483"/>
      <c r="NO61" s="483"/>
      <c r="NP61" s="483"/>
      <c r="NQ61" s="483"/>
      <c r="NR61" s="483"/>
      <c r="NS61" s="483"/>
      <c r="NT61" s="483"/>
      <c r="NU61" s="483"/>
      <c r="NV61" s="483"/>
      <c r="NW61" s="483"/>
      <c r="NX61" s="483"/>
      <c r="NY61" s="483"/>
      <c r="NZ61" s="483"/>
      <c r="OA61" s="483"/>
      <c r="OB61" s="483"/>
      <c r="OC61" s="483"/>
      <c r="OD61" s="483"/>
      <c r="OE61" s="483"/>
      <c r="OF61" s="483"/>
      <c r="OG61" s="483"/>
      <c r="OH61" s="483"/>
      <c r="OI61" s="483"/>
      <c r="OJ61" s="483"/>
      <c r="OK61" s="483"/>
      <c r="OL61" s="483"/>
      <c r="OM61" s="483"/>
      <c r="ON61" s="483"/>
      <c r="OO61" s="483"/>
      <c r="OP61" s="483"/>
      <c r="OQ61" s="483"/>
      <c r="OR61" s="483"/>
      <c r="OS61" s="483"/>
      <c r="OT61" s="483"/>
      <c r="OU61" s="483"/>
      <c r="OV61" s="483"/>
      <c r="OW61" s="483"/>
      <c r="OX61" s="483"/>
      <c r="OY61" s="483"/>
      <c r="OZ61" s="483"/>
      <c r="PA61" s="483"/>
      <c r="PB61" s="483"/>
      <c r="PC61" s="483"/>
      <c r="PD61" s="483"/>
      <c r="PE61" s="483"/>
      <c r="PF61" s="483"/>
      <c r="PG61" s="483"/>
      <c r="PH61" s="483"/>
      <c r="PI61" s="483"/>
      <c r="PJ61" s="483"/>
      <c r="PK61" s="483"/>
      <c r="PL61" s="483"/>
      <c r="PM61" s="483"/>
      <c r="PN61" s="483"/>
      <c r="PO61" s="483"/>
      <c r="PP61" s="483"/>
      <c r="PQ61" s="483"/>
      <c r="PR61" s="483"/>
      <c r="PS61" s="483"/>
      <c r="PT61" s="483"/>
      <c r="PU61" s="483"/>
      <c r="PV61" s="483"/>
      <c r="PW61" s="483"/>
      <c r="PX61" s="483"/>
      <c r="PY61" s="483"/>
      <c r="PZ61" s="483"/>
      <c r="QA61" s="483"/>
      <c r="QB61" s="483"/>
      <c r="QC61" s="483"/>
      <c r="QD61" s="483"/>
      <c r="QE61" s="483"/>
      <c r="QF61" s="483"/>
      <c r="QG61" s="483"/>
      <c r="QH61" s="483"/>
      <c r="QI61" s="483"/>
      <c r="QJ61" s="483"/>
      <c r="QK61" s="483"/>
      <c r="QL61" s="483"/>
      <c r="QM61" s="483"/>
      <c r="QN61" s="483"/>
      <c r="QO61" s="483"/>
      <c r="QP61" s="483"/>
      <c r="QQ61" s="483"/>
      <c r="QR61" s="483"/>
      <c r="QS61" s="483"/>
      <c r="QT61" s="483"/>
      <c r="QU61" s="483"/>
      <c r="QV61" s="483"/>
      <c r="QW61" s="483"/>
      <c r="QX61" s="483"/>
      <c r="QY61" s="483"/>
      <c r="QZ61" s="483"/>
      <c r="RA61" s="483"/>
      <c r="RB61" s="483"/>
      <c r="RC61" s="483"/>
      <c r="RD61" s="483"/>
      <c r="RE61" s="483"/>
      <c r="RF61" s="483"/>
      <c r="RG61" s="483"/>
      <c r="RH61" s="483"/>
      <c r="RI61" s="483"/>
      <c r="RJ61" s="483"/>
      <c r="RK61" s="483"/>
      <c r="RL61" s="483"/>
      <c r="RM61" s="483"/>
      <c r="RN61" s="483"/>
      <c r="RO61" s="483"/>
      <c r="RP61" s="483"/>
      <c r="RQ61" s="483"/>
      <c r="RR61" s="483"/>
      <c r="RS61" s="483"/>
      <c r="RT61" s="483"/>
      <c r="RU61" s="483"/>
      <c r="RV61" s="483"/>
      <c r="RW61" s="483"/>
      <c r="RX61" s="483"/>
      <c r="RY61" s="483"/>
      <c r="RZ61" s="483"/>
      <c r="SA61" s="483"/>
      <c r="SB61" s="483"/>
      <c r="SC61" s="483"/>
      <c r="SD61" s="483"/>
      <c r="SE61" s="483"/>
      <c r="SF61" s="483"/>
      <c r="SG61" s="483"/>
      <c r="SH61" s="483"/>
      <c r="SI61" s="483"/>
      <c r="SJ61" s="483"/>
      <c r="SK61" s="483"/>
      <c r="SL61" s="483"/>
      <c r="SM61" s="483"/>
      <c r="SN61" s="483"/>
      <c r="SO61" s="483"/>
      <c r="SP61" s="483"/>
      <c r="SQ61" s="483"/>
      <c r="SR61" s="483"/>
      <c r="SS61" s="483"/>
      <c r="ST61" s="483"/>
      <c r="SU61" s="483"/>
      <c r="SV61" s="483"/>
      <c r="SW61" s="483"/>
      <c r="SX61" s="483"/>
      <c r="SY61" s="483"/>
      <c r="SZ61" s="483"/>
      <c r="TA61" s="483"/>
      <c r="TB61" s="483"/>
      <c r="TC61" s="483"/>
      <c r="TD61" s="483"/>
      <c r="TE61" s="483"/>
      <c r="TF61" s="483"/>
      <c r="TG61" s="483"/>
      <c r="TH61" s="483"/>
      <c r="TI61" s="483"/>
      <c r="TJ61" s="483"/>
      <c r="TK61" s="483"/>
      <c r="TL61" s="483"/>
      <c r="TM61" s="483"/>
      <c r="TN61" s="483"/>
      <c r="TO61" s="483"/>
      <c r="TP61" s="483"/>
      <c r="TQ61" s="483"/>
      <c r="TR61" s="483"/>
      <c r="TS61" s="483"/>
      <c r="TT61" s="483"/>
      <c r="TU61" s="483"/>
      <c r="TV61" s="483"/>
      <c r="TW61" s="483"/>
      <c r="TX61" s="483"/>
      <c r="TY61" s="483"/>
      <c r="TZ61" s="483"/>
      <c r="UA61" s="483"/>
      <c r="UB61" s="483"/>
      <c r="UC61" s="483"/>
      <c r="UD61" s="483"/>
      <c r="UE61" s="483"/>
      <c r="UF61" s="483"/>
      <c r="UG61" s="483"/>
      <c r="UH61" s="483"/>
      <c r="UI61" s="483"/>
      <c r="UJ61" s="483"/>
      <c r="UK61" s="483"/>
      <c r="UL61" s="483"/>
      <c r="UM61" s="483"/>
      <c r="UN61" s="483"/>
      <c r="UO61" s="483"/>
      <c r="UP61" s="483"/>
      <c r="UQ61" s="483"/>
      <c r="UR61" s="483"/>
      <c r="US61" s="483"/>
      <c r="UT61" s="483"/>
      <c r="UU61" s="483"/>
      <c r="UV61" s="483"/>
      <c r="UW61" s="483"/>
      <c r="UX61" s="483"/>
      <c r="UY61" s="483"/>
      <c r="UZ61" s="483"/>
      <c r="VA61" s="483"/>
      <c r="VB61" s="483"/>
      <c r="VC61" s="483"/>
      <c r="VD61" s="483"/>
      <c r="VE61" s="483"/>
      <c r="VF61" s="483"/>
      <c r="VG61" s="483"/>
      <c r="VH61" s="483"/>
      <c r="VI61" s="483"/>
      <c r="VJ61" s="483"/>
      <c r="VK61" s="483"/>
      <c r="VL61" s="483"/>
      <c r="VM61" s="483"/>
      <c r="VN61" s="483"/>
      <c r="VO61" s="483"/>
      <c r="VP61" s="483"/>
      <c r="VQ61" s="483"/>
      <c r="VR61" s="483"/>
      <c r="VS61" s="483"/>
      <c r="VT61" s="483"/>
      <c r="VU61" s="483"/>
      <c r="VV61" s="483"/>
      <c r="VW61" s="483"/>
      <c r="VX61" s="483"/>
      <c r="VY61" s="483"/>
      <c r="VZ61" s="483"/>
      <c r="WA61" s="483"/>
      <c r="WB61" s="483"/>
      <c r="WC61" s="483"/>
      <c r="WD61" s="483"/>
      <c r="WE61" s="483"/>
      <c r="WF61" s="483"/>
      <c r="WG61" s="483"/>
      <c r="WH61" s="483"/>
      <c r="WI61" s="483"/>
      <c r="WJ61" s="483"/>
      <c r="WK61" s="483"/>
      <c r="WL61" s="483"/>
      <c r="WM61" s="483"/>
      <c r="WN61" s="483"/>
      <c r="WO61" s="483"/>
      <c r="WP61" s="483"/>
      <c r="WQ61" s="483"/>
      <c r="WR61" s="483"/>
      <c r="WS61" s="483"/>
      <c r="WT61" s="483"/>
      <c r="WU61" s="483"/>
      <c r="WV61" s="483"/>
      <c r="WW61" s="483"/>
      <c r="WX61" s="483"/>
      <c r="WY61" s="483"/>
      <c r="WZ61" s="483"/>
      <c r="XA61" s="483"/>
      <c r="XB61" s="483"/>
      <c r="XC61" s="483"/>
      <c r="XD61" s="483"/>
      <c r="XE61" s="483"/>
      <c r="XF61" s="483"/>
      <c r="XG61" s="483"/>
      <c r="XH61" s="483"/>
      <c r="XI61" s="483"/>
      <c r="XJ61" s="483"/>
      <c r="XK61" s="483"/>
      <c r="XL61" s="483"/>
      <c r="XM61" s="483"/>
      <c r="XN61" s="483"/>
      <c r="XO61" s="483"/>
      <c r="XP61" s="483"/>
      <c r="XQ61" s="483"/>
      <c r="XR61" s="483"/>
      <c r="XS61" s="483"/>
      <c r="XT61" s="483"/>
      <c r="XU61" s="483"/>
      <c r="XV61" s="483"/>
      <c r="XW61" s="483"/>
      <c r="XX61" s="483"/>
      <c r="XY61" s="483"/>
      <c r="XZ61" s="483"/>
      <c r="YA61" s="483"/>
      <c r="YB61" s="483"/>
      <c r="YC61" s="483"/>
      <c r="YD61" s="483"/>
      <c r="YE61" s="483"/>
      <c r="YF61" s="483"/>
      <c r="YG61" s="483"/>
      <c r="YH61" s="483"/>
      <c r="YI61" s="483"/>
      <c r="YJ61" s="483"/>
      <c r="YK61" s="483"/>
      <c r="YL61" s="483"/>
      <c r="YM61" s="483"/>
      <c r="YN61" s="483"/>
      <c r="YO61" s="483"/>
      <c r="YP61" s="483"/>
      <c r="YQ61" s="483"/>
      <c r="YR61" s="483"/>
      <c r="YS61" s="483"/>
      <c r="YT61" s="483"/>
      <c r="YU61" s="483"/>
      <c r="YV61" s="483"/>
      <c r="YW61" s="483"/>
      <c r="YX61" s="483"/>
      <c r="YY61" s="483"/>
      <c r="YZ61" s="483"/>
      <c r="ZA61" s="483"/>
      <c r="ZB61" s="483"/>
      <c r="ZC61" s="483"/>
      <c r="ZD61" s="483"/>
      <c r="ZE61" s="483"/>
      <c r="ZF61" s="483"/>
      <c r="ZG61" s="483"/>
      <c r="ZH61" s="483"/>
      <c r="ZI61" s="483"/>
      <c r="ZJ61" s="483"/>
      <c r="ZK61" s="483"/>
      <c r="ZL61" s="483"/>
      <c r="ZM61" s="483"/>
      <c r="ZN61" s="483"/>
      <c r="ZO61" s="483"/>
      <c r="ZP61" s="483"/>
      <c r="ZQ61" s="483"/>
      <c r="ZR61" s="483"/>
      <c r="ZS61" s="483"/>
      <c r="ZT61" s="483"/>
      <c r="ZU61" s="483"/>
      <c r="ZV61" s="483"/>
      <c r="ZW61" s="483"/>
      <c r="ZX61" s="483"/>
      <c r="ZY61" s="483"/>
      <c r="ZZ61" s="483"/>
    </row>
    <row r="62" spans="1:702" s="542" customFormat="1">
      <c r="A62" s="483"/>
      <c r="B62" s="483"/>
      <c r="C62" s="483"/>
      <c r="D62" s="541"/>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3"/>
      <c r="AZ62" s="483"/>
      <c r="BA62" s="483"/>
      <c r="BB62" s="483"/>
      <c r="BC62" s="483"/>
      <c r="BD62" s="483"/>
      <c r="BE62" s="483"/>
      <c r="BF62" s="483"/>
      <c r="BG62" s="483"/>
      <c r="BH62" s="483"/>
      <c r="BI62" s="483"/>
      <c r="BJ62" s="483"/>
      <c r="BK62" s="483"/>
      <c r="BL62" s="483"/>
      <c r="BM62" s="483"/>
      <c r="BN62" s="483"/>
      <c r="BO62" s="483"/>
      <c r="BP62" s="483"/>
      <c r="BQ62" s="483"/>
      <c r="BR62" s="483"/>
      <c r="BS62" s="483"/>
      <c r="BT62" s="483"/>
      <c r="BU62" s="483"/>
      <c r="BV62" s="483"/>
      <c r="BW62" s="483"/>
      <c r="BX62" s="483"/>
      <c r="BY62" s="483"/>
      <c r="BZ62" s="483"/>
      <c r="CA62" s="483"/>
      <c r="CB62" s="483"/>
      <c r="CC62" s="483"/>
      <c r="CD62" s="483"/>
      <c r="CE62" s="483"/>
      <c r="CF62" s="483"/>
      <c r="CG62" s="483"/>
      <c r="CH62" s="483"/>
      <c r="CI62" s="483"/>
      <c r="CJ62" s="483"/>
      <c r="CK62" s="483"/>
      <c r="CL62" s="483"/>
      <c r="CM62" s="483"/>
      <c r="CN62" s="483"/>
      <c r="CO62" s="483"/>
      <c r="CP62" s="483"/>
      <c r="CQ62" s="483"/>
      <c r="CR62" s="483"/>
      <c r="CS62" s="483"/>
      <c r="CT62" s="483"/>
      <c r="CU62" s="483"/>
      <c r="CV62" s="483"/>
      <c r="CW62" s="483"/>
      <c r="CX62" s="483"/>
      <c r="CY62" s="483"/>
      <c r="CZ62" s="483"/>
      <c r="DA62" s="483"/>
      <c r="DB62" s="483"/>
      <c r="DC62" s="483"/>
      <c r="DD62" s="483"/>
      <c r="DE62" s="483"/>
      <c r="DF62" s="483"/>
      <c r="DG62" s="483"/>
      <c r="DH62" s="483"/>
      <c r="DI62" s="483"/>
      <c r="DJ62" s="483"/>
      <c r="DK62" s="483"/>
      <c r="DL62" s="483"/>
      <c r="DM62" s="483"/>
      <c r="DN62" s="483"/>
      <c r="DO62" s="483"/>
      <c r="DP62" s="483"/>
      <c r="DQ62" s="483"/>
      <c r="DR62" s="483"/>
      <c r="DS62" s="483"/>
      <c r="DT62" s="483"/>
      <c r="DU62" s="483"/>
      <c r="DV62" s="483"/>
      <c r="DW62" s="483"/>
      <c r="DX62" s="483"/>
      <c r="DY62" s="483"/>
      <c r="DZ62" s="483"/>
      <c r="EA62" s="483"/>
      <c r="EB62" s="483"/>
      <c r="EC62" s="483"/>
      <c r="ED62" s="483"/>
      <c r="EE62" s="483"/>
      <c r="EF62" s="483"/>
      <c r="EG62" s="483"/>
      <c r="EH62" s="483"/>
      <c r="EI62" s="483"/>
      <c r="EJ62" s="483"/>
      <c r="EK62" s="483"/>
      <c r="EL62" s="483"/>
      <c r="EM62" s="483"/>
      <c r="EN62" s="483"/>
      <c r="EO62" s="483"/>
      <c r="EP62" s="483"/>
      <c r="EQ62" s="483"/>
      <c r="ER62" s="483"/>
      <c r="ES62" s="483"/>
      <c r="ET62" s="483"/>
      <c r="EU62" s="483"/>
      <c r="EV62" s="483"/>
      <c r="EW62" s="483"/>
      <c r="EX62" s="483"/>
      <c r="EY62" s="483"/>
      <c r="EZ62" s="483"/>
      <c r="FA62" s="483"/>
      <c r="FB62" s="483"/>
      <c r="FC62" s="483"/>
      <c r="FD62" s="483"/>
      <c r="FE62" s="483"/>
      <c r="FF62" s="483"/>
      <c r="FG62" s="483"/>
      <c r="FH62" s="483"/>
      <c r="FI62" s="483"/>
      <c r="FJ62" s="483"/>
      <c r="FK62" s="483"/>
      <c r="FL62" s="483"/>
      <c r="FM62" s="483"/>
      <c r="FN62" s="483"/>
      <c r="FO62" s="483"/>
      <c r="FP62" s="483"/>
      <c r="FQ62" s="483"/>
      <c r="FR62" s="483"/>
      <c r="FS62" s="483"/>
      <c r="FT62" s="483"/>
      <c r="FU62" s="483"/>
      <c r="FV62" s="483"/>
      <c r="FW62" s="483"/>
      <c r="FX62" s="483"/>
      <c r="FY62" s="483"/>
      <c r="FZ62" s="483"/>
      <c r="GA62" s="483"/>
      <c r="GB62" s="483"/>
      <c r="GC62" s="483"/>
      <c r="GD62" s="483"/>
      <c r="GE62" s="483"/>
      <c r="GF62" s="483"/>
      <c r="GG62" s="483"/>
      <c r="GH62" s="483"/>
      <c r="GI62" s="483"/>
      <c r="GJ62" s="483"/>
      <c r="GK62" s="483"/>
      <c r="GL62" s="483"/>
      <c r="GM62" s="483"/>
      <c r="GN62" s="483"/>
      <c r="GO62" s="483"/>
      <c r="GP62" s="483"/>
      <c r="GQ62" s="483"/>
      <c r="GR62" s="483"/>
      <c r="GS62" s="483"/>
      <c r="GT62" s="483"/>
      <c r="GU62" s="483"/>
      <c r="GV62" s="483"/>
      <c r="GW62" s="483"/>
      <c r="GX62" s="483"/>
      <c r="GY62" s="483"/>
      <c r="GZ62" s="483"/>
      <c r="HA62" s="483"/>
      <c r="HB62" s="483"/>
      <c r="HC62" s="483"/>
      <c r="HD62" s="483"/>
      <c r="HE62" s="483"/>
      <c r="HF62" s="483"/>
      <c r="HG62" s="483"/>
      <c r="HH62" s="483"/>
      <c r="HI62" s="483"/>
      <c r="HJ62" s="483"/>
      <c r="HK62" s="483"/>
      <c r="HL62" s="483"/>
      <c r="HM62" s="483"/>
      <c r="HN62" s="483"/>
      <c r="HO62" s="483"/>
      <c r="HP62" s="483"/>
      <c r="HQ62" s="483"/>
      <c r="HR62" s="483"/>
      <c r="HS62" s="483"/>
      <c r="HT62" s="483"/>
      <c r="HU62" s="483"/>
      <c r="HV62" s="483"/>
      <c r="HW62" s="483"/>
      <c r="HX62" s="483"/>
      <c r="HY62" s="483"/>
      <c r="HZ62" s="483"/>
      <c r="IA62" s="483"/>
      <c r="IB62" s="483"/>
      <c r="IC62" s="483"/>
      <c r="ID62" s="483"/>
      <c r="IE62" s="483"/>
      <c r="IF62" s="483"/>
      <c r="IG62" s="483"/>
      <c r="IH62" s="483"/>
      <c r="II62" s="483"/>
      <c r="IJ62" s="483"/>
      <c r="IK62" s="483"/>
      <c r="IL62" s="483"/>
      <c r="IM62" s="483"/>
      <c r="IN62" s="483"/>
      <c r="IO62" s="483"/>
      <c r="IP62" s="483"/>
      <c r="IQ62" s="483"/>
      <c r="IR62" s="483"/>
      <c r="IS62" s="483"/>
      <c r="IT62" s="483"/>
      <c r="IU62" s="483"/>
      <c r="IV62" s="483"/>
      <c r="IW62" s="483"/>
      <c r="IX62" s="483"/>
      <c r="IY62" s="483"/>
      <c r="IZ62" s="483"/>
      <c r="JA62" s="483"/>
      <c r="JB62" s="483"/>
      <c r="JC62" s="483"/>
      <c r="JD62" s="483"/>
      <c r="JE62" s="483"/>
      <c r="JF62" s="483"/>
      <c r="JG62" s="483"/>
      <c r="JH62" s="483"/>
      <c r="JI62" s="483"/>
      <c r="JJ62" s="483"/>
      <c r="JK62" s="483"/>
      <c r="JL62" s="483"/>
      <c r="JM62" s="483"/>
      <c r="JN62" s="483"/>
      <c r="JO62" s="483"/>
      <c r="JP62" s="483"/>
      <c r="JQ62" s="483"/>
      <c r="JR62" s="483"/>
      <c r="JS62" s="483"/>
      <c r="JT62" s="483"/>
      <c r="JU62" s="483"/>
      <c r="JV62" s="483"/>
      <c r="JW62" s="483"/>
      <c r="JX62" s="483"/>
      <c r="JY62" s="483"/>
      <c r="JZ62" s="483"/>
      <c r="KA62" s="483"/>
      <c r="KB62" s="483"/>
      <c r="KC62" s="483"/>
      <c r="KD62" s="483"/>
      <c r="KE62" s="483"/>
      <c r="KF62" s="483"/>
      <c r="KG62" s="483"/>
      <c r="KH62" s="483"/>
      <c r="KI62" s="483"/>
      <c r="KJ62" s="483"/>
      <c r="KK62" s="483"/>
      <c r="KL62" s="483"/>
      <c r="KM62" s="483"/>
      <c r="KN62" s="483"/>
      <c r="KO62" s="483"/>
      <c r="KP62" s="483"/>
      <c r="KQ62" s="483"/>
      <c r="KR62" s="483"/>
      <c r="KS62" s="483"/>
      <c r="KT62" s="483"/>
      <c r="KU62" s="483"/>
      <c r="KV62" s="483"/>
      <c r="KW62" s="483"/>
      <c r="KX62" s="483"/>
      <c r="KY62" s="483"/>
      <c r="KZ62" s="483"/>
      <c r="LA62" s="483"/>
      <c r="LB62" s="483"/>
      <c r="LC62" s="483"/>
      <c r="LD62" s="483"/>
      <c r="LE62" s="483"/>
      <c r="LF62" s="483"/>
      <c r="LG62" s="483"/>
      <c r="LH62" s="483"/>
      <c r="LI62" s="483"/>
      <c r="LJ62" s="483"/>
      <c r="LK62" s="483"/>
      <c r="LL62" s="483"/>
      <c r="LM62" s="483"/>
      <c r="LN62" s="483"/>
      <c r="LO62" s="483"/>
      <c r="LP62" s="483"/>
      <c r="LQ62" s="483"/>
      <c r="LR62" s="483"/>
      <c r="LS62" s="483"/>
      <c r="LT62" s="483"/>
      <c r="LU62" s="483"/>
      <c r="LV62" s="483"/>
      <c r="LW62" s="483"/>
      <c r="LX62" s="483"/>
      <c r="LY62" s="483"/>
      <c r="LZ62" s="483"/>
      <c r="MA62" s="483"/>
      <c r="MB62" s="483"/>
      <c r="MC62" s="483"/>
      <c r="MD62" s="483"/>
      <c r="ME62" s="483"/>
      <c r="MF62" s="483"/>
      <c r="MG62" s="483"/>
      <c r="MH62" s="483"/>
      <c r="MI62" s="483"/>
      <c r="MJ62" s="483"/>
      <c r="MK62" s="483"/>
      <c r="ML62" s="483"/>
      <c r="MM62" s="483"/>
      <c r="MN62" s="483"/>
      <c r="MO62" s="483"/>
      <c r="MP62" s="483"/>
      <c r="MQ62" s="483"/>
      <c r="MR62" s="483"/>
      <c r="MS62" s="483"/>
      <c r="MT62" s="483"/>
      <c r="MU62" s="483"/>
      <c r="MV62" s="483"/>
      <c r="MW62" s="483"/>
      <c r="MX62" s="483"/>
      <c r="MY62" s="483"/>
      <c r="MZ62" s="483"/>
      <c r="NA62" s="483"/>
      <c r="NB62" s="483"/>
      <c r="NC62" s="483"/>
      <c r="ND62" s="483"/>
      <c r="NE62" s="483"/>
      <c r="NF62" s="483"/>
      <c r="NG62" s="483"/>
      <c r="NH62" s="483"/>
      <c r="NI62" s="483"/>
      <c r="NJ62" s="483"/>
      <c r="NK62" s="483"/>
      <c r="NL62" s="483"/>
      <c r="NM62" s="483"/>
      <c r="NN62" s="483"/>
      <c r="NO62" s="483"/>
      <c r="NP62" s="483"/>
      <c r="NQ62" s="483"/>
      <c r="NR62" s="483"/>
      <c r="NS62" s="483"/>
      <c r="NT62" s="483"/>
      <c r="NU62" s="483"/>
      <c r="NV62" s="483"/>
      <c r="NW62" s="483"/>
      <c r="NX62" s="483"/>
      <c r="NY62" s="483"/>
      <c r="NZ62" s="483"/>
      <c r="OA62" s="483"/>
      <c r="OB62" s="483"/>
      <c r="OC62" s="483"/>
      <c r="OD62" s="483"/>
      <c r="OE62" s="483"/>
      <c r="OF62" s="483"/>
      <c r="OG62" s="483"/>
      <c r="OH62" s="483"/>
      <c r="OI62" s="483"/>
      <c r="OJ62" s="483"/>
      <c r="OK62" s="483"/>
      <c r="OL62" s="483"/>
      <c r="OM62" s="483"/>
      <c r="ON62" s="483"/>
      <c r="OO62" s="483"/>
      <c r="OP62" s="483"/>
      <c r="OQ62" s="483"/>
      <c r="OR62" s="483"/>
      <c r="OS62" s="483"/>
      <c r="OT62" s="483"/>
      <c r="OU62" s="483"/>
      <c r="OV62" s="483"/>
      <c r="OW62" s="483"/>
      <c r="OX62" s="483"/>
      <c r="OY62" s="483"/>
      <c r="OZ62" s="483"/>
      <c r="PA62" s="483"/>
      <c r="PB62" s="483"/>
      <c r="PC62" s="483"/>
      <c r="PD62" s="483"/>
      <c r="PE62" s="483"/>
      <c r="PF62" s="483"/>
      <c r="PG62" s="483"/>
      <c r="PH62" s="483"/>
      <c r="PI62" s="483"/>
      <c r="PJ62" s="483"/>
      <c r="PK62" s="483"/>
      <c r="PL62" s="483"/>
      <c r="PM62" s="483"/>
      <c r="PN62" s="483"/>
      <c r="PO62" s="483"/>
      <c r="PP62" s="483"/>
      <c r="PQ62" s="483"/>
      <c r="PR62" s="483"/>
      <c r="PS62" s="483"/>
      <c r="PT62" s="483"/>
      <c r="PU62" s="483"/>
      <c r="PV62" s="483"/>
      <c r="PW62" s="483"/>
      <c r="PX62" s="483"/>
      <c r="PY62" s="483"/>
      <c r="PZ62" s="483"/>
      <c r="QA62" s="483"/>
      <c r="QB62" s="483"/>
      <c r="QC62" s="483"/>
      <c r="QD62" s="483"/>
      <c r="QE62" s="483"/>
      <c r="QF62" s="483"/>
      <c r="QG62" s="483"/>
      <c r="QH62" s="483"/>
      <c r="QI62" s="483"/>
      <c r="QJ62" s="483"/>
      <c r="QK62" s="483"/>
      <c r="QL62" s="483"/>
      <c r="QM62" s="483"/>
      <c r="QN62" s="483"/>
      <c r="QO62" s="483"/>
      <c r="QP62" s="483"/>
      <c r="QQ62" s="483"/>
      <c r="QR62" s="483"/>
      <c r="QS62" s="483"/>
      <c r="QT62" s="483"/>
      <c r="QU62" s="483"/>
      <c r="QV62" s="483"/>
      <c r="QW62" s="483"/>
      <c r="QX62" s="483"/>
      <c r="QY62" s="483"/>
      <c r="QZ62" s="483"/>
      <c r="RA62" s="483"/>
      <c r="RB62" s="483"/>
      <c r="RC62" s="483"/>
      <c r="RD62" s="483"/>
      <c r="RE62" s="483"/>
      <c r="RF62" s="483"/>
      <c r="RG62" s="483"/>
      <c r="RH62" s="483"/>
      <c r="RI62" s="483"/>
      <c r="RJ62" s="483"/>
      <c r="RK62" s="483"/>
      <c r="RL62" s="483"/>
      <c r="RM62" s="483"/>
      <c r="RN62" s="483"/>
      <c r="RO62" s="483"/>
      <c r="RP62" s="483"/>
      <c r="RQ62" s="483"/>
      <c r="RR62" s="483"/>
      <c r="RS62" s="483"/>
      <c r="RT62" s="483"/>
      <c r="RU62" s="483"/>
      <c r="RV62" s="483"/>
      <c r="RW62" s="483"/>
      <c r="RX62" s="483"/>
      <c r="RY62" s="483"/>
      <c r="RZ62" s="483"/>
      <c r="SA62" s="483"/>
      <c r="SB62" s="483"/>
      <c r="SC62" s="483"/>
      <c r="SD62" s="483"/>
      <c r="SE62" s="483"/>
      <c r="SF62" s="483"/>
      <c r="SG62" s="483"/>
      <c r="SH62" s="483"/>
      <c r="SI62" s="483"/>
      <c r="SJ62" s="483"/>
      <c r="SK62" s="483"/>
      <c r="SL62" s="483"/>
      <c r="SM62" s="483"/>
      <c r="SN62" s="483"/>
      <c r="SO62" s="483"/>
      <c r="SP62" s="483"/>
      <c r="SQ62" s="483"/>
      <c r="SR62" s="483"/>
      <c r="SS62" s="483"/>
      <c r="ST62" s="483"/>
      <c r="SU62" s="483"/>
      <c r="SV62" s="483"/>
      <c r="SW62" s="483"/>
      <c r="SX62" s="483"/>
      <c r="SY62" s="483"/>
      <c r="SZ62" s="483"/>
      <c r="TA62" s="483"/>
      <c r="TB62" s="483"/>
      <c r="TC62" s="483"/>
      <c r="TD62" s="483"/>
      <c r="TE62" s="483"/>
      <c r="TF62" s="483"/>
      <c r="TG62" s="483"/>
      <c r="TH62" s="483"/>
      <c r="TI62" s="483"/>
      <c r="TJ62" s="483"/>
      <c r="TK62" s="483"/>
      <c r="TL62" s="483"/>
      <c r="TM62" s="483"/>
      <c r="TN62" s="483"/>
      <c r="TO62" s="483"/>
      <c r="TP62" s="483"/>
      <c r="TQ62" s="483"/>
      <c r="TR62" s="483"/>
      <c r="TS62" s="483"/>
      <c r="TT62" s="483"/>
      <c r="TU62" s="483"/>
      <c r="TV62" s="483"/>
      <c r="TW62" s="483"/>
      <c r="TX62" s="483"/>
      <c r="TY62" s="483"/>
      <c r="TZ62" s="483"/>
      <c r="UA62" s="483"/>
      <c r="UB62" s="483"/>
      <c r="UC62" s="483"/>
      <c r="UD62" s="483"/>
      <c r="UE62" s="483"/>
      <c r="UF62" s="483"/>
      <c r="UG62" s="483"/>
      <c r="UH62" s="483"/>
      <c r="UI62" s="483"/>
      <c r="UJ62" s="483"/>
      <c r="UK62" s="483"/>
      <c r="UL62" s="483"/>
      <c r="UM62" s="483"/>
      <c r="UN62" s="483"/>
      <c r="UO62" s="483"/>
      <c r="UP62" s="483"/>
      <c r="UQ62" s="483"/>
      <c r="UR62" s="483"/>
      <c r="US62" s="483"/>
      <c r="UT62" s="483"/>
      <c r="UU62" s="483"/>
      <c r="UV62" s="483"/>
      <c r="UW62" s="483"/>
      <c r="UX62" s="483"/>
      <c r="UY62" s="483"/>
      <c r="UZ62" s="483"/>
      <c r="VA62" s="483"/>
      <c r="VB62" s="483"/>
      <c r="VC62" s="483"/>
      <c r="VD62" s="483"/>
      <c r="VE62" s="483"/>
      <c r="VF62" s="483"/>
      <c r="VG62" s="483"/>
      <c r="VH62" s="483"/>
      <c r="VI62" s="483"/>
      <c r="VJ62" s="483"/>
      <c r="VK62" s="483"/>
      <c r="VL62" s="483"/>
      <c r="VM62" s="483"/>
      <c r="VN62" s="483"/>
      <c r="VO62" s="483"/>
      <c r="VP62" s="483"/>
      <c r="VQ62" s="483"/>
      <c r="VR62" s="483"/>
      <c r="VS62" s="483"/>
      <c r="VT62" s="483"/>
      <c r="VU62" s="483"/>
      <c r="VV62" s="483"/>
      <c r="VW62" s="483"/>
      <c r="VX62" s="483"/>
      <c r="VY62" s="483"/>
      <c r="VZ62" s="483"/>
      <c r="WA62" s="483"/>
      <c r="WB62" s="483"/>
      <c r="WC62" s="483"/>
      <c r="WD62" s="483"/>
      <c r="WE62" s="483"/>
      <c r="WF62" s="483"/>
      <c r="WG62" s="483"/>
      <c r="WH62" s="483"/>
      <c r="WI62" s="483"/>
      <c r="WJ62" s="483"/>
      <c r="WK62" s="483"/>
      <c r="WL62" s="483"/>
      <c r="WM62" s="483"/>
      <c r="WN62" s="483"/>
      <c r="WO62" s="483"/>
      <c r="WP62" s="483"/>
      <c r="WQ62" s="483"/>
      <c r="WR62" s="483"/>
      <c r="WS62" s="483"/>
      <c r="WT62" s="483"/>
      <c r="WU62" s="483"/>
      <c r="WV62" s="483"/>
      <c r="WW62" s="483"/>
      <c r="WX62" s="483"/>
      <c r="WY62" s="483"/>
      <c r="WZ62" s="483"/>
      <c r="XA62" s="483"/>
      <c r="XB62" s="483"/>
      <c r="XC62" s="483"/>
      <c r="XD62" s="483"/>
      <c r="XE62" s="483"/>
      <c r="XF62" s="483"/>
      <c r="XG62" s="483"/>
      <c r="XH62" s="483"/>
      <c r="XI62" s="483"/>
      <c r="XJ62" s="483"/>
      <c r="XK62" s="483"/>
      <c r="XL62" s="483"/>
      <c r="XM62" s="483"/>
      <c r="XN62" s="483"/>
      <c r="XO62" s="483"/>
      <c r="XP62" s="483"/>
      <c r="XQ62" s="483"/>
      <c r="XR62" s="483"/>
      <c r="XS62" s="483"/>
      <c r="XT62" s="483"/>
      <c r="XU62" s="483"/>
      <c r="XV62" s="483"/>
      <c r="XW62" s="483"/>
      <c r="XX62" s="483"/>
      <c r="XY62" s="483"/>
      <c r="XZ62" s="483"/>
      <c r="YA62" s="483"/>
      <c r="YB62" s="483"/>
      <c r="YC62" s="483"/>
      <c r="YD62" s="483"/>
      <c r="YE62" s="483"/>
      <c r="YF62" s="483"/>
      <c r="YG62" s="483"/>
      <c r="YH62" s="483"/>
      <c r="YI62" s="483"/>
      <c r="YJ62" s="483"/>
      <c r="YK62" s="483"/>
      <c r="YL62" s="483"/>
      <c r="YM62" s="483"/>
      <c r="YN62" s="483"/>
      <c r="YO62" s="483"/>
      <c r="YP62" s="483"/>
      <c r="YQ62" s="483"/>
      <c r="YR62" s="483"/>
      <c r="YS62" s="483"/>
      <c r="YT62" s="483"/>
      <c r="YU62" s="483"/>
      <c r="YV62" s="483"/>
      <c r="YW62" s="483"/>
      <c r="YX62" s="483"/>
      <c r="YY62" s="483"/>
      <c r="YZ62" s="483"/>
      <c r="ZA62" s="483"/>
      <c r="ZB62" s="483"/>
      <c r="ZC62" s="483"/>
      <c r="ZD62" s="483"/>
      <c r="ZE62" s="483"/>
      <c r="ZF62" s="483"/>
      <c r="ZG62" s="483"/>
      <c r="ZH62" s="483"/>
      <c r="ZI62" s="483"/>
      <c r="ZJ62" s="483"/>
      <c r="ZK62" s="483"/>
      <c r="ZL62" s="483"/>
      <c r="ZM62" s="483"/>
      <c r="ZN62" s="483"/>
      <c r="ZO62" s="483"/>
      <c r="ZP62" s="483"/>
      <c r="ZQ62" s="483"/>
      <c r="ZR62" s="483"/>
      <c r="ZS62" s="483"/>
      <c r="ZT62" s="483"/>
      <c r="ZU62" s="483"/>
      <c r="ZV62" s="483"/>
      <c r="ZW62" s="483"/>
      <c r="ZX62" s="483"/>
      <c r="ZY62" s="483"/>
      <c r="ZZ62" s="483"/>
    </row>
    <row r="63" spans="1:702" s="542" customFormat="1">
      <c r="A63" s="483"/>
      <c r="B63" s="483"/>
      <c r="C63" s="483"/>
      <c r="D63" s="541"/>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3"/>
      <c r="AY63" s="483"/>
      <c r="AZ63" s="483"/>
      <c r="BA63" s="483"/>
      <c r="BB63" s="483"/>
      <c r="BC63" s="483"/>
      <c r="BD63" s="483"/>
      <c r="BE63" s="483"/>
      <c r="BF63" s="483"/>
      <c r="BG63" s="483"/>
      <c r="BH63" s="483"/>
      <c r="BI63" s="483"/>
      <c r="BJ63" s="483"/>
      <c r="BK63" s="483"/>
      <c r="BL63" s="483"/>
      <c r="BM63" s="483"/>
      <c r="BN63" s="483"/>
      <c r="BO63" s="483"/>
      <c r="BP63" s="483"/>
      <c r="BQ63" s="483"/>
      <c r="BR63" s="483"/>
      <c r="BS63" s="483"/>
      <c r="BT63" s="483"/>
      <c r="BU63" s="483"/>
      <c r="BV63" s="483"/>
      <c r="BW63" s="483"/>
      <c r="BX63" s="483"/>
      <c r="BY63" s="483"/>
      <c r="BZ63" s="483"/>
      <c r="CA63" s="483"/>
      <c r="CB63" s="483"/>
      <c r="CC63" s="483"/>
      <c r="CD63" s="483"/>
      <c r="CE63" s="483"/>
      <c r="CF63" s="483"/>
      <c r="CG63" s="483"/>
      <c r="CH63" s="483"/>
      <c r="CI63" s="483"/>
      <c r="CJ63" s="483"/>
      <c r="CK63" s="483"/>
      <c r="CL63" s="483"/>
      <c r="CM63" s="483"/>
      <c r="CN63" s="483"/>
      <c r="CO63" s="483"/>
      <c r="CP63" s="483"/>
      <c r="CQ63" s="483"/>
      <c r="CR63" s="483"/>
      <c r="CS63" s="483"/>
      <c r="CT63" s="483"/>
      <c r="CU63" s="483"/>
      <c r="CV63" s="483"/>
      <c r="CW63" s="483"/>
      <c r="CX63" s="483"/>
      <c r="CY63" s="483"/>
      <c r="CZ63" s="483"/>
      <c r="DA63" s="483"/>
      <c r="DB63" s="483"/>
      <c r="DC63" s="483"/>
      <c r="DD63" s="483"/>
      <c r="DE63" s="483"/>
      <c r="DF63" s="483"/>
      <c r="DG63" s="483"/>
      <c r="DH63" s="483"/>
      <c r="DI63" s="483"/>
      <c r="DJ63" s="483"/>
      <c r="DK63" s="483"/>
      <c r="DL63" s="483"/>
      <c r="DM63" s="483"/>
      <c r="DN63" s="483"/>
      <c r="DO63" s="483"/>
      <c r="DP63" s="483"/>
      <c r="DQ63" s="483"/>
      <c r="DR63" s="483"/>
      <c r="DS63" s="483"/>
      <c r="DT63" s="483"/>
      <c r="DU63" s="483"/>
      <c r="DV63" s="483"/>
      <c r="DW63" s="483"/>
      <c r="DX63" s="483"/>
      <c r="DY63" s="483"/>
      <c r="DZ63" s="483"/>
      <c r="EA63" s="483"/>
      <c r="EB63" s="483"/>
      <c r="EC63" s="483"/>
      <c r="ED63" s="483"/>
      <c r="EE63" s="483"/>
      <c r="EF63" s="483"/>
      <c r="EG63" s="483"/>
      <c r="EH63" s="483"/>
      <c r="EI63" s="483"/>
      <c r="EJ63" s="483"/>
      <c r="EK63" s="483"/>
      <c r="EL63" s="483"/>
      <c r="EM63" s="483"/>
      <c r="EN63" s="483"/>
      <c r="EO63" s="483"/>
      <c r="EP63" s="483"/>
      <c r="EQ63" s="483"/>
      <c r="ER63" s="483"/>
      <c r="ES63" s="483"/>
      <c r="ET63" s="483"/>
      <c r="EU63" s="483"/>
      <c r="EV63" s="483"/>
      <c r="EW63" s="483"/>
      <c r="EX63" s="483"/>
      <c r="EY63" s="483"/>
      <c r="EZ63" s="483"/>
      <c r="FA63" s="483"/>
      <c r="FB63" s="483"/>
      <c r="FC63" s="483"/>
      <c r="FD63" s="483"/>
      <c r="FE63" s="483"/>
      <c r="FF63" s="483"/>
      <c r="FG63" s="483"/>
      <c r="FH63" s="483"/>
      <c r="FI63" s="483"/>
      <c r="FJ63" s="483"/>
      <c r="FK63" s="483"/>
      <c r="FL63" s="483"/>
      <c r="FM63" s="483"/>
      <c r="FN63" s="483"/>
      <c r="FO63" s="483"/>
      <c r="FP63" s="483"/>
      <c r="FQ63" s="483"/>
      <c r="FR63" s="483"/>
      <c r="FS63" s="483"/>
      <c r="FT63" s="483"/>
      <c r="FU63" s="483"/>
      <c r="FV63" s="483"/>
      <c r="FW63" s="483"/>
      <c r="FX63" s="483"/>
      <c r="FY63" s="483"/>
      <c r="FZ63" s="483"/>
      <c r="GA63" s="483"/>
      <c r="GB63" s="483"/>
      <c r="GC63" s="483"/>
      <c r="GD63" s="483"/>
      <c r="GE63" s="483"/>
      <c r="GF63" s="483"/>
      <c r="GG63" s="483"/>
      <c r="GH63" s="483"/>
      <c r="GI63" s="483"/>
      <c r="GJ63" s="483"/>
      <c r="GK63" s="483"/>
      <c r="GL63" s="483"/>
      <c r="GM63" s="483"/>
      <c r="GN63" s="483"/>
      <c r="GO63" s="483"/>
      <c r="GP63" s="483"/>
      <c r="GQ63" s="483"/>
      <c r="GR63" s="483"/>
      <c r="GS63" s="483"/>
      <c r="GT63" s="483"/>
      <c r="GU63" s="483"/>
      <c r="GV63" s="483"/>
      <c r="GW63" s="483"/>
      <c r="GX63" s="483"/>
      <c r="GY63" s="483"/>
      <c r="GZ63" s="483"/>
      <c r="HA63" s="483"/>
      <c r="HB63" s="483"/>
      <c r="HC63" s="483"/>
      <c r="HD63" s="483"/>
      <c r="HE63" s="483"/>
      <c r="HF63" s="483"/>
      <c r="HG63" s="483"/>
      <c r="HH63" s="483"/>
      <c r="HI63" s="483"/>
      <c r="HJ63" s="483"/>
      <c r="HK63" s="483"/>
      <c r="HL63" s="483"/>
      <c r="HM63" s="483"/>
      <c r="HN63" s="483"/>
      <c r="HO63" s="483"/>
      <c r="HP63" s="483"/>
      <c r="HQ63" s="483"/>
      <c r="HR63" s="483"/>
      <c r="HS63" s="483"/>
      <c r="HT63" s="483"/>
      <c r="HU63" s="483"/>
      <c r="HV63" s="483"/>
      <c r="HW63" s="483"/>
      <c r="HX63" s="483"/>
      <c r="HY63" s="483"/>
      <c r="HZ63" s="483"/>
      <c r="IA63" s="483"/>
      <c r="IB63" s="483"/>
      <c r="IC63" s="483"/>
      <c r="ID63" s="483"/>
      <c r="IE63" s="483"/>
      <c r="IF63" s="483"/>
      <c r="IG63" s="483"/>
      <c r="IH63" s="483"/>
      <c r="II63" s="483"/>
      <c r="IJ63" s="483"/>
      <c r="IK63" s="483"/>
      <c r="IL63" s="483"/>
      <c r="IM63" s="483"/>
      <c r="IN63" s="483"/>
      <c r="IO63" s="483"/>
      <c r="IP63" s="483"/>
      <c r="IQ63" s="483"/>
      <c r="IR63" s="483"/>
      <c r="IS63" s="483"/>
      <c r="IT63" s="483"/>
      <c r="IU63" s="483"/>
      <c r="IV63" s="483"/>
      <c r="IW63" s="483"/>
      <c r="IX63" s="483"/>
      <c r="IY63" s="483"/>
      <c r="IZ63" s="483"/>
      <c r="JA63" s="483"/>
      <c r="JB63" s="483"/>
      <c r="JC63" s="483"/>
      <c r="JD63" s="483"/>
      <c r="JE63" s="483"/>
      <c r="JF63" s="483"/>
      <c r="JG63" s="483"/>
      <c r="JH63" s="483"/>
      <c r="JI63" s="483"/>
      <c r="JJ63" s="483"/>
      <c r="JK63" s="483"/>
      <c r="JL63" s="483"/>
      <c r="JM63" s="483"/>
      <c r="JN63" s="483"/>
      <c r="JO63" s="483"/>
      <c r="JP63" s="483"/>
      <c r="JQ63" s="483"/>
      <c r="JR63" s="483"/>
      <c r="JS63" s="483"/>
      <c r="JT63" s="483"/>
      <c r="JU63" s="483"/>
      <c r="JV63" s="483"/>
      <c r="JW63" s="483"/>
      <c r="JX63" s="483"/>
      <c r="JY63" s="483"/>
      <c r="JZ63" s="483"/>
      <c r="KA63" s="483"/>
      <c r="KB63" s="483"/>
      <c r="KC63" s="483"/>
      <c r="KD63" s="483"/>
      <c r="KE63" s="483"/>
      <c r="KF63" s="483"/>
      <c r="KG63" s="483"/>
      <c r="KH63" s="483"/>
      <c r="KI63" s="483"/>
      <c r="KJ63" s="483"/>
      <c r="KK63" s="483"/>
      <c r="KL63" s="483"/>
      <c r="KM63" s="483"/>
      <c r="KN63" s="483"/>
      <c r="KO63" s="483"/>
      <c r="KP63" s="483"/>
      <c r="KQ63" s="483"/>
      <c r="KR63" s="483"/>
      <c r="KS63" s="483"/>
      <c r="KT63" s="483"/>
      <c r="KU63" s="483"/>
      <c r="KV63" s="483"/>
      <c r="KW63" s="483"/>
      <c r="KX63" s="483"/>
      <c r="KY63" s="483"/>
      <c r="KZ63" s="483"/>
      <c r="LA63" s="483"/>
      <c r="LB63" s="483"/>
      <c r="LC63" s="483"/>
      <c r="LD63" s="483"/>
      <c r="LE63" s="483"/>
      <c r="LF63" s="483"/>
      <c r="LG63" s="483"/>
      <c r="LH63" s="483"/>
      <c r="LI63" s="483"/>
      <c r="LJ63" s="483"/>
      <c r="LK63" s="483"/>
      <c r="LL63" s="483"/>
      <c r="LM63" s="483"/>
      <c r="LN63" s="483"/>
      <c r="LO63" s="483"/>
      <c r="LP63" s="483"/>
      <c r="LQ63" s="483"/>
      <c r="LR63" s="483"/>
      <c r="LS63" s="483"/>
      <c r="LT63" s="483"/>
      <c r="LU63" s="483"/>
      <c r="LV63" s="483"/>
      <c r="LW63" s="483"/>
      <c r="LX63" s="483"/>
      <c r="LY63" s="483"/>
      <c r="LZ63" s="483"/>
      <c r="MA63" s="483"/>
      <c r="MB63" s="483"/>
      <c r="MC63" s="483"/>
      <c r="MD63" s="483"/>
      <c r="ME63" s="483"/>
      <c r="MF63" s="483"/>
      <c r="MG63" s="483"/>
      <c r="MH63" s="483"/>
      <c r="MI63" s="483"/>
      <c r="MJ63" s="483"/>
      <c r="MK63" s="483"/>
      <c r="ML63" s="483"/>
      <c r="MM63" s="483"/>
      <c r="MN63" s="483"/>
      <c r="MO63" s="483"/>
      <c r="MP63" s="483"/>
      <c r="MQ63" s="483"/>
      <c r="MR63" s="483"/>
      <c r="MS63" s="483"/>
      <c r="MT63" s="483"/>
      <c r="MU63" s="483"/>
      <c r="MV63" s="483"/>
      <c r="MW63" s="483"/>
      <c r="MX63" s="483"/>
      <c r="MY63" s="483"/>
      <c r="MZ63" s="483"/>
      <c r="NA63" s="483"/>
      <c r="NB63" s="483"/>
      <c r="NC63" s="483"/>
      <c r="ND63" s="483"/>
      <c r="NE63" s="483"/>
      <c r="NF63" s="483"/>
      <c r="NG63" s="483"/>
      <c r="NH63" s="483"/>
      <c r="NI63" s="483"/>
      <c r="NJ63" s="483"/>
      <c r="NK63" s="483"/>
      <c r="NL63" s="483"/>
      <c r="NM63" s="483"/>
      <c r="NN63" s="483"/>
      <c r="NO63" s="483"/>
      <c r="NP63" s="483"/>
      <c r="NQ63" s="483"/>
      <c r="NR63" s="483"/>
      <c r="NS63" s="483"/>
      <c r="NT63" s="483"/>
      <c r="NU63" s="483"/>
      <c r="NV63" s="483"/>
      <c r="NW63" s="483"/>
      <c r="NX63" s="483"/>
      <c r="NY63" s="483"/>
      <c r="NZ63" s="483"/>
      <c r="OA63" s="483"/>
      <c r="OB63" s="483"/>
      <c r="OC63" s="483"/>
      <c r="OD63" s="483"/>
      <c r="OE63" s="483"/>
      <c r="OF63" s="483"/>
      <c r="OG63" s="483"/>
      <c r="OH63" s="483"/>
      <c r="OI63" s="483"/>
      <c r="OJ63" s="483"/>
      <c r="OK63" s="483"/>
      <c r="OL63" s="483"/>
      <c r="OM63" s="483"/>
      <c r="ON63" s="483"/>
      <c r="OO63" s="483"/>
      <c r="OP63" s="483"/>
      <c r="OQ63" s="483"/>
      <c r="OR63" s="483"/>
      <c r="OS63" s="483"/>
      <c r="OT63" s="483"/>
      <c r="OU63" s="483"/>
      <c r="OV63" s="483"/>
      <c r="OW63" s="483"/>
      <c r="OX63" s="483"/>
      <c r="OY63" s="483"/>
      <c r="OZ63" s="483"/>
      <c r="PA63" s="483"/>
      <c r="PB63" s="483"/>
      <c r="PC63" s="483"/>
      <c r="PD63" s="483"/>
      <c r="PE63" s="483"/>
      <c r="PF63" s="483"/>
      <c r="PG63" s="483"/>
      <c r="PH63" s="483"/>
      <c r="PI63" s="483"/>
      <c r="PJ63" s="483"/>
      <c r="PK63" s="483"/>
      <c r="PL63" s="483"/>
      <c r="PM63" s="483"/>
      <c r="PN63" s="483"/>
      <c r="PO63" s="483"/>
      <c r="PP63" s="483"/>
      <c r="PQ63" s="483"/>
      <c r="PR63" s="483"/>
      <c r="PS63" s="483"/>
      <c r="PT63" s="483"/>
      <c r="PU63" s="483"/>
      <c r="PV63" s="483"/>
      <c r="PW63" s="483"/>
      <c r="PX63" s="483"/>
      <c r="PY63" s="483"/>
      <c r="PZ63" s="483"/>
      <c r="QA63" s="483"/>
      <c r="QB63" s="483"/>
      <c r="QC63" s="483"/>
      <c r="QD63" s="483"/>
      <c r="QE63" s="483"/>
      <c r="QF63" s="483"/>
      <c r="QG63" s="483"/>
      <c r="QH63" s="483"/>
      <c r="QI63" s="483"/>
      <c r="QJ63" s="483"/>
      <c r="QK63" s="483"/>
      <c r="QL63" s="483"/>
      <c r="QM63" s="483"/>
      <c r="QN63" s="483"/>
      <c r="QO63" s="483"/>
      <c r="QP63" s="483"/>
      <c r="QQ63" s="483"/>
      <c r="QR63" s="483"/>
      <c r="QS63" s="483"/>
      <c r="QT63" s="483"/>
      <c r="QU63" s="483"/>
      <c r="QV63" s="483"/>
      <c r="QW63" s="483"/>
      <c r="QX63" s="483"/>
      <c r="QY63" s="483"/>
      <c r="QZ63" s="483"/>
      <c r="RA63" s="483"/>
      <c r="RB63" s="483"/>
      <c r="RC63" s="483"/>
      <c r="RD63" s="483"/>
      <c r="RE63" s="483"/>
      <c r="RF63" s="483"/>
      <c r="RG63" s="483"/>
      <c r="RH63" s="483"/>
      <c r="RI63" s="483"/>
      <c r="RJ63" s="483"/>
      <c r="RK63" s="483"/>
      <c r="RL63" s="483"/>
      <c r="RM63" s="483"/>
      <c r="RN63" s="483"/>
      <c r="RO63" s="483"/>
      <c r="RP63" s="483"/>
      <c r="RQ63" s="483"/>
      <c r="RR63" s="483"/>
      <c r="RS63" s="483"/>
      <c r="RT63" s="483"/>
      <c r="RU63" s="483"/>
      <c r="RV63" s="483"/>
      <c r="RW63" s="483"/>
      <c r="RX63" s="483"/>
      <c r="RY63" s="483"/>
      <c r="RZ63" s="483"/>
      <c r="SA63" s="483"/>
      <c r="SB63" s="483"/>
      <c r="SC63" s="483"/>
      <c r="SD63" s="483"/>
      <c r="SE63" s="483"/>
      <c r="SF63" s="483"/>
      <c r="SG63" s="483"/>
      <c r="SH63" s="483"/>
      <c r="SI63" s="483"/>
      <c r="SJ63" s="483"/>
      <c r="SK63" s="483"/>
      <c r="SL63" s="483"/>
      <c r="SM63" s="483"/>
      <c r="SN63" s="483"/>
      <c r="SO63" s="483"/>
      <c r="SP63" s="483"/>
      <c r="SQ63" s="483"/>
      <c r="SR63" s="483"/>
      <c r="SS63" s="483"/>
      <c r="ST63" s="483"/>
      <c r="SU63" s="483"/>
      <c r="SV63" s="483"/>
      <c r="SW63" s="483"/>
      <c r="SX63" s="483"/>
      <c r="SY63" s="483"/>
      <c r="SZ63" s="483"/>
      <c r="TA63" s="483"/>
      <c r="TB63" s="483"/>
      <c r="TC63" s="483"/>
      <c r="TD63" s="483"/>
      <c r="TE63" s="483"/>
      <c r="TF63" s="483"/>
      <c r="TG63" s="483"/>
      <c r="TH63" s="483"/>
      <c r="TI63" s="483"/>
      <c r="TJ63" s="483"/>
      <c r="TK63" s="483"/>
      <c r="TL63" s="483"/>
      <c r="TM63" s="483"/>
      <c r="TN63" s="483"/>
      <c r="TO63" s="483"/>
      <c r="TP63" s="483"/>
      <c r="TQ63" s="483"/>
      <c r="TR63" s="483"/>
      <c r="TS63" s="483"/>
      <c r="TT63" s="483"/>
      <c r="TU63" s="483"/>
      <c r="TV63" s="483"/>
      <c r="TW63" s="483"/>
      <c r="TX63" s="483"/>
      <c r="TY63" s="483"/>
      <c r="TZ63" s="483"/>
      <c r="UA63" s="483"/>
      <c r="UB63" s="483"/>
      <c r="UC63" s="483"/>
      <c r="UD63" s="483"/>
      <c r="UE63" s="483"/>
      <c r="UF63" s="483"/>
      <c r="UG63" s="483"/>
      <c r="UH63" s="483"/>
      <c r="UI63" s="483"/>
      <c r="UJ63" s="483"/>
      <c r="UK63" s="483"/>
      <c r="UL63" s="483"/>
      <c r="UM63" s="483"/>
      <c r="UN63" s="483"/>
      <c r="UO63" s="483"/>
      <c r="UP63" s="483"/>
      <c r="UQ63" s="483"/>
      <c r="UR63" s="483"/>
      <c r="US63" s="483"/>
      <c r="UT63" s="483"/>
      <c r="UU63" s="483"/>
      <c r="UV63" s="483"/>
      <c r="UW63" s="483"/>
      <c r="UX63" s="483"/>
      <c r="UY63" s="483"/>
      <c r="UZ63" s="483"/>
      <c r="VA63" s="483"/>
      <c r="VB63" s="483"/>
      <c r="VC63" s="483"/>
      <c r="VD63" s="483"/>
      <c r="VE63" s="483"/>
      <c r="VF63" s="483"/>
      <c r="VG63" s="483"/>
      <c r="VH63" s="483"/>
      <c r="VI63" s="483"/>
      <c r="VJ63" s="483"/>
      <c r="VK63" s="483"/>
      <c r="VL63" s="483"/>
      <c r="VM63" s="483"/>
      <c r="VN63" s="483"/>
      <c r="VO63" s="483"/>
      <c r="VP63" s="483"/>
      <c r="VQ63" s="483"/>
      <c r="VR63" s="483"/>
      <c r="VS63" s="483"/>
      <c r="VT63" s="483"/>
      <c r="VU63" s="483"/>
      <c r="VV63" s="483"/>
      <c r="VW63" s="483"/>
      <c r="VX63" s="483"/>
      <c r="VY63" s="483"/>
      <c r="VZ63" s="483"/>
      <c r="WA63" s="483"/>
      <c r="WB63" s="483"/>
      <c r="WC63" s="483"/>
      <c r="WD63" s="483"/>
      <c r="WE63" s="483"/>
      <c r="WF63" s="483"/>
      <c r="WG63" s="483"/>
      <c r="WH63" s="483"/>
      <c r="WI63" s="483"/>
      <c r="WJ63" s="483"/>
      <c r="WK63" s="483"/>
      <c r="WL63" s="483"/>
      <c r="WM63" s="483"/>
      <c r="WN63" s="483"/>
      <c r="WO63" s="483"/>
      <c r="WP63" s="483"/>
      <c r="WQ63" s="483"/>
      <c r="WR63" s="483"/>
      <c r="WS63" s="483"/>
      <c r="WT63" s="483"/>
      <c r="WU63" s="483"/>
      <c r="WV63" s="483"/>
      <c r="WW63" s="483"/>
      <c r="WX63" s="483"/>
      <c r="WY63" s="483"/>
      <c r="WZ63" s="483"/>
      <c r="XA63" s="483"/>
      <c r="XB63" s="483"/>
      <c r="XC63" s="483"/>
      <c r="XD63" s="483"/>
      <c r="XE63" s="483"/>
      <c r="XF63" s="483"/>
      <c r="XG63" s="483"/>
      <c r="XH63" s="483"/>
      <c r="XI63" s="483"/>
      <c r="XJ63" s="483"/>
      <c r="XK63" s="483"/>
      <c r="XL63" s="483"/>
      <c r="XM63" s="483"/>
      <c r="XN63" s="483"/>
      <c r="XO63" s="483"/>
      <c r="XP63" s="483"/>
      <c r="XQ63" s="483"/>
      <c r="XR63" s="483"/>
      <c r="XS63" s="483"/>
      <c r="XT63" s="483"/>
      <c r="XU63" s="483"/>
      <c r="XV63" s="483"/>
      <c r="XW63" s="483"/>
      <c r="XX63" s="483"/>
      <c r="XY63" s="483"/>
      <c r="XZ63" s="483"/>
      <c r="YA63" s="483"/>
      <c r="YB63" s="483"/>
      <c r="YC63" s="483"/>
      <c r="YD63" s="483"/>
      <c r="YE63" s="483"/>
      <c r="YF63" s="483"/>
      <c r="YG63" s="483"/>
      <c r="YH63" s="483"/>
      <c r="YI63" s="483"/>
      <c r="YJ63" s="483"/>
      <c r="YK63" s="483"/>
      <c r="YL63" s="483"/>
      <c r="YM63" s="483"/>
      <c r="YN63" s="483"/>
      <c r="YO63" s="483"/>
      <c r="YP63" s="483"/>
      <c r="YQ63" s="483"/>
      <c r="YR63" s="483"/>
      <c r="YS63" s="483"/>
      <c r="YT63" s="483"/>
      <c r="YU63" s="483"/>
      <c r="YV63" s="483"/>
      <c r="YW63" s="483"/>
      <c r="YX63" s="483"/>
      <c r="YY63" s="483"/>
      <c r="YZ63" s="483"/>
      <c r="ZA63" s="483"/>
      <c r="ZB63" s="483"/>
      <c r="ZC63" s="483"/>
      <c r="ZD63" s="483"/>
      <c r="ZE63" s="483"/>
      <c r="ZF63" s="483"/>
      <c r="ZG63" s="483"/>
      <c r="ZH63" s="483"/>
      <c r="ZI63" s="483"/>
      <c r="ZJ63" s="483"/>
      <c r="ZK63" s="483"/>
      <c r="ZL63" s="483"/>
      <c r="ZM63" s="483"/>
      <c r="ZN63" s="483"/>
      <c r="ZO63" s="483"/>
      <c r="ZP63" s="483"/>
      <c r="ZQ63" s="483"/>
      <c r="ZR63" s="483"/>
      <c r="ZS63" s="483"/>
      <c r="ZT63" s="483"/>
      <c r="ZU63" s="483"/>
      <c r="ZV63" s="483"/>
      <c r="ZW63" s="483"/>
      <c r="ZX63" s="483"/>
      <c r="ZY63" s="483"/>
      <c r="ZZ63" s="483"/>
    </row>
    <row r="64" spans="1:702" s="542" customFormat="1">
      <c r="A64" s="483"/>
      <c r="B64" s="483"/>
      <c r="C64" s="483"/>
      <c r="D64" s="541"/>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3"/>
      <c r="AO64" s="483"/>
      <c r="AP64" s="483"/>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483"/>
      <c r="BO64" s="483"/>
      <c r="BP64" s="483"/>
      <c r="BQ64" s="483"/>
      <c r="BR64" s="483"/>
      <c r="BS64" s="483"/>
      <c r="BT64" s="483"/>
      <c r="BU64" s="483"/>
      <c r="BV64" s="483"/>
      <c r="BW64" s="483"/>
      <c r="BX64" s="483"/>
      <c r="BY64" s="483"/>
      <c r="BZ64" s="483"/>
      <c r="CA64" s="483"/>
      <c r="CB64" s="483"/>
      <c r="CC64" s="483"/>
      <c r="CD64" s="483"/>
      <c r="CE64" s="483"/>
      <c r="CF64" s="483"/>
      <c r="CG64" s="483"/>
      <c r="CH64" s="483"/>
      <c r="CI64" s="483"/>
      <c r="CJ64" s="483"/>
      <c r="CK64" s="483"/>
      <c r="CL64" s="483"/>
      <c r="CM64" s="483"/>
      <c r="CN64" s="483"/>
      <c r="CO64" s="483"/>
      <c r="CP64" s="483"/>
      <c r="CQ64" s="483"/>
      <c r="CR64" s="483"/>
      <c r="CS64" s="483"/>
      <c r="CT64" s="483"/>
      <c r="CU64" s="483"/>
      <c r="CV64" s="483"/>
      <c r="CW64" s="483"/>
      <c r="CX64" s="483"/>
      <c r="CY64" s="483"/>
      <c r="CZ64" s="483"/>
      <c r="DA64" s="483"/>
      <c r="DB64" s="483"/>
      <c r="DC64" s="483"/>
      <c r="DD64" s="483"/>
      <c r="DE64" s="483"/>
      <c r="DF64" s="483"/>
      <c r="DG64" s="483"/>
      <c r="DH64" s="483"/>
      <c r="DI64" s="483"/>
      <c r="DJ64" s="483"/>
      <c r="DK64" s="483"/>
      <c r="DL64" s="483"/>
      <c r="DM64" s="483"/>
      <c r="DN64" s="483"/>
      <c r="DO64" s="483"/>
      <c r="DP64" s="483"/>
      <c r="DQ64" s="483"/>
      <c r="DR64" s="483"/>
      <c r="DS64" s="483"/>
      <c r="DT64" s="483"/>
      <c r="DU64" s="483"/>
      <c r="DV64" s="483"/>
      <c r="DW64" s="483"/>
      <c r="DX64" s="483"/>
      <c r="DY64" s="483"/>
      <c r="DZ64" s="483"/>
      <c r="EA64" s="483"/>
      <c r="EB64" s="483"/>
      <c r="EC64" s="483"/>
      <c r="ED64" s="483"/>
      <c r="EE64" s="483"/>
      <c r="EF64" s="483"/>
      <c r="EG64" s="483"/>
      <c r="EH64" s="483"/>
      <c r="EI64" s="483"/>
      <c r="EJ64" s="483"/>
      <c r="EK64" s="483"/>
      <c r="EL64" s="483"/>
      <c r="EM64" s="483"/>
      <c r="EN64" s="483"/>
      <c r="EO64" s="483"/>
      <c r="EP64" s="483"/>
      <c r="EQ64" s="483"/>
      <c r="ER64" s="483"/>
      <c r="ES64" s="483"/>
      <c r="ET64" s="483"/>
      <c r="EU64" s="483"/>
      <c r="EV64" s="483"/>
      <c r="EW64" s="483"/>
      <c r="EX64" s="483"/>
      <c r="EY64" s="483"/>
      <c r="EZ64" s="483"/>
      <c r="FA64" s="483"/>
      <c r="FB64" s="483"/>
      <c r="FC64" s="483"/>
      <c r="FD64" s="483"/>
      <c r="FE64" s="483"/>
      <c r="FF64" s="483"/>
      <c r="FG64" s="483"/>
      <c r="FH64" s="483"/>
      <c r="FI64" s="483"/>
      <c r="FJ64" s="483"/>
      <c r="FK64" s="483"/>
      <c r="FL64" s="483"/>
      <c r="FM64" s="483"/>
      <c r="FN64" s="483"/>
      <c r="FO64" s="483"/>
      <c r="FP64" s="483"/>
      <c r="FQ64" s="483"/>
      <c r="FR64" s="483"/>
      <c r="FS64" s="483"/>
      <c r="FT64" s="483"/>
      <c r="FU64" s="483"/>
      <c r="FV64" s="483"/>
      <c r="FW64" s="483"/>
      <c r="FX64" s="483"/>
      <c r="FY64" s="483"/>
      <c r="FZ64" s="483"/>
      <c r="GA64" s="483"/>
      <c r="GB64" s="483"/>
      <c r="GC64" s="483"/>
      <c r="GD64" s="483"/>
      <c r="GE64" s="483"/>
      <c r="GF64" s="483"/>
      <c r="GG64" s="483"/>
      <c r="GH64" s="483"/>
      <c r="GI64" s="483"/>
      <c r="GJ64" s="483"/>
      <c r="GK64" s="483"/>
      <c r="GL64" s="483"/>
      <c r="GM64" s="483"/>
      <c r="GN64" s="483"/>
      <c r="GO64" s="483"/>
      <c r="GP64" s="483"/>
      <c r="GQ64" s="483"/>
      <c r="GR64" s="483"/>
      <c r="GS64" s="483"/>
      <c r="GT64" s="483"/>
      <c r="GU64" s="483"/>
      <c r="GV64" s="483"/>
      <c r="GW64" s="483"/>
      <c r="GX64" s="483"/>
      <c r="GY64" s="483"/>
      <c r="GZ64" s="483"/>
      <c r="HA64" s="483"/>
      <c r="HB64" s="483"/>
      <c r="HC64" s="483"/>
      <c r="HD64" s="483"/>
      <c r="HE64" s="483"/>
      <c r="HF64" s="483"/>
      <c r="HG64" s="483"/>
      <c r="HH64" s="483"/>
      <c r="HI64" s="483"/>
      <c r="HJ64" s="483"/>
      <c r="HK64" s="483"/>
      <c r="HL64" s="483"/>
      <c r="HM64" s="483"/>
      <c r="HN64" s="483"/>
      <c r="HO64" s="483"/>
      <c r="HP64" s="483"/>
      <c r="HQ64" s="483"/>
      <c r="HR64" s="483"/>
      <c r="HS64" s="483"/>
      <c r="HT64" s="483"/>
      <c r="HU64" s="483"/>
      <c r="HV64" s="483"/>
      <c r="HW64" s="483"/>
      <c r="HX64" s="483"/>
      <c r="HY64" s="483"/>
      <c r="HZ64" s="483"/>
      <c r="IA64" s="483"/>
      <c r="IB64" s="483"/>
      <c r="IC64" s="483"/>
      <c r="ID64" s="483"/>
      <c r="IE64" s="483"/>
      <c r="IF64" s="483"/>
      <c r="IG64" s="483"/>
      <c r="IH64" s="483"/>
      <c r="II64" s="483"/>
      <c r="IJ64" s="483"/>
      <c r="IK64" s="483"/>
      <c r="IL64" s="483"/>
      <c r="IM64" s="483"/>
      <c r="IN64" s="483"/>
      <c r="IO64" s="483"/>
      <c r="IP64" s="483"/>
      <c r="IQ64" s="483"/>
      <c r="IR64" s="483"/>
      <c r="IS64" s="483"/>
      <c r="IT64" s="483"/>
      <c r="IU64" s="483"/>
      <c r="IV64" s="483"/>
      <c r="IW64" s="483"/>
      <c r="IX64" s="483"/>
      <c r="IY64" s="483"/>
      <c r="IZ64" s="483"/>
      <c r="JA64" s="483"/>
      <c r="JB64" s="483"/>
      <c r="JC64" s="483"/>
      <c r="JD64" s="483"/>
      <c r="JE64" s="483"/>
      <c r="JF64" s="483"/>
      <c r="JG64" s="483"/>
      <c r="JH64" s="483"/>
      <c r="JI64" s="483"/>
      <c r="JJ64" s="483"/>
      <c r="JK64" s="483"/>
      <c r="JL64" s="483"/>
      <c r="JM64" s="483"/>
      <c r="JN64" s="483"/>
      <c r="JO64" s="483"/>
      <c r="JP64" s="483"/>
      <c r="JQ64" s="483"/>
      <c r="JR64" s="483"/>
      <c r="JS64" s="483"/>
      <c r="JT64" s="483"/>
      <c r="JU64" s="483"/>
      <c r="JV64" s="483"/>
      <c r="JW64" s="483"/>
      <c r="JX64" s="483"/>
      <c r="JY64" s="483"/>
      <c r="JZ64" s="483"/>
      <c r="KA64" s="483"/>
      <c r="KB64" s="483"/>
      <c r="KC64" s="483"/>
      <c r="KD64" s="483"/>
      <c r="KE64" s="483"/>
      <c r="KF64" s="483"/>
      <c r="KG64" s="483"/>
      <c r="KH64" s="483"/>
      <c r="KI64" s="483"/>
      <c r="KJ64" s="483"/>
      <c r="KK64" s="483"/>
      <c r="KL64" s="483"/>
      <c r="KM64" s="483"/>
      <c r="KN64" s="483"/>
      <c r="KO64" s="483"/>
      <c r="KP64" s="483"/>
      <c r="KQ64" s="483"/>
      <c r="KR64" s="483"/>
      <c r="KS64" s="483"/>
      <c r="KT64" s="483"/>
      <c r="KU64" s="483"/>
      <c r="KV64" s="483"/>
      <c r="KW64" s="483"/>
      <c r="KX64" s="483"/>
      <c r="KY64" s="483"/>
      <c r="KZ64" s="483"/>
      <c r="LA64" s="483"/>
      <c r="LB64" s="483"/>
      <c r="LC64" s="483"/>
      <c r="LD64" s="483"/>
      <c r="LE64" s="483"/>
      <c r="LF64" s="483"/>
      <c r="LG64" s="483"/>
      <c r="LH64" s="483"/>
      <c r="LI64" s="483"/>
      <c r="LJ64" s="483"/>
      <c r="LK64" s="483"/>
      <c r="LL64" s="483"/>
      <c r="LM64" s="483"/>
      <c r="LN64" s="483"/>
      <c r="LO64" s="483"/>
      <c r="LP64" s="483"/>
      <c r="LQ64" s="483"/>
      <c r="LR64" s="483"/>
      <c r="LS64" s="483"/>
      <c r="LT64" s="483"/>
      <c r="LU64" s="483"/>
      <c r="LV64" s="483"/>
      <c r="LW64" s="483"/>
      <c r="LX64" s="483"/>
      <c r="LY64" s="483"/>
      <c r="LZ64" s="483"/>
      <c r="MA64" s="483"/>
      <c r="MB64" s="483"/>
      <c r="MC64" s="483"/>
      <c r="MD64" s="483"/>
      <c r="ME64" s="483"/>
      <c r="MF64" s="483"/>
      <c r="MG64" s="483"/>
      <c r="MH64" s="483"/>
      <c r="MI64" s="483"/>
      <c r="MJ64" s="483"/>
      <c r="MK64" s="483"/>
      <c r="ML64" s="483"/>
      <c r="MM64" s="483"/>
      <c r="MN64" s="483"/>
      <c r="MO64" s="483"/>
      <c r="MP64" s="483"/>
      <c r="MQ64" s="483"/>
      <c r="MR64" s="483"/>
      <c r="MS64" s="483"/>
      <c r="MT64" s="483"/>
      <c r="MU64" s="483"/>
      <c r="MV64" s="483"/>
      <c r="MW64" s="483"/>
      <c r="MX64" s="483"/>
      <c r="MY64" s="483"/>
      <c r="MZ64" s="483"/>
      <c r="NA64" s="483"/>
      <c r="NB64" s="483"/>
      <c r="NC64" s="483"/>
      <c r="ND64" s="483"/>
      <c r="NE64" s="483"/>
      <c r="NF64" s="483"/>
      <c r="NG64" s="483"/>
      <c r="NH64" s="483"/>
      <c r="NI64" s="483"/>
      <c r="NJ64" s="483"/>
      <c r="NK64" s="483"/>
      <c r="NL64" s="483"/>
      <c r="NM64" s="483"/>
      <c r="NN64" s="483"/>
      <c r="NO64" s="483"/>
      <c r="NP64" s="483"/>
      <c r="NQ64" s="483"/>
      <c r="NR64" s="483"/>
      <c r="NS64" s="483"/>
      <c r="NT64" s="483"/>
      <c r="NU64" s="483"/>
      <c r="NV64" s="483"/>
      <c r="NW64" s="483"/>
      <c r="NX64" s="483"/>
      <c r="NY64" s="483"/>
      <c r="NZ64" s="483"/>
      <c r="OA64" s="483"/>
      <c r="OB64" s="483"/>
      <c r="OC64" s="483"/>
      <c r="OD64" s="483"/>
      <c r="OE64" s="483"/>
      <c r="OF64" s="483"/>
      <c r="OG64" s="483"/>
      <c r="OH64" s="483"/>
      <c r="OI64" s="483"/>
      <c r="OJ64" s="483"/>
      <c r="OK64" s="483"/>
      <c r="OL64" s="483"/>
      <c r="OM64" s="483"/>
      <c r="ON64" s="483"/>
      <c r="OO64" s="483"/>
      <c r="OP64" s="483"/>
      <c r="OQ64" s="483"/>
      <c r="OR64" s="483"/>
      <c r="OS64" s="483"/>
      <c r="OT64" s="483"/>
      <c r="OU64" s="483"/>
      <c r="OV64" s="483"/>
      <c r="OW64" s="483"/>
      <c r="OX64" s="483"/>
      <c r="OY64" s="483"/>
      <c r="OZ64" s="483"/>
      <c r="PA64" s="483"/>
      <c r="PB64" s="483"/>
      <c r="PC64" s="483"/>
      <c r="PD64" s="483"/>
      <c r="PE64" s="483"/>
      <c r="PF64" s="483"/>
      <c r="PG64" s="483"/>
      <c r="PH64" s="483"/>
      <c r="PI64" s="483"/>
      <c r="PJ64" s="483"/>
      <c r="PK64" s="483"/>
      <c r="PL64" s="483"/>
      <c r="PM64" s="483"/>
      <c r="PN64" s="483"/>
      <c r="PO64" s="483"/>
      <c r="PP64" s="483"/>
      <c r="PQ64" s="483"/>
      <c r="PR64" s="483"/>
      <c r="PS64" s="483"/>
      <c r="PT64" s="483"/>
      <c r="PU64" s="483"/>
      <c r="PV64" s="483"/>
      <c r="PW64" s="483"/>
      <c r="PX64" s="483"/>
      <c r="PY64" s="483"/>
      <c r="PZ64" s="483"/>
      <c r="QA64" s="483"/>
      <c r="QB64" s="483"/>
      <c r="QC64" s="483"/>
      <c r="QD64" s="483"/>
      <c r="QE64" s="483"/>
      <c r="QF64" s="483"/>
      <c r="QG64" s="483"/>
      <c r="QH64" s="483"/>
      <c r="QI64" s="483"/>
      <c r="QJ64" s="483"/>
      <c r="QK64" s="483"/>
      <c r="QL64" s="483"/>
      <c r="QM64" s="483"/>
      <c r="QN64" s="483"/>
      <c r="QO64" s="483"/>
      <c r="QP64" s="483"/>
      <c r="QQ64" s="483"/>
      <c r="QR64" s="483"/>
      <c r="QS64" s="483"/>
      <c r="QT64" s="483"/>
      <c r="QU64" s="483"/>
      <c r="QV64" s="483"/>
      <c r="QW64" s="483"/>
      <c r="QX64" s="483"/>
      <c r="QY64" s="483"/>
      <c r="QZ64" s="483"/>
      <c r="RA64" s="483"/>
      <c r="RB64" s="483"/>
      <c r="RC64" s="483"/>
      <c r="RD64" s="483"/>
      <c r="RE64" s="483"/>
      <c r="RF64" s="483"/>
      <c r="RG64" s="483"/>
      <c r="RH64" s="483"/>
      <c r="RI64" s="483"/>
      <c r="RJ64" s="483"/>
      <c r="RK64" s="483"/>
      <c r="RL64" s="483"/>
      <c r="RM64" s="483"/>
      <c r="RN64" s="483"/>
      <c r="RO64" s="483"/>
      <c r="RP64" s="483"/>
      <c r="RQ64" s="483"/>
      <c r="RR64" s="483"/>
      <c r="RS64" s="483"/>
      <c r="RT64" s="483"/>
      <c r="RU64" s="483"/>
      <c r="RV64" s="483"/>
      <c r="RW64" s="483"/>
      <c r="RX64" s="483"/>
      <c r="RY64" s="483"/>
      <c r="RZ64" s="483"/>
      <c r="SA64" s="483"/>
      <c r="SB64" s="483"/>
      <c r="SC64" s="483"/>
      <c r="SD64" s="483"/>
      <c r="SE64" s="483"/>
      <c r="SF64" s="483"/>
      <c r="SG64" s="483"/>
      <c r="SH64" s="483"/>
      <c r="SI64" s="483"/>
      <c r="SJ64" s="483"/>
      <c r="SK64" s="483"/>
      <c r="SL64" s="483"/>
      <c r="SM64" s="483"/>
      <c r="SN64" s="483"/>
      <c r="SO64" s="483"/>
      <c r="SP64" s="483"/>
      <c r="SQ64" s="483"/>
      <c r="SR64" s="483"/>
      <c r="SS64" s="483"/>
      <c r="ST64" s="483"/>
      <c r="SU64" s="483"/>
      <c r="SV64" s="483"/>
      <c r="SW64" s="483"/>
      <c r="SX64" s="483"/>
      <c r="SY64" s="483"/>
      <c r="SZ64" s="483"/>
      <c r="TA64" s="483"/>
      <c r="TB64" s="483"/>
      <c r="TC64" s="483"/>
      <c r="TD64" s="483"/>
      <c r="TE64" s="483"/>
      <c r="TF64" s="483"/>
      <c r="TG64" s="483"/>
      <c r="TH64" s="483"/>
      <c r="TI64" s="483"/>
      <c r="TJ64" s="483"/>
      <c r="TK64" s="483"/>
      <c r="TL64" s="483"/>
      <c r="TM64" s="483"/>
      <c r="TN64" s="483"/>
      <c r="TO64" s="483"/>
      <c r="TP64" s="483"/>
      <c r="TQ64" s="483"/>
      <c r="TR64" s="483"/>
      <c r="TS64" s="483"/>
      <c r="TT64" s="483"/>
      <c r="TU64" s="483"/>
      <c r="TV64" s="483"/>
      <c r="TW64" s="483"/>
      <c r="TX64" s="483"/>
      <c r="TY64" s="483"/>
      <c r="TZ64" s="483"/>
      <c r="UA64" s="483"/>
      <c r="UB64" s="483"/>
      <c r="UC64" s="483"/>
      <c r="UD64" s="483"/>
      <c r="UE64" s="483"/>
      <c r="UF64" s="483"/>
      <c r="UG64" s="483"/>
      <c r="UH64" s="483"/>
      <c r="UI64" s="483"/>
      <c r="UJ64" s="483"/>
      <c r="UK64" s="483"/>
      <c r="UL64" s="483"/>
      <c r="UM64" s="483"/>
      <c r="UN64" s="483"/>
      <c r="UO64" s="483"/>
      <c r="UP64" s="483"/>
      <c r="UQ64" s="483"/>
      <c r="UR64" s="483"/>
      <c r="US64" s="483"/>
      <c r="UT64" s="483"/>
      <c r="UU64" s="483"/>
      <c r="UV64" s="483"/>
      <c r="UW64" s="483"/>
      <c r="UX64" s="483"/>
      <c r="UY64" s="483"/>
      <c r="UZ64" s="483"/>
      <c r="VA64" s="483"/>
      <c r="VB64" s="483"/>
      <c r="VC64" s="483"/>
      <c r="VD64" s="483"/>
      <c r="VE64" s="483"/>
      <c r="VF64" s="483"/>
      <c r="VG64" s="483"/>
      <c r="VH64" s="483"/>
      <c r="VI64" s="483"/>
      <c r="VJ64" s="483"/>
      <c r="VK64" s="483"/>
      <c r="VL64" s="483"/>
      <c r="VM64" s="483"/>
      <c r="VN64" s="483"/>
      <c r="VO64" s="483"/>
      <c r="VP64" s="483"/>
      <c r="VQ64" s="483"/>
      <c r="VR64" s="483"/>
      <c r="VS64" s="483"/>
      <c r="VT64" s="483"/>
      <c r="VU64" s="483"/>
      <c r="VV64" s="483"/>
      <c r="VW64" s="483"/>
      <c r="VX64" s="483"/>
      <c r="VY64" s="483"/>
      <c r="VZ64" s="483"/>
      <c r="WA64" s="483"/>
      <c r="WB64" s="483"/>
      <c r="WC64" s="483"/>
      <c r="WD64" s="483"/>
      <c r="WE64" s="483"/>
      <c r="WF64" s="483"/>
      <c r="WG64" s="483"/>
      <c r="WH64" s="483"/>
      <c r="WI64" s="483"/>
      <c r="WJ64" s="483"/>
      <c r="WK64" s="483"/>
      <c r="WL64" s="483"/>
      <c r="WM64" s="483"/>
      <c r="WN64" s="483"/>
      <c r="WO64" s="483"/>
      <c r="WP64" s="483"/>
      <c r="WQ64" s="483"/>
      <c r="WR64" s="483"/>
      <c r="WS64" s="483"/>
      <c r="WT64" s="483"/>
      <c r="WU64" s="483"/>
      <c r="WV64" s="483"/>
      <c r="WW64" s="483"/>
      <c r="WX64" s="483"/>
      <c r="WY64" s="483"/>
      <c r="WZ64" s="483"/>
      <c r="XA64" s="483"/>
      <c r="XB64" s="483"/>
      <c r="XC64" s="483"/>
      <c r="XD64" s="483"/>
      <c r="XE64" s="483"/>
      <c r="XF64" s="483"/>
      <c r="XG64" s="483"/>
      <c r="XH64" s="483"/>
      <c r="XI64" s="483"/>
      <c r="XJ64" s="483"/>
      <c r="XK64" s="483"/>
      <c r="XL64" s="483"/>
      <c r="XM64" s="483"/>
      <c r="XN64" s="483"/>
      <c r="XO64" s="483"/>
      <c r="XP64" s="483"/>
      <c r="XQ64" s="483"/>
      <c r="XR64" s="483"/>
      <c r="XS64" s="483"/>
      <c r="XT64" s="483"/>
      <c r="XU64" s="483"/>
      <c r="XV64" s="483"/>
      <c r="XW64" s="483"/>
      <c r="XX64" s="483"/>
      <c r="XY64" s="483"/>
      <c r="XZ64" s="483"/>
      <c r="YA64" s="483"/>
      <c r="YB64" s="483"/>
      <c r="YC64" s="483"/>
      <c r="YD64" s="483"/>
      <c r="YE64" s="483"/>
      <c r="YF64" s="483"/>
      <c r="YG64" s="483"/>
      <c r="YH64" s="483"/>
      <c r="YI64" s="483"/>
      <c r="YJ64" s="483"/>
      <c r="YK64" s="483"/>
      <c r="YL64" s="483"/>
      <c r="YM64" s="483"/>
      <c r="YN64" s="483"/>
      <c r="YO64" s="483"/>
      <c r="YP64" s="483"/>
      <c r="YQ64" s="483"/>
      <c r="YR64" s="483"/>
      <c r="YS64" s="483"/>
      <c r="YT64" s="483"/>
      <c r="YU64" s="483"/>
      <c r="YV64" s="483"/>
      <c r="YW64" s="483"/>
      <c r="YX64" s="483"/>
      <c r="YY64" s="483"/>
      <c r="YZ64" s="483"/>
      <c r="ZA64" s="483"/>
      <c r="ZB64" s="483"/>
      <c r="ZC64" s="483"/>
      <c r="ZD64" s="483"/>
      <c r="ZE64" s="483"/>
      <c r="ZF64" s="483"/>
      <c r="ZG64" s="483"/>
      <c r="ZH64" s="483"/>
      <c r="ZI64" s="483"/>
      <c r="ZJ64" s="483"/>
      <c r="ZK64" s="483"/>
      <c r="ZL64" s="483"/>
      <c r="ZM64" s="483"/>
      <c r="ZN64" s="483"/>
      <c r="ZO64" s="483"/>
      <c r="ZP64" s="483"/>
      <c r="ZQ64" s="483"/>
      <c r="ZR64" s="483"/>
      <c r="ZS64" s="483"/>
      <c r="ZT64" s="483"/>
      <c r="ZU64" s="483"/>
      <c r="ZV64" s="483"/>
      <c r="ZW64" s="483"/>
      <c r="ZX64" s="483"/>
      <c r="ZY64" s="483"/>
      <c r="ZZ64" s="483"/>
    </row>
    <row r="65" spans="1:702" s="542" customFormat="1">
      <c r="A65" s="483"/>
      <c r="B65" s="483"/>
      <c r="C65" s="483"/>
      <c r="D65" s="541"/>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3"/>
      <c r="BY65" s="483"/>
      <c r="BZ65" s="483"/>
      <c r="CA65" s="483"/>
      <c r="CB65" s="483"/>
      <c r="CC65" s="483"/>
      <c r="CD65" s="483"/>
      <c r="CE65" s="483"/>
      <c r="CF65" s="483"/>
      <c r="CG65" s="483"/>
      <c r="CH65" s="483"/>
      <c r="CI65" s="483"/>
      <c r="CJ65" s="483"/>
      <c r="CK65" s="483"/>
      <c r="CL65" s="483"/>
      <c r="CM65" s="483"/>
      <c r="CN65" s="483"/>
      <c r="CO65" s="483"/>
      <c r="CP65" s="483"/>
      <c r="CQ65" s="483"/>
      <c r="CR65" s="483"/>
      <c r="CS65" s="483"/>
      <c r="CT65" s="483"/>
      <c r="CU65" s="483"/>
      <c r="CV65" s="483"/>
      <c r="CW65" s="483"/>
      <c r="CX65" s="483"/>
      <c r="CY65" s="483"/>
      <c r="CZ65" s="483"/>
      <c r="DA65" s="483"/>
      <c r="DB65" s="483"/>
      <c r="DC65" s="483"/>
      <c r="DD65" s="483"/>
      <c r="DE65" s="483"/>
      <c r="DF65" s="483"/>
      <c r="DG65" s="483"/>
      <c r="DH65" s="483"/>
      <c r="DI65" s="483"/>
      <c r="DJ65" s="483"/>
      <c r="DK65" s="483"/>
      <c r="DL65" s="483"/>
      <c r="DM65" s="483"/>
      <c r="DN65" s="483"/>
      <c r="DO65" s="483"/>
      <c r="DP65" s="483"/>
      <c r="DQ65" s="483"/>
      <c r="DR65" s="483"/>
      <c r="DS65" s="483"/>
      <c r="DT65" s="483"/>
      <c r="DU65" s="483"/>
      <c r="DV65" s="483"/>
      <c r="DW65" s="483"/>
      <c r="DX65" s="483"/>
      <c r="DY65" s="483"/>
      <c r="DZ65" s="483"/>
      <c r="EA65" s="483"/>
      <c r="EB65" s="483"/>
      <c r="EC65" s="483"/>
      <c r="ED65" s="483"/>
      <c r="EE65" s="483"/>
      <c r="EF65" s="483"/>
      <c r="EG65" s="483"/>
      <c r="EH65" s="483"/>
      <c r="EI65" s="483"/>
      <c r="EJ65" s="483"/>
      <c r="EK65" s="483"/>
      <c r="EL65" s="483"/>
      <c r="EM65" s="483"/>
      <c r="EN65" s="483"/>
      <c r="EO65" s="483"/>
      <c r="EP65" s="483"/>
      <c r="EQ65" s="483"/>
      <c r="ER65" s="483"/>
      <c r="ES65" s="483"/>
      <c r="ET65" s="483"/>
      <c r="EU65" s="483"/>
      <c r="EV65" s="483"/>
      <c r="EW65" s="483"/>
      <c r="EX65" s="483"/>
      <c r="EY65" s="483"/>
      <c r="EZ65" s="483"/>
      <c r="FA65" s="483"/>
      <c r="FB65" s="483"/>
      <c r="FC65" s="483"/>
      <c r="FD65" s="483"/>
      <c r="FE65" s="483"/>
      <c r="FF65" s="483"/>
      <c r="FG65" s="483"/>
      <c r="FH65" s="483"/>
      <c r="FI65" s="483"/>
      <c r="FJ65" s="483"/>
      <c r="FK65" s="483"/>
      <c r="FL65" s="483"/>
      <c r="FM65" s="483"/>
      <c r="FN65" s="483"/>
      <c r="FO65" s="483"/>
      <c r="FP65" s="483"/>
      <c r="FQ65" s="483"/>
      <c r="FR65" s="483"/>
      <c r="FS65" s="483"/>
      <c r="FT65" s="483"/>
      <c r="FU65" s="483"/>
      <c r="FV65" s="483"/>
      <c r="FW65" s="483"/>
      <c r="FX65" s="483"/>
      <c r="FY65" s="483"/>
      <c r="FZ65" s="483"/>
      <c r="GA65" s="483"/>
      <c r="GB65" s="483"/>
      <c r="GC65" s="483"/>
      <c r="GD65" s="483"/>
      <c r="GE65" s="483"/>
      <c r="GF65" s="483"/>
      <c r="GG65" s="483"/>
      <c r="GH65" s="483"/>
      <c r="GI65" s="483"/>
      <c r="GJ65" s="483"/>
      <c r="GK65" s="483"/>
      <c r="GL65" s="483"/>
      <c r="GM65" s="483"/>
      <c r="GN65" s="483"/>
      <c r="GO65" s="483"/>
      <c r="GP65" s="483"/>
      <c r="GQ65" s="483"/>
      <c r="GR65" s="483"/>
      <c r="GS65" s="483"/>
      <c r="GT65" s="483"/>
      <c r="GU65" s="483"/>
      <c r="GV65" s="483"/>
      <c r="GW65" s="483"/>
      <c r="GX65" s="483"/>
      <c r="GY65" s="483"/>
      <c r="GZ65" s="483"/>
      <c r="HA65" s="483"/>
      <c r="HB65" s="483"/>
      <c r="HC65" s="483"/>
      <c r="HD65" s="483"/>
      <c r="HE65" s="483"/>
      <c r="HF65" s="483"/>
      <c r="HG65" s="483"/>
      <c r="HH65" s="483"/>
      <c r="HI65" s="483"/>
      <c r="HJ65" s="483"/>
      <c r="HK65" s="483"/>
      <c r="HL65" s="483"/>
      <c r="HM65" s="483"/>
      <c r="HN65" s="483"/>
      <c r="HO65" s="483"/>
      <c r="HP65" s="483"/>
      <c r="HQ65" s="483"/>
      <c r="HR65" s="483"/>
      <c r="HS65" s="483"/>
      <c r="HT65" s="483"/>
      <c r="HU65" s="483"/>
      <c r="HV65" s="483"/>
      <c r="HW65" s="483"/>
      <c r="HX65" s="483"/>
      <c r="HY65" s="483"/>
      <c r="HZ65" s="483"/>
      <c r="IA65" s="483"/>
      <c r="IB65" s="483"/>
      <c r="IC65" s="483"/>
      <c r="ID65" s="483"/>
      <c r="IE65" s="483"/>
      <c r="IF65" s="483"/>
      <c r="IG65" s="483"/>
      <c r="IH65" s="483"/>
      <c r="II65" s="483"/>
      <c r="IJ65" s="483"/>
      <c r="IK65" s="483"/>
      <c r="IL65" s="483"/>
      <c r="IM65" s="483"/>
      <c r="IN65" s="483"/>
      <c r="IO65" s="483"/>
      <c r="IP65" s="483"/>
      <c r="IQ65" s="483"/>
      <c r="IR65" s="483"/>
      <c r="IS65" s="483"/>
      <c r="IT65" s="483"/>
      <c r="IU65" s="483"/>
      <c r="IV65" s="483"/>
      <c r="IW65" s="483"/>
      <c r="IX65" s="483"/>
      <c r="IY65" s="483"/>
      <c r="IZ65" s="483"/>
      <c r="JA65" s="483"/>
      <c r="JB65" s="483"/>
      <c r="JC65" s="483"/>
      <c r="JD65" s="483"/>
      <c r="JE65" s="483"/>
      <c r="JF65" s="483"/>
      <c r="JG65" s="483"/>
      <c r="JH65" s="483"/>
      <c r="JI65" s="483"/>
      <c r="JJ65" s="483"/>
      <c r="JK65" s="483"/>
      <c r="JL65" s="483"/>
      <c r="JM65" s="483"/>
      <c r="JN65" s="483"/>
      <c r="JO65" s="483"/>
      <c r="JP65" s="483"/>
      <c r="JQ65" s="483"/>
      <c r="JR65" s="483"/>
      <c r="JS65" s="483"/>
      <c r="JT65" s="483"/>
      <c r="JU65" s="483"/>
      <c r="JV65" s="483"/>
      <c r="JW65" s="483"/>
      <c r="JX65" s="483"/>
      <c r="JY65" s="483"/>
      <c r="JZ65" s="483"/>
      <c r="KA65" s="483"/>
      <c r="KB65" s="483"/>
      <c r="KC65" s="483"/>
      <c r="KD65" s="483"/>
      <c r="KE65" s="483"/>
      <c r="KF65" s="483"/>
      <c r="KG65" s="483"/>
      <c r="KH65" s="483"/>
      <c r="KI65" s="483"/>
      <c r="KJ65" s="483"/>
      <c r="KK65" s="483"/>
      <c r="KL65" s="483"/>
      <c r="KM65" s="483"/>
      <c r="KN65" s="483"/>
      <c r="KO65" s="483"/>
      <c r="KP65" s="483"/>
      <c r="KQ65" s="483"/>
      <c r="KR65" s="483"/>
      <c r="KS65" s="483"/>
      <c r="KT65" s="483"/>
      <c r="KU65" s="483"/>
      <c r="KV65" s="483"/>
      <c r="KW65" s="483"/>
      <c r="KX65" s="483"/>
      <c r="KY65" s="483"/>
      <c r="KZ65" s="483"/>
      <c r="LA65" s="483"/>
      <c r="LB65" s="483"/>
      <c r="LC65" s="483"/>
      <c r="LD65" s="483"/>
      <c r="LE65" s="483"/>
      <c r="LF65" s="483"/>
      <c r="LG65" s="483"/>
      <c r="LH65" s="483"/>
      <c r="LI65" s="483"/>
      <c r="LJ65" s="483"/>
      <c r="LK65" s="483"/>
      <c r="LL65" s="483"/>
      <c r="LM65" s="483"/>
      <c r="LN65" s="483"/>
      <c r="LO65" s="483"/>
      <c r="LP65" s="483"/>
      <c r="LQ65" s="483"/>
      <c r="LR65" s="483"/>
      <c r="LS65" s="483"/>
      <c r="LT65" s="483"/>
      <c r="LU65" s="483"/>
      <c r="LV65" s="483"/>
      <c r="LW65" s="483"/>
      <c r="LX65" s="483"/>
      <c r="LY65" s="483"/>
      <c r="LZ65" s="483"/>
      <c r="MA65" s="483"/>
      <c r="MB65" s="483"/>
      <c r="MC65" s="483"/>
      <c r="MD65" s="483"/>
      <c r="ME65" s="483"/>
      <c r="MF65" s="483"/>
      <c r="MG65" s="483"/>
      <c r="MH65" s="483"/>
      <c r="MI65" s="483"/>
      <c r="MJ65" s="483"/>
      <c r="MK65" s="483"/>
      <c r="ML65" s="483"/>
      <c r="MM65" s="483"/>
      <c r="MN65" s="483"/>
      <c r="MO65" s="483"/>
      <c r="MP65" s="483"/>
      <c r="MQ65" s="483"/>
      <c r="MR65" s="483"/>
      <c r="MS65" s="483"/>
      <c r="MT65" s="483"/>
      <c r="MU65" s="483"/>
      <c r="MV65" s="483"/>
      <c r="MW65" s="483"/>
      <c r="MX65" s="483"/>
      <c r="MY65" s="483"/>
      <c r="MZ65" s="483"/>
      <c r="NA65" s="483"/>
      <c r="NB65" s="483"/>
      <c r="NC65" s="483"/>
      <c r="ND65" s="483"/>
      <c r="NE65" s="483"/>
      <c r="NF65" s="483"/>
      <c r="NG65" s="483"/>
      <c r="NH65" s="483"/>
      <c r="NI65" s="483"/>
      <c r="NJ65" s="483"/>
      <c r="NK65" s="483"/>
      <c r="NL65" s="483"/>
      <c r="NM65" s="483"/>
      <c r="NN65" s="483"/>
      <c r="NO65" s="483"/>
      <c r="NP65" s="483"/>
      <c r="NQ65" s="483"/>
      <c r="NR65" s="483"/>
      <c r="NS65" s="483"/>
      <c r="NT65" s="483"/>
      <c r="NU65" s="483"/>
      <c r="NV65" s="483"/>
      <c r="NW65" s="483"/>
      <c r="NX65" s="483"/>
      <c r="NY65" s="483"/>
      <c r="NZ65" s="483"/>
      <c r="OA65" s="483"/>
      <c r="OB65" s="483"/>
      <c r="OC65" s="483"/>
      <c r="OD65" s="483"/>
      <c r="OE65" s="483"/>
      <c r="OF65" s="483"/>
      <c r="OG65" s="483"/>
      <c r="OH65" s="483"/>
      <c r="OI65" s="483"/>
      <c r="OJ65" s="483"/>
      <c r="OK65" s="483"/>
      <c r="OL65" s="483"/>
      <c r="OM65" s="483"/>
      <c r="ON65" s="483"/>
      <c r="OO65" s="483"/>
      <c r="OP65" s="483"/>
      <c r="OQ65" s="483"/>
      <c r="OR65" s="483"/>
      <c r="OS65" s="483"/>
      <c r="OT65" s="483"/>
      <c r="OU65" s="483"/>
      <c r="OV65" s="483"/>
      <c r="OW65" s="483"/>
      <c r="OX65" s="483"/>
      <c r="OY65" s="483"/>
      <c r="OZ65" s="483"/>
      <c r="PA65" s="483"/>
      <c r="PB65" s="483"/>
      <c r="PC65" s="483"/>
      <c r="PD65" s="483"/>
      <c r="PE65" s="483"/>
      <c r="PF65" s="483"/>
      <c r="PG65" s="483"/>
      <c r="PH65" s="483"/>
      <c r="PI65" s="483"/>
      <c r="PJ65" s="483"/>
      <c r="PK65" s="483"/>
      <c r="PL65" s="483"/>
      <c r="PM65" s="483"/>
      <c r="PN65" s="483"/>
      <c r="PO65" s="483"/>
      <c r="PP65" s="483"/>
      <c r="PQ65" s="483"/>
      <c r="PR65" s="483"/>
      <c r="PS65" s="483"/>
      <c r="PT65" s="483"/>
      <c r="PU65" s="483"/>
      <c r="PV65" s="483"/>
      <c r="PW65" s="483"/>
      <c r="PX65" s="483"/>
      <c r="PY65" s="483"/>
      <c r="PZ65" s="483"/>
      <c r="QA65" s="483"/>
      <c r="QB65" s="483"/>
      <c r="QC65" s="483"/>
      <c r="QD65" s="483"/>
      <c r="QE65" s="483"/>
      <c r="QF65" s="483"/>
      <c r="QG65" s="483"/>
      <c r="QH65" s="483"/>
      <c r="QI65" s="483"/>
      <c r="QJ65" s="483"/>
      <c r="QK65" s="483"/>
      <c r="QL65" s="483"/>
      <c r="QM65" s="483"/>
      <c r="QN65" s="483"/>
      <c r="QO65" s="483"/>
      <c r="QP65" s="483"/>
      <c r="QQ65" s="483"/>
      <c r="QR65" s="483"/>
      <c r="QS65" s="483"/>
      <c r="QT65" s="483"/>
      <c r="QU65" s="483"/>
      <c r="QV65" s="483"/>
      <c r="QW65" s="483"/>
      <c r="QX65" s="483"/>
      <c r="QY65" s="483"/>
      <c r="QZ65" s="483"/>
      <c r="RA65" s="483"/>
      <c r="RB65" s="483"/>
      <c r="RC65" s="483"/>
      <c r="RD65" s="483"/>
      <c r="RE65" s="483"/>
      <c r="RF65" s="483"/>
      <c r="RG65" s="483"/>
      <c r="RH65" s="483"/>
      <c r="RI65" s="483"/>
      <c r="RJ65" s="483"/>
      <c r="RK65" s="483"/>
      <c r="RL65" s="483"/>
      <c r="RM65" s="483"/>
      <c r="RN65" s="483"/>
      <c r="RO65" s="483"/>
      <c r="RP65" s="483"/>
      <c r="RQ65" s="483"/>
      <c r="RR65" s="483"/>
      <c r="RS65" s="483"/>
      <c r="RT65" s="483"/>
      <c r="RU65" s="483"/>
      <c r="RV65" s="483"/>
      <c r="RW65" s="483"/>
      <c r="RX65" s="483"/>
      <c r="RY65" s="483"/>
      <c r="RZ65" s="483"/>
      <c r="SA65" s="483"/>
      <c r="SB65" s="483"/>
      <c r="SC65" s="483"/>
      <c r="SD65" s="483"/>
      <c r="SE65" s="483"/>
      <c r="SF65" s="483"/>
      <c r="SG65" s="483"/>
      <c r="SH65" s="483"/>
      <c r="SI65" s="483"/>
      <c r="SJ65" s="483"/>
      <c r="SK65" s="483"/>
      <c r="SL65" s="483"/>
      <c r="SM65" s="483"/>
      <c r="SN65" s="483"/>
      <c r="SO65" s="483"/>
      <c r="SP65" s="483"/>
      <c r="SQ65" s="483"/>
      <c r="SR65" s="483"/>
      <c r="SS65" s="483"/>
      <c r="ST65" s="483"/>
      <c r="SU65" s="483"/>
      <c r="SV65" s="483"/>
      <c r="SW65" s="483"/>
      <c r="SX65" s="483"/>
      <c r="SY65" s="483"/>
      <c r="SZ65" s="483"/>
      <c r="TA65" s="483"/>
      <c r="TB65" s="483"/>
      <c r="TC65" s="483"/>
      <c r="TD65" s="483"/>
      <c r="TE65" s="483"/>
      <c r="TF65" s="483"/>
      <c r="TG65" s="483"/>
      <c r="TH65" s="483"/>
      <c r="TI65" s="483"/>
      <c r="TJ65" s="483"/>
      <c r="TK65" s="483"/>
      <c r="TL65" s="483"/>
      <c r="TM65" s="483"/>
      <c r="TN65" s="483"/>
      <c r="TO65" s="483"/>
      <c r="TP65" s="483"/>
      <c r="TQ65" s="483"/>
      <c r="TR65" s="483"/>
      <c r="TS65" s="483"/>
      <c r="TT65" s="483"/>
      <c r="TU65" s="483"/>
      <c r="TV65" s="483"/>
      <c r="TW65" s="483"/>
      <c r="TX65" s="483"/>
      <c r="TY65" s="483"/>
      <c r="TZ65" s="483"/>
      <c r="UA65" s="483"/>
      <c r="UB65" s="483"/>
      <c r="UC65" s="483"/>
      <c r="UD65" s="483"/>
      <c r="UE65" s="483"/>
      <c r="UF65" s="483"/>
      <c r="UG65" s="483"/>
      <c r="UH65" s="483"/>
      <c r="UI65" s="483"/>
      <c r="UJ65" s="483"/>
      <c r="UK65" s="483"/>
      <c r="UL65" s="483"/>
      <c r="UM65" s="483"/>
      <c r="UN65" s="483"/>
      <c r="UO65" s="483"/>
      <c r="UP65" s="483"/>
      <c r="UQ65" s="483"/>
      <c r="UR65" s="483"/>
      <c r="US65" s="483"/>
      <c r="UT65" s="483"/>
      <c r="UU65" s="483"/>
      <c r="UV65" s="483"/>
      <c r="UW65" s="483"/>
      <c r="UX65" s="483"/>
      <c r="UY65" s="483"/>
      <c r="UZ65" s="483"/>
      <c r="VA65" s="483"/>
      <c r="VB65" s="483"/>
      <c r="VC65" s="483"/>
      <c r="VD65" s="483"/>
      <c r="VE65" s="483"/>
      <c r="VF65" s="483"/>
      <c r="VG65" s="483"/>
      <c r="VH65" s="483"/>
      <c r="VI65" s="483"/>
      <c r="VJ65" s="483"/>
      <c r="VK65" s="483"/>
      <c r="VL65" s="483"/>
      <c r="VM65" s="483"/>
      <c r="VN65" s="483"/>
      <c r="VO65" s="483"/>
      <c r="VP65" s="483"/>
      <c r="VQ65" s="483"/>
      <c r="VR65" s="483"/>
      <c r="VS65" s="483"/>
      <c r="VT65" s="483"/>
      <c r="VU65" s="483"/>
      <c r="VV65" s="483"/>
      <c r="VW65" s="483"/>
      <c r="VX65" s="483"/>
      <c r="VY65" s="483"/>
      <c r="VZ65" s="483"/>
      <c r="WA65" s="483"/>
      <c r="WB65" s="483"/>
      <c r="WC65" s="483"/>
      <c r="WD65" s="483"/>
      <c r="WE65" s="483"/>
      <c r="WF65" s="483"/>
      <c r="WG65" s="483"/>
      <c r="WH65" s="483"/>
      <c r="WI65" s="483"/>
      <c r="WJ65" s="483"/>
      <c r="WK65" s="483"/>
      <c r="WL65" s="483"/>
      <c r="WM65" s="483"/>
      <c r="WN65" s="483"/>
      <c r="WO65" s="483"/>
      <c r="WP65" s="483"/>
      <c r="WQ65" s="483"/>
      <c r="WR65" s="483"/>
      <c r="WS65" s="483"/>
      <c r="WT65" s="483"/>
      <c r="WU65" s="483"/>
      <c r="WV65" s="483"/>
      <c r="WW65" s="483"/>
      <c r="WX65" s="483"/>
      <c r="WY65" s="483"/>
      <c r="WZ65" s="483"/>
      <c r="XA65" s="483"/>
      <c r="XB65" s="483"/>
      <c r="XC65" s="483"/>
      <c r="XD65" s="483"/>
      <c r="XE65" s="483"/>
      <c r="XF65" s="483"/>
      <c r="XG65" s="483"/>
      <c r="XH65" s="483"/>
      <c r="XI65" s="483"/>
      <c r="XJ65" s="483"/>
      <c r="XK65" s="483"/>
      <c r="XL65" s="483"/>
      <c r="XM65" s="483"/>
      <c r="XN65" s="483"/>
      <c r="XO65" s="483"/>
      <c r="XP65" s="483"/>
      <c r="XQ65" s="483"/>
      <c r="XR65" s="483"/>
      <c r="XS65" s="483"/>
      <c r="XT65" s="483"/>
      <c r="XU65" s="483"/>
      <c r="XV65" s="483"/>
      <c r="XW65" s="483"/>
      <c r="XX65" s="483"/>
      <c r="XY65" s="483"/>
      <c r="XZ65" s="483"/>
      <c r="YA65" s="483"/>
      <c r="YB65" s="483"/>
      <c r="YC65" s="483"/>
      <c r="YD65" s="483"/>
      <c r="YE65" s="483"/>
      <c r="YF65" s="483"/>
      <c r="YG65" s="483"/>
      <c r="YH65" s="483"/>
      <c r="YI65" s="483"/>
      <c r="YJ65" s="483"/>
      <c r="YK65" s="483"/>
      <c r="YL65" s="483"/>
      <c r="YM65" s="483"/>
      <c r="YN65" s="483"/>
      <c r="YO65" s="483"/>
      <c r="YP65" s="483"/>
      <c r="YQ65" s="483"/>
      <c r="YR65" s="483"/>
      <c r="YS65" s="483"/>
      <c r="YT65" s="483"/>
      <c r="YU65" s="483"/>
      <c r="YV65" s="483"/>
      <c r="YW65" s="483"/>
      <c r="YX65" s="483"/>
      <c r="YY65" s="483"/>
      <c r="YZ65" s="483"/>
      <c r="ZA65" s="483"/>
      <c r="ZB65" s="483"/>
      <c r="ZC65" s="483"/>
      <c r="ZD65" s="483"/>
      <c r="ZE65" s="483"/>
      <c r="ZF65" s="483"/>
      <c r="ZG65" s="483"/>
      <c r="ZH65" s="483"/>
      <c r="ZI65" s="483"/>
      <c r="ZJ65" s="483"/>
      <c r="ZK65" s="483"/>
      <c r="ZL65" s="483"/>
      <c r="ZM65" s="483"/>
      <c r="ZN65" s="483"/>
      <c r="ZO65" s="483"/>
      <c r="ZP65" s="483"/>
      <c r="ZQ65" s="483"/>
      <c r="ZR65" s="483"/>
      <c r="ZS65" s="483"/>
      <c r="ZT65" s="483"/>
      <c r="ZU65" s="483"/>
      <c r="ZV65" s="483"/>
      <c r="ZW65" s="483"/>
      <c r="ZX65" s="483"/>
      <c r="ZY65" s="483"/>
      <c r="ZZ65" s="483"/>
    </row>
    <row r="66" spans="1:702" s="542" customFormat="1">
      <c r="A66" s="483"/>
      <c r="B66" s="483"/>
      <c r="C66" s="483"/>
      <c r="D66" s="541"/>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3"/>
      <c r="BY66" s="483"/>
      <c r="BZ66" s="483"/>
      <c r="CA66" s="483"/>
      <c r="CB66" s="483"/>
      <c r="CC66" s="483"/>
      <c r="CD66" s="483"/>
      <c r="CE66" s="483"/>
      <c r="CF66" s="483"/>
      <c r="CG66" s="483"/>
      <c r="CH66" s="483"/>
      <c r="CI66" s="483"/>
      <c r="CJ66" s="483"/>
      <c r="CK66" s="483"/>
      <c r="CL66" s="483"/>
      <c r="CM66" s="483"/>
      <c r="CN66" s="483"/>
      <c r="CO66" s="483"/>
      <c r="CP66" s="483"/>
      <c r="CQ66" s="483"/>
      <c r="CR66" s="483"/>
      <c r="CS66" s="483"/>
      <c r="CT66" s="483"/>
      <c r="CU66" s="483"/>
      <c r="CV66" s="483"/>
      <c r="CW66" s="483"/>
      <c r="CX66" s="483"/>
      <c r="CY66" s="483"/>
      <c r="CZ66" s="483"/>
      <c r="DA66" s="483"/>
      <c r="DB66" s="483"/>
      <c r="DC66" s="483"/>
      <c r="DD66" s="483"/>
      <c r="DE66" s="483"/>
      <c r="DF66" s="483"/>
      <c r="DG66" s="483"/>
      <c r="DH66" s="483"/>
      <c r="DI66" s="483"/>
      <c r="DJ66" s="483"/>
      <c r="DK66" s="483"/>
      <c r="DL66" s="483"/>
      <c r="DM66" s="483"/>
      <c r="DN66" s="483"/>
      <c r="DO66" s="483"/>
      <c r="DP66" s="483"/>
      <c r="DQ66" s="483"/>
      <c r="DR66" s="483"/>
      <c r="DS66" s="483"/>
      <c r="DT66" s="483"/>
      <c r="DU66" s="483"/>
      <c r="DV66" s="483"/>
      <c r="DW66" s="483"/>
      <c r="DX66" s="483"/>
      <c r="DY66" s="483"/>
      <c r="DZ66" s="483"/>
      <c r="EA66" s="483"/>
      <c r="EB66" s="483"/>
      <c r="EC66" s="483"/>
      <c r="ED66" s="483"/>
      <c r="EE66" s="483"/>
      <c r="EF66" s="483"/>
      <c r="EG66" s="483"/>
      <c r="EH66" s="483"/>
      <c r="EI66" s="483"/>
      <c r="EJ66" s="483"/>
      <c r="EK66" s="483"/>
      <c r="EL66" s="483"/>
      <c r="EM66" s="483"/>
      <c r="EN66" s="483"/>
      <c r="EO66" s="483"/>
      <c r="EP66" s="483"/>
      <c r="EQ66" s="483"/>
      <c r="ER66" s="483"/>
      <c r="ES66" s="483"/>
      <c r="ET66" s="483"/>
      <c r="EU66" s="483"/>
      <c r="EV66" s="483"/>
      <c r="EW66" s="483"/>
      <c r="EX66" s="483"/>
      <c r="EY66" s="483"/>
      <c r="EZ66" s="483"/>
      <c r="FA66" s="483"/>
      <c r="FB66" s="483"/>
      <c r="FC66" s="483"/>
      <c r="FD66" s="483"/>
      <c r="FE66" s="483"/>
      <c r="FF66" s="483"/>
      <c r="FG66" s="483"/>
      <c r="FH66" s="483"/>
      <c r="FI66" s="483"/>
      <c r="FJ66" s="483"/>
      <c r="FK66" s="483"/>
      <c r="FL66" s="483"/>
      <c r="FM66" s="483"/>
      <c r="FN66" s="483"/>
      <c r="FO66" s="483"/>
      <c r="FP66" s="483"/>
      <c r="FQ66" s="483"/>
      <c r="FR66" s="483"/>
      <c r="FS66" s="483"/>
      <c r="FT66" s="483"/>
      <c r="FU66" s="483"/>
      <c r="FV66" s="483"/>
      <c r="FW66" s="483"/>
      <c r="FX66" s="483"/>
      <c r="FY66" s="483"/>
      <c r="FZ66" s="483"/>
      <c r="GA66" s="483"/>
      <c r="GB66" s="483"/>
      <c r="GC66" s="483"/>
      <c r="GD66" s="483"/>
      <c r="GE66" s="483"/>
      <c r="GF66" s="483"/>
      <c r="GG66" s="483"/>
      <c r="GH66" s="483"/>
      <c r="GI66" s="483"/>
      <c r="GJ66" s="483"/>
      <c r="GK66" s="483"/>
      <c r="GL66" s="483"/>
      <c r="GM66" s="483"/>
      <c r="GN66" s="483"/>
      <c r="GO66" s="483"/>
      <c r="GP66" s="483"/>
      <c r="GQ66" s="483"/>
      <c r="GR66" s="483"/>
      <c r="GS66" s="483"/>
      <c r="GT66" s="483"/>
      <c r="GU66" s="483"/>
      <c r="GV66" s="483"/>
      <c r="GW66" s="483"/>
      <c r="GX66" s="483"/>
      <c r="GY66" s="483"/>
      <c r="GZ66" s="483"/>
      <c r="HA66" s="483"/>
      <c r="HB66" s="483"/>
      <c r="HC66" s="483"/>
      <c r="HD66" s="483"/>
      <c r="HE66" s="483"/>
      <c r="HF66" s="483"/>
      <c r="HG66" s="483"/>
      <c r="HH66" s="483"/>
      <c r="HI66" s="483"/>
      <c r="HJ66" s="483"/>
      <c r="HK66" s="483"/>
      <c r="HL66" s="483"/>
      <c r="HM66" s="483"/>
      <c r="HN66" s="483"/>
      <c r="HO66" s="483"/>
      <c r="HP66" s="483"/>
      <c r="HQ66" s="483"/>
      <c r="HR66" s="483"/>
      <c r="HS66" s="483"/>
      <c r="HT66" s="483"/>
      <c r="HU66" s="483"/>
      <c r="HV66" s="483"/>
      <c r="HW66" s="483"/>
      <c r="HX66" s="483"/>
      <c r="HY66" s="483"/>
      <c r="HZ66" s="483"/>
      <c r="IA66" s="483"/>
      <c r="IB66" s="483"/>
      <c r="IC66" s="483"/>
      <c r="ID66" s="483"/>
      <c r="IE66" s="483"/>
      <c r="IF66" s="483"/>
      <c r="IG66" s="483"/>
      <c r="IH66" s="483"/>
      <c r="II66" s="483"/>
      <c r="IJ66" s="483"/>
      <c r="IK66" s="483"/>
      <c r="IL66" s="483"/>
      <c r="IM66" s="483"/>
      <c r="IN66" s="483"/>
      <c r="IO66" s="483"/>
      <c r="IP66" s="483"/>
      <c r="IQ66" s="483"/>
      <c r="IR66" s="483"/>
      <c r="IS66" s="483"/>
      <c r="IT66" s="483"/>
      <c r="IU66" s="483"/>
      <c r="IV66" s="483"/>
      <c r="IW66" s="483"/>
      <c r="IX66" s="483"/>
      <c r="IY66" s="483"/>
      <c r="IZ66" s="483"/>
      <c r="JA66" s="483"/>
      <c r="JB66" s="483"/>
      <c r="JC66" s="483"/>
      <c r="JD66" s="483"/>
      <c r="JE66" s="483"/>
      <c r="JF66" s="483"/>
      <c r="JG66" s="483"/>
      <c r="JH66" s="483"/>
      <c r="JI66" s="483"/>
      <c r="JJ66" s="483"/>
      <c r="JK66" s="483"/>
      <c r="JL66" s="483"/>
      <c r="JM66" s="483"/>
      <c r="JN66" s="483"/>
      <c r="JO66" s="483"/>
      <c r="JP66" s="483"/>
      <c r="JQ66" s="483"/>
      <c r="JR66" s="483"/>
      <c r="JS66" s="483"/>
      <c r="JT66" s="483"/>
      <c r="JU66" s="483"/>
      <c r="JV66" s="483"/>
      <c r="JW66" s="483"/>
      <c r="JX66" s="483"/>
      <c r="JY66" s="483"/>
      <c r="JZ66" s="483"/>
      <c r="KA66" s="483"/>
      <c r="KB66" s="483"/>
      <c r="KC66" s="483"/>
      <c r="KD66" s="483"/>
      <c r="KE66" s="483"/>
      <c r="KF66" s="483"/>
      <c r="KG66" s="483"/>
      <c r="KH66" s="483"/>
      <c r="KI66" s="483"/>
      <c r="KJ66" s="483"/>
      <c r="KK66" s="483"/>
      <c r="KL66" s="483"/>
      <c r="KM66" s="483"/>
      <c r="KN66" s="483"/>
      <c r="KO66" s="483"/>
      <c r="KP66" s="483"/>
      <c r="KQ66" s="483"/>
      <c r="KR66" s="483"/>
      <c r="KS66" s="483"/>
      <c r="KT66" s="483"/>
      <c r="KU66" s="483"/>
      <c r="KV66" s="483"/>
      <c r="KW66" s="483"/>
      <c r="KX66" s="483"/>
      <c r="KY66" s="483"/>
      <c r="KZ66" s="483"/>
      <c r="LA66" s="483"/>
      <c r="LB66" s="483"/>
      <c r="LC66" s="483"/>
      <c r="LD66" s="483"/>
      <c r="LE66" s="483"/>
      <c r="LF66" s="483"/>
      <c r="LG66" s="483"/>
      <c r="LH66" s="483"/>
      <c r="LI66" s="483"/>
      <c r="LJ66" s="483"/>
      <c r="LK66" s="483"/>
      <c r="LL66" s="483"/>
      <c r="LM66" s="483"/>
      <c r="LN66" s="483"/>
      <c r="LO66" s="483"/>
      <c r="LP66" s="483"/>
      <c r="LQ66" s="483"/>
      <c r="LR66" s="483"/>
      <c r="LS66" s="483"/>
      <c r="LT66" s="483"/>
      <c r="LU66" s="483"/>
      <c r="LV66" s="483"/>
      <c r="LW66" s="483"/>
      <c r="LX66" s="483"/>
      <c r="LY66" s="483"/>
      <c r="LZ66" s="483"/>
      <c r="MA66" s="483"/>
      <c r="MB66" s="483"/>
      <c r="MC66" s="483"/>
      <c r="MD66" s="483"/>
      <c r="ME66" s="483"/>
      <c r="MF66" s="483"/>
      <c r="MG66" s="483"/>
      <c r="MH66" s="483"/>
      <c r="MI66" s="483"/>
      <c r="MJ66" s="483"/>
      <c r="MK66" s="483"/>
      <c r="ML66" s="483"/>
      <c r="MM66" s="483"/>
      <c r="MN66" s="483"/>
      <c r="MO66" s="483"/>
      <c r="MP66" s="483"/>
      <c r="MQ66" s="483"/>
      <c r="MR66" s="483"/>
      <c r="MS66" s="483"/>
      <c r="MT66" s="483"/>
      <c r="MU66" s="483"/>
      <c r="MV66" s="483"/>
      <c r="MW66" s="483"/>
      <c r="MX66" s="483"/>
      <c r="MY66" s="483"/>
      <c r="MZ66" s="483"/>
      <c r="NA66" s="483"/>
      <c r="NB66" s="483"/>
      <c r="NC66" s="483"/>
      <c r="ND66" s="483"/>
      <c r="NE66" s="483"/>
      <c r="NF66" s="483"/>
      <c r="NG66" s="483"/>
      <c r="NH66" s="483"/>
      <c r="NI66" s="483"/>
      <c r="NJ66" s="483"/>
      <c r="NK66" s="483"/>
      <c r="NL66" s="483"/>
      <c r="NM66" s="483"/>
      <c r="NN66" s="483"/>
      <c r="NO66" s="483"/>
      <c r="NP66" s="483"/>
      <c r="NQ66" s="483"/>
      <c r="NR66" s="483"/>
      <c r="NS66" s="483"/>
      <c r="NT66" s="483"/>
      <c r="NU66" s="483"/>
      <c r="NV66" s="483"/>
      <c r="NW66" s="483"/>
      <c r="NX66" s="483"/>
      <c r="NY66" s="483"/>
      <c r="NZ66" s="483"/>
      <c r="OA66" s="483"/>
      <c r="OB66" s="483"/>
      <c r="OC66" s="483"/>
      <c r="OD66" s="483"/>
      <c r="OE66" s="483"/>
      <c r="OF66" s="483"/>
      <c r="OG66" s="483"/>
      <c r="OH66" s="483"/>
      <c r="OI66" s="483"/>
      <c r="OJ66" s="483"/>
      <c r="OK66" s="483"/>
      <c r="OL66" s="483"/>
      <c r="OM66" s="483"/>
      <c r="ON66" s="483"/>
      <c r="OO66" s="483"/>
      <c r="OP66" s="483"/>
      <c r="OQ66" s="483"/>
      <c r="OR66" s="483"/>
      <c r="OS66" s="483"/>
      <c r="OT66" s="483"/>
      <c r="OU66" s="483"/>
      <c r="OV66" s="483"/>
      <c r="OW66" s="483"/>
      <c r="OX66" s="483"/>
      <c r="OY66" s="483"/>
      <c r="OZ66" s="483"/>
      <c r="PA66" s="483"/>
      <c r="PB66" s="483"/>
      <c r="PC66" s="483"/>
      <c r="PD66" s="483"/>
      <c r="PE66" s="483"/>
      <c r="PF66" s="483"/>
      <c r="PG66" s="483"/>
      <c r="PH66" s="483"/>
      <c r="PI66" s="483"/>
      <c r="PJ66" s="483"/>
      <c r="PK66" s="483"/>
      <c r="PL66" s="483"/>
      <c r="PM66" s="483"/>
      <c r="PN66" s="483"/>
      <c r="PO66" s="483"/>
      <c r="PP66" s="483"/>
      <c r="PQ66" s="483"/>
      <c r="PR66" s="483"/>
      <c r="PS66" s="483"/>
      <c r="PT66" s="483"/>
      <c r="PU66" s="483"/>
      <c r="PV66" s="483"/>
      <c r="PW66" s="483"/>
      <c r="PX66" s="483"/>
      <c r="PY66" s="483"/>
      <c r="PZ66" s="483"/>
      <c r="QA66" s="483"/>
      <c r="QB66" s="483"/>
      <c r="QC66" s="483"/>
      <c r="QD66" s="483"/>
      <c r="QE66" s="483"/>
      <c r="QF66" s="483"/>
      <c r="QG66" s="483"/>
      <c r="QH66" s="483"/>
      <c r="QI66" s="483"/>
      <c r="QJ66" s="483"/>
      <c r="QK66" s="483"/>
      <c r="QL66" s="483"/>
      <c r="QM66" s="483"/>
      <c r="QN66" s="483"/>
      <c r="QO66" s="483"/>
      <c r="QP66" s="483"/>
      <c r="QQ66" s="483"/>
      <c r="QR66" s="483"/>
      <c r="QS66" s="483"/>
      <c r="QT66" s="483"/>
      <c r="QU66" s="483"/>
      <c r="QV66" s="483"/>
      <c r="QW66" s="483"/>
      <c r="QX66" s="483"/>
      <c r="QY66" s="483"/>
      <c r="QZ66" s="483"/>
      <c r="RA66" s="483"/>
      <c r="RB66" s="483"/>
      <c r="RC66" s="483"/>
      <c r="RD66" s="483"/>
      <c r="RE66" s="483"/>
      <c r="RF66" s="483"/>
      <c r="RG66" s="483"/>
      <c r="RH66" s="483"/>
      <c r="RI66" s="483"/>
      <c r="RJ66" s="483"/>
      <c r="RK66" s="483"/>
      <c r="RL66" s="483"/>
      <c r="RM66" s="483"/>
      <c r="RN66" s="483"/>
      <c r="RO66" s="483"/>
      <c r="RP66" s="483"/>
      <c r="RQ66" s="483"/>
      <c r="RR66" s="483"/>
      <c r="RS66" s="483"/>
      <c r="RT66" s="483"/>
      <c r="RU66" s="483"/>
      <c r="RV66" s="483"/>
      <c r="RW66" s="483"/>
      <c r="RX66" s="483"/>
      <c r="RY66" s="483"/>
      <c r="RZ66" s="483"/>
      <c r="SA66" s="483"/>
      <c r="SB66" s="483"/>
      <c r="SC66" s="483"/>
      <c r="SD66" s="483"/>
      <c r="SE66" s="483"/>
      <c r="SF66" s="483"/>
      <c r="SG66" s="483"/>
      <c r="SH66" s="483"/>
      <c r="SI66" s="483"/>
      <c r="SJ66" s="483"/>
      <c r="SK66" s="483"/>
      <c r="SL66" s="483"/>
      <c r="SM66" s="483"/>
      <c r="SN66" s="483"/>
      <c r="SO66" s="483"/>
      <c r="SP66" s="483"/>
      <c r="SQ66" s="483"/>
      <c r="SR66" s="483"/>
      <c r="SS66" s="483"/>
      <c r="ST66" s="483"/>
      <c r="SU66" s="483"/>
      <c r="SV66" s="483"/>
      <c r="SW66" s="483"/>
      <c r="SX66" s="483"/>
      <c r="SY66" s="483"/>
      <c r="SZ66" s="483"/>
      <c r="TA66" s="483"/>
      <c r="TB66" s="483"/>
      <c r="TC66" s="483"/>
      <c r="TD66" s="483"/>
      <c r="TE66" s="483"/>
      <c r="TF66" s="483"/>
      <c r="TG66" s="483"/>
      <c r="TH66" s="483"/>
      <c r="TI66" s="483"/>
      <c r="TJ66" s="483"/>
      <c r="TK66" s="483"/>
      <c r="TL66" s="483"/>
      <c r="TM66" s="483"/>
      <c r="TN66" s="483"/>
      <c r="TO66" s="483"/>
      <c r="TP66" s="483"/>
      <c r="TQ66" s="483"/>
      <c r="TR66" s="483"/>
      <c r="TS66" s="483"/>
      <c r="TT66" s="483"/>
      <c r="TU66" s="483"/>
      <c r="TV66" s="483"/>
      <c r="TW66" s="483"/>
      <c r="TX66" s="483"/>
      <c r="TY66" s="483"/>
      <c r="TZ66" s="483"/>
      <c r="UA66" s="483"/>
      <c r="UB66" s="483"/>
      <c r="UC66" s="483"/>
      <c r="UD66" s="483"/>
      <c r="UE66" s="483"/>
      <c r="UF66" s="483"/>
      <c r="UG66" s="483"/>
      <c r="UH66" s="483"/>
      <c r="UI66" s="483"/>
      <c r="UJ66" s="483"/>
      <c r="UK66" s="483"/>
      <c r="UL66" s="483"/>
      <c r="UM66" s="483"/>
      <c r="UN66" s="483"/>
      <c r="UO66" s="483"/>
      <c r="UP66" s="483"/>
      <c r="UQ66" s="483"/>
      <c r="UR66" s="483"/>
      <c r="US66" s="483"/>
      <c r="UT66" s="483"/>
      <c r="UU66" s="483"/>
      <c r="UV66" s="483"/>
      <c r="UW66" s="483"/>
      <c r="UX66" s="483"/>
      <c r="UY66" s="483"/>
      <c r="UZ66" s="483"/>
      <c r="VA66" s="483"/>
      <c r="VB66" s="483"/>
      <c r="VC66" s="483"/>
      <c r="VD66" s="483"/>
      <c r="VE66" s="483"/>
      <c r="VF66" s="483"/>
      <c r="VG66" s="483"/>
      <c r="VH66" s="483"/>
      <c r="VI66" s="483"/>
      <c r="VJ66" s="483"/>
      <c r="VK66" s="483"/>
      <c r="VL66" s="483"/>
      <c r="VM66" s="483"/>
      <c r="VN66" s="483"/>
      <c r="VO66" s="483"/>
      <c r="VP66" s="483"/>
      <c r="VQ66" s="483"/>
      <c r="VR66" s="483"/>
      <c r="VS66" s="483"/>
      <c r="VT66" s="483"/>
      <c r="VU66" s="483"/>
      <c r="VV66" s="483"/>
      <c r="VW66" s="483"/>
      <c r="VX66" s="483"/>
      <c r="VY66" s="483"/>
      <c r="VZ66" s="483"/>
      <c r="WA66" s="483"/>
      <c r="WB66" s="483"/>
      <c r="WC66" s="483"/>
      <c r="WD66" s="483"/>
      <c r="WE66" s="483"/>
      <c r="WF66" s="483"/>
      <c r="WG66" s="483"/>
      <c r="WH66" s="483"/>
      <c r="WI66" s="483"/>
      <c r="WJ66" s="483"/>
      <c r="WK66" s="483"/>
      <c r="WL66" s="483"/>
      <c r="WM66" s="483"/>
      <c r="WN66" s="483"/>
      <c r="WO66" s="483"/>
      <c r="WP66" s="483"/>
      <c r="WQ66" s="483"/>
      <c r="WR66" s="483"/>
      <c r="WS66" s="483"/>
      <c r="WT66" s="483"/>
      <c r="WU66" s="483"/>
      <c r="WV66" s="483"/>
      <c r="WW66" s="483"/>
      <c r="WX66" s="483"/>
      <c r="WY66" s="483"/>
      <c r="WZ66" s="483"/>
      <c r="XA66" s="483"/>
      <c r="XB66" s="483"/>
      <c r="XC66" s="483"/>
      <c r="XD66" s="483"/>
      <c r="XE66" s="483"/>
      <c r="XF66" s="483"/>
      <c r="XG66" s="483"/>
      <c r="XH66" s="483"/>
      <c r="XI66" s="483"/>
      <c r="XJ66" s="483"/>
      <c r="XK66" s="483"/>
      <c r="XL66" s="483"/>
      <c r="XM66" s="483"/>
      <c r="XN66" s="483"/>
      <c r="XO66" s="483"/>
      <c r="XP66" s="483"/>
      <c r="XQ66" s="483"/>
      <c r="XR66" s="483"/>
      <c r="XS66" s="483"/>
      <c r="XT66" s="483"/>
      <c r="XU66" s="483"/>
      <c r="XV66" s="483"/>
      <c r="XW66" s="483"/>
      <c r="XX66" s="483"/>
      <c r="XY66" s="483"/>
      <c r="XZ66" s="483"/>
      <c r="YA66" s="483"/>
      <c r="YB66" s="483"/>
      <c r="YC66" s="483"/>
      <c r="YD66" s="483"/>
      <c r="YE66" s="483"/>
      <c r="YF66" s="483"/>
      <c r="YG66" s="483"/>
      <c r="YH66" s="483"/>
      <c r="YI66" s="483"/>
      <c r="YJ66" s="483"/>
      <c r="YK66" s="483"/>
      <c r="YL66" s="483"/>
      <c r="YM66" s="483"/>
      <c r="YN66" s="483"/>
      <c r="YO66" s="483"/>
      <c r="YP66" s="483"/>
      <c r="YQ66" s="483"/>
      <c r="YR66" s="483"/>
      <c r="YS66" s="483"/>
      <c r="YT66" s="483"/>
      <c r="YU66" s="483"/>
      <c r="YV66" s="483"/>
      <c r="YW66" s="483"/>
      <c r="YX66" s="483"/>
      <c r="YY66" s="483"/>
      <c r="YZ66" s="483"/>
      <c r="ZA66" s="483"/>
      <c r="ZB66" s="483"/>
      <c r="ZC66" s="483"/>
      <c r="ZD66" s="483"/>
      <c r="ZE66" s="483"/>
      <c r="ZF66" s="483"/>
      <c r="ZG66" s="483"/>
      <c r="ZH66" s="483"/>
      <c r="ZI66" s="483"/>
      <c r="ZJ66" s="483"/>
      <c r="ZK66" s="483"/>
      <c r="ZL66" s="483"/>
      <c r="ZM66" s="483"/>
      <c r="ZN66" s="483"/>
      <c r="ZO66" s="483"/>
      <c r="ZP66" s="483"/>
      <c r="ZQ66" s="483"/>
      <c r="ZR66" s="483"/>
      <c r="ZS66" s="483"/>
      <c r="ZT66" s="483"/>
      <c r="ZU66" s="483"/>
      <c r="ZV66" s="483"/>
      <c r="ZW66" s="483"/>
      <c r="ZX66" s="483"/>
      <c r="ZY66" s="483"/>
      <c r="ZZ66" s="483"/>
    </row>
  </sheetData>
  <mergeCells count="20">
    <mergeCell ref="A38:A50"/>
    <mergeCell ref="B38:B42"/>
    <mergeCell ref="B43:B46"/>
    <mergeCell ref="B47:B49"/>
    <mergeCell ref="H2:J2"/>
    <mergeCell ref="K2:K3"/>
    <mergeCell ref="L2:M2"/>
    <mergeCell ref="N2:O2"/>
    <mergeCell ref="A4:A37"/>
    <mergeCell ref="B4:B11"/>
    <mergeCell ref="B12:B20"/>
    <mergeCell ref="B21:B27"/>
    <mergeCell ref="B28:B32"/>
    <mergeCell ref="B33:B36"/>
    <mergeCell ref="A1:E1"/>
    <mergeCell ref="A2:A3"/>
    <mergeCell ref="B2:B3"/>
    <mergeCell ref="C2:C3"/>
    <mergeCell ref="D2:D3"/>
    <mergeCell ref="E2:G2"/>
  </mergeCells>
  <printOptions horizontalCentered="1"/>
  <pageMargins left="0.7" right="0.7" top="0.75" bottom="0.75" header="0.3" footer="0.3"/>
  <pageSetup paperSize="9" scale="74"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workbookViewId="0">
      <selection activeCell="N10" sqref="N10"/>
    </sheetView>
  </sheetViews>
  <sheetFormatPr defaultColWidth="9.140625" defaultRowHeight="11.25"/>
  <cols>
    <col min="1" max="1" width="7.85546875" style="544" customWidth="1"/>
    <col min="2" max="2" width="11.85546875" style="544" customWidth="1"/>
    <col min="3" max="3" width="21.28515625" style="544" customWidth="1"/>
    <col min="4" max="4" width="11" style="544" bestFit="1" customWidth="1"/>
    <col min="5" max="5" width="8.140625" style="544" customWidth="1"/>
    <col min="6" max="6" width="9" style="544" customWidth="1"/>
    <col min="7" max="8" width="7.42578125" style="544" customWidth="1"/>
    <col min="9" max="9" width="8" style="544" bestFit="1" customWidth="1"/>
    <col min="10" max="11" width="7" style="544" bestFit="1" customWidth="1"/>
    <col min="12" max="12" width="14.140625" style="544" customWidth="1"/>
    <col min="13" max="14" width="9" style="544" customWidth="1"/>
    <col min="15" max="16384" width="9.140625" style="544"/>
  </cols>
  <sheetData>
    <row r="1" spans="1:16" ht="18" customHeight="1">
      <c r="A1" s="1486" t="s">
        <v>578</v>
      </c>
      <c r="B1" s="1486"/>
      <c r="C1" s="1486"/>
      <c r="D1" s="1486"/>
      <c r="E1" s="1486"/>
      <c r="F1" s="1486"/>
      <c r="G1" s="1486"/>
      <c r="H1" s="1486"/>
      <c r="I1" s="543"/>
      <c r="J1" s="543"/>
      <c r="K1" s="543"/>
      <c r="L1" s="543"/>
      <c r="M1" s="543"/>
      <c r="N1" s="543"/>
      <c r="O1" s="543"/>
      <c r="P1" s="543"/>
    </row>
    <row r="2" spans="1:16" ht="51" customHeight="1">
      <c r="A2" s="1425" t="s">
        <v>489</v>
      </c>
      <c r="B2" s="1425" t="s">
        <v>579</v>
      </c>
      <c r="C2" s="1425" t="s">
        <v>491</v>
      </c>
      <c r="D2" s="1416" t="s">
        <v>580</v>
      </c>
      <c r="E2" s="1477" t="s">
        <v>581</v>
      </c>
      <c r="F2" s="1440" t="s">
        <v>439</v>
      </c>
      <c r="G2" s="1479"/>
      <c r="H2" s="1441"/>
      <c r="I2" s="1425" t="s">
        <v>582</v>
      </c>
      <c r="J2" s="1425"/>
      <c r="K2" s="1425"/>
      <c r="L2" s="1416" t="s">
        <v>494</v>
      </c>
      <c r="M2" s="1425" t="s">
        <v>495</v>
      </c>
      <c r="N2" s="1425"/>
      <c r="O2" s="1425" t="s">
        <v>496</v>
      </c>
      <c r="P2" s="1425"/>
    </row>
    <row r="3" spans="1:16" ht="76.5" customHeight="1">
      <c r="A3" s="1425"/>
      <c r="B3" s="1425"/>
      <c r="C3" s="1425"/>
      <c r="D3" s="1408" t="s">
        <v>583</v>
      </c>
      <c r="E3" s="1478"/>
      <c r="F3" s="545" t="s">
        <v>347</v>
      </c>
      <c r="G3" s="484">
        <v>44986</v>
      </c>
      <c r="H3" s="484">
        <v>45017</v>
      </c>
      <c r="I3" s="545" t="s">
        <v>347</v>
      </c>
      <c r="J3" s="484">
        <v>44986</v>
      </c>
      <c r="K3" s="484">
        <v>45017</v>
      </c>
      <c r="L3" s="1408"/>
      <c r="M3" s="484">
        <v>44986</v>
      </c>
      <c r="N3" s="484">
        <v>45017</v>
      </c>
      <c r="O3" s="484" t="s">
        <v>584</v>
      </c>
      <c r="P3" s="484" t="s">
        <v>585</v>
      </c>
    </row>
    <row r="4" spans="1:16" ht="12" customHeight="1">
      <c r="A4" s="1487" t="s">
        <v>586</v>
      </c>
      <c r="B4" s="1487" t="s">
        <v>587</v>
      </c>
      <c r="C4" s="546" t="s">
        <v>588</v>
      </c>
      <c r="D4" s="547" t="s">
        <v>589</v>
      </c>
      <c r="E4" s="548" t="s">
        <v>540</v>
      </c>
      <c r="F4" s="549">
        <v>0</v>
      </c>
      <c r="G4" s="549">
        <v>0</v>
      </c>
      <c r="H4" s="549">
        <v>0</v>
      </c>
      <c r="I4" s="549">
        <v>0</v>
      </c>
      <c r="J4" s="549">
        <v>0</v>
      </c>
      <c r="K4" s="549">
        <v>0</v>
      </c>
      <c r="L4" s="549" t="s">
        <v>590</v>
      </c>
      <c r="M4" s="549">
        <v>2191.5</v>
      </c>
      <c r="N4" s="549">
        <v>2184</v>
      </c>
      <c r="O4" s="550">
        <v>0</v>
      </c>
      <c r="P4" s="549">
        <v>0</v>
      </c>
    </row>
    <row r="5" spans="1:16" ht="12" customHeight="1">
      <c r="A5" s="1487"/>
      <c r="B5" s="1487"/>
      <c r="C5" s="551" t="s">
        <v>591</v>
      </c>
      <c r="D5" s="547" t="s">
        <v>592</v>
      </c>
      <c r="E5" s="548" t="s">
        <v>540</v>
      </c>
      <c r="F5" s="549">
        <v>0</v>
      </c>
      <c r="G5" s="549">
        <v>0</v>
      </c>
      <c r="H5" s="549">
        <v>0</v>
      </c>
      <c r="I5" s="549">
        <v>0</v>
      </c>
      <c r="J5" s="549">
        <v>0</v>
      </c>
      <c r="K5" s="549">
        <v>0</v>
      </c>
      <c r="L5" s="549" t="s">
        <v>590</v>
      </c>
      <c r="M5" s="549">
        <v>2310</v>
      </c>
      <c r="N5" s="549">
        <v>2179</v>
      </c>
      <c r="O5" s="550">
        <v>0</v>
      </c>
      <c r="P5" s="550">
        <v>0</v>
      </c>
    </row>
    <row r="6" spans="1:16" ht="12" customHeight="1">
      <c r="A6" s="1487"/>
      <c r="B6" s="1487"/>
      <c r="C6" s="551" t="s">
        <v>593</v>
      </c>
      <c r="D6" s="547" t="s">
        <v>594</v>
      </c>
      <c r="E6" s="548" t="s">
        <v>521</v>
      </c>
      <c r="F6" s="549">
        <v>30022</v>
      </c>
      <c r="G6" s="549">
        <v>27583</v>
      </c>
      <c r="H6" s="549">
        <v>30022</v>
      </c>
      <c r="I6" s="549">
        <v>925.85392999999988</v>
      </c>
      <c r="J6" s="549">
        <v>874.44500000000016</v>
      </c>
      <c r="K6" s="549">
        <v>925.85392999999988</v>
      </c>
      <c r="L6" s="549" t="s">
        <v>590</v>
      </c>
      <c r="M6" s="549">
        <v>6148</v>
      </c>
      <c r="N6" s="549">
        <v>5967</v>
      </c>
      <c r="O6" s="550">
        <v>3370.294117647059</v>
      </c>
      <c r="P6" s="550">
        <v>104.04716911764707</v>
      </c>
    </row>
    <row r="7" spans="1:16" ht="12" customHeight="1">
      <c r="A7" s="1487"/>
      <c r="B7" s="1487"/>
      <c r="C7" s="551" t="s">
        <v>595</v>
      </c>
      <c r="D7" s="547" t="s">
        <v>595</v>
      </c>
      <c r="E7" s="548" t="s">
        <v>596</v>
      </c>
      <c r="F7" s="549">
        <v>0</v>
      </c>
      <c r="G7" s="549">
        <v>0</v>
      </c>
      <c r="H7" s="549">
        <v>0</v>
      </c>
      <c r="I7" s="549">
        <v>0</v>
      </c>
      <c r="J7" s="549">
        <v>0</v>
      </c>
      <c r="K7" s="549">
        <v>0</v>
      </c>
      <c r="L7" s="549" t="s">
        <v>597</v>
      </c>
      <c r="M7" s="549">
        <v>1274.5</v>
      </c>
      <c r="N7" s="549">
        <v>1220.5</v>
      </c>
      <c r="O7" s="550">
        <v>0</v>
      </c>
      <c r="P7" s="550">
        <v>0</v>
      </c>
    </row>
    <row r="8" spans="1:16" ht="12" customHeight="1">
      <c r="A8" s="1487"/>
      <c r="B8" s="1487"/>
      <c r="C8" s="552" t="s">
        <v>598</v>
      </c>
      <c r="D8" s="547" t="s">
        <v>599</v>
      </c>
      <c r="E8" s="548" t="s">
        <v>540</v>
      </c>
      <c r="F8" s="549">
        <v>0</v>
      </c>
      <c r="G8" s="549">
        <v>0</v>
      </c>
      <c r="H8" s="549">
        <v>0</v>
      </c>
      <c r="I8" s="549">
        <v>0</v>
      </c>
      <c r="J8" s="549">
        <v>0</v>
      </c>
      <c r="K8" s="549">
        <v>0</v>
      </c>
      <c r="L8" s="549" t="s">
        <v>590</v>
      </c>
      <c r="M8" s="553" t="s">
        <v>19</v>
      </c>
      <c r="N8" s="553" t="s">
        <v>19</v>
      </c>
      <c r="O8" s="550">
        <v>0</v>
      </c>
      <c r="P8" s="550">
        <v>0</v>
      </c>
    </row>
    <row r="9" spans="1:16" ht="12" customHeight="1">
      <c r="A9" s="1487"/>
      <c r="B9" s="1487"/>
      <c r="C9" s="551" t="s">
        <v>600</v>
      </c>
      <c r="D9" s="547" t="s">
        <v>601</v>
      </c>
      <c r="E9" s="548" t="s">
        <v>548</v>
      </c>
      <c r="F9" s="549">
        <v>0</v>
      </c>
      <c r="G9" s="549">
        <v>0</v>
      </c>
      <c r="H9" s="549">
        <v>0</v>
      </c>
      <c r="I9" s="549">
        <v>0</v>
      </c>
      <c r="J9" s="549">
        <v>0</v>
      </c>
      <c r="K9" s="549">
        <v>0</v>
      </c>
      <c r="L9" s="549" t="s">
        <v>590</v>
      </c>
      <c r="M9" s="553">
        <v>21290</v>
      </c>
      <c r="N9" s="553">
        <v>23450</v>
      </c>
      <c r="O9" s="550">
        <v>0</v>
      </c>
      <c r="P9" s="550">
        <v>0</v>
      </c>
    </row>
    <row r="10" spans="1:16" ht="12" customHeight="1">
      <c r="A10" s="1487"/>
      <c r="B10" s="1487"/>
      <c r="C10" s="551" t="s">
        <v>533</v>
      </c>
      <c r="D10" s="547" t="s">
        <v>533</v>
      </c>
      <c r="E10" s="548"/>
      <c r="F10" s="549">
        <v>0</v>
      </c>
      <c r="G10" s="549">
        <v>2</v>
      </c>
      <c r="H10" s="549">
        <v>0</v>
      </c>
      <c r="I10" s="549">
        <v>0</v>
      </c>
      <c r="J10" s="549">
        <v>0.60160000000000002</v>
      </c>
      <c r="K10" s="549">
        <v>0</v>
      </c>
      <c r="L10" s="549" t="s">
        <v>602</v>
      </c>
      <c r="M10" s="553" t="s">
        <v>19</v>
      </c>
      <c r="N10" s="553">
        <v>29620</v>
      </c>
      <c r="O10" s="550">
        <v>0</v>
      </c>
      <c r="P10" s="550">
        <v>0.14347142857142858</v>
      </c>
    </row>
    <row r="11" spans="1:16">
      <c r="A11" s="1487"/>
      <c r="B11" s="1487"/>
      <c r="C11" s="551" t="s">
        <v>603</v>
      </c>
      <c r="D11" s="547" t="s">
        <v>604</v>
      </c>
      <c r="E11" s="548" t="s">
        <v>540</v>
      </c>
      <c r="F11" s="549">
        <v>60273</v>
      </c>
      <c r="G11" s="549">
        <v>73092</v>
      </c>
      <c r="H11" s="549">
        <v>60273</v>
      </c>
      <c r="I11" s="549">
        <v>1682.1509899999994</v>
      </c>
      <c r="J11" s="549">
        <v>1942.0451400000006</v>
      </c>
      <c r="K11" s="549">
        <v>1682.1509899999994</v>
      </c>
      <c r="L11" s="549" t="s">
        <v>590</v>
      </c>
      <c r="M11" s="553">
        <v>2817</v>
      </c>
      <c r="N11" s="553">
        <v>2816</v>
      </c>
      <c r="O11" s="550">
        <v>5325.8823529411766</v>
      </c>
      <c r="P11" s="550">
        <v>147.94680391176473</v>
      </c>
    </row>
    <row r="12" spans="1:16" ht="12" customHeight="1">
      <c r="A12" s="1487"/>
      <c r="B12" s="1487"/>
      <c r="C12" s="551" t="s">
        <v>539</v>
      </c>
      <c r="D12" s="547" t="s">
        <v>539</v>
      </c>
      <c r="E12" s="548"/>
      <c r="F12" s="549">
        <v>0</v>
      </c>
      <c r="G12" s="549">
        <v>0</v>
      </c>
      <c r="H12" s="549">
        <v>0</v>
      </c>
      <c r="I12" s="549">
        <v>0</v>
      </c>
      <c r="J12" s="549">
        <v>0</v>
      </c>
      <c r="K12" s="549">
        <v>0</v>
      </c>
      <c r="L12" s="549" t="s">
        <v>597</v>
      </c>
      <c r="M12" s="553" t="s">
        <v>19</v>
      </c>
      <c r="N12" s="553" t="s">
        <v>19</v>
      </c>
      <c r="O12" s="550">
        <v>0</v>
      </c>
      <c r="P12" s="550">
        <v>0</v>
      </c>
    </row>
    <row r="13" spans="1:16" ht="12" customHeight="1">
      <c r="A13" s="1487"/>
      <c r="B13" s="1487"/>
      <c r="C13" s="551" t="s">
        <v>605</v>
      </c>
      <c r="D13" s="547" t="s">
        <v>606</v>
      </c>
      <c r="E13" s="548" t="s">
        <v>521</v>
      </c>
      <c r="F13" s="549">
        <v>15231</v>
      </c>
      <c r="G13" s="549">
        <v>15768</v>
      </c>
      <c r="H13" s="549">
        <v>15231</v>
      </c>
      <c r="I13" s="549">
        <v>505.14485999999999</v>
      </c>
      <c r="J13" s="549">
        <v>551.69375000000002</v>
      </c>
      <c r="K13" s="549">
        <v>505.14485999999999</v>
      </c>
      <c r="L13" s="549" t="s">
        <v>590</v>
      </c>
      <c r="M13" s="549">
        <v>6680</v>
      </c>
      <c r="N13" s="549">
        <v>6510</v>
      </c>
      <c r="O13" s="550">
        <v>3734.4117647058824</v>
      </c>
      <c r="P13" s="550">
        <v>122.47715717647056</v>
      </c>
    </row>
    <row r="14" spans="1:16" ht="12" customHeight="1">
      <c r="A14" s="1487"/>
      <c r="B14" s="1487"/>
      <c r="C14" s="551" t="s">
        <v>607</v>
      </c>
      <c r="D14" s="547" t="s">
        <v>608</v>
      </c>
      <c r="E14" s="548" t="s">
        <v>521</v>
      </c>
      <c r="F14" s="549">
        <v>54900</v>
      </c>
      <c r="G14" s="549">
        <v>62009</v>
      </c>
      <c r="H14" s="549">
        <v>54900</v>
      </c>
      <c r="I14" s="549">
        <v>3123.8189900000002</v>
      </c>
      <c r="J14" s="549">
        <v>3678.3957049999995</v>
      </c>
      <c r="K14" s="549">
        <v>3123.8189900000002</v>
      </c>
      <c r="L14" s="549" t="s">
        <v>590</v>
      </c>
      <c r="M14" s="549">
        <v>11746</v>
      </c>
      <c r="N14" s="549">
        <v>10943</v>
      </c>
      <c r="O14" s="550">
        <v>9658.5882352941171</v>
      </c>
      <c r="P14" s="550">
        <v>550.84172029411764</v>
      </c>
    </row>
    <row r="15" spans="1:16" ht="12" customHeight="1">
      <c r="A15" s="1487"/>
      <c r="B15" s="1487"/>
      <c r="C15" s="551" t="s">
        <v>609</v>
      </c>
      <c r="D15" s="547" t="s">
        <v>610</v>
      </c>
      <c r="E15" s="548" t="s">
        <v>540</v>
      </c>
      <c r="F15" s="549">
        <v>116886</v>
      </c>
      <c r="G15" s="549">
        <v>144638</v>
      </c>
      <c r="H15" s="549">
        <v>116886</v>
      </c>
      <c r="I15" s="549">
        <v>3311.1295899999996</v>
      </c>
      <c r="J15" s="549">
        <v>4096.5119099999993</v>
      </c>
      <c r="K15" s="549">
        <v>3311.1295899999996</v>
      </c>
      <c r="L15" s="549" t="s">
        <v>590</v>
      </c>
      <c r="M15" s="549">
        <v>5703</v>
      </c>
      <c r="N15" s="549">
        <v>5470</v>
      </c>
      <c r="O15" s="550">
        <v>15064.470588235294</v>
      </c>
      <c r="P15" s="550">
        <v>425.05561747058834</v>
      </c>
    </row>
    <row r="16" spans="1:16" ht="12" customHeight="1">
      <c r="A16" s="1487"/>
      <c r="B16" s="1487"/>
      <c r="C16" s="551" t="s">
        <v>611</v>
      </c>
      <c r="D16" s="547" t="s">
        <v>612</v>
      </c>
      <c r="E16" s="548" t="s">
        <v>540</v>
      </c>
      <c r="F16" s="549">
        <v>0</v>
      </c>
      <c r="G16" s="549">
        <v>0</v>
      </c>
      <c r="H16" s="549">
        <v>0</v>
      </c>
      <c r="I16" s="549">
        <v>0</v>
      </c>
      <c r="J16" s="549">
        <v>0</v>
      </c>
      <c r="K16" s="549">
        <v>0</v>
      </c>
      <c r="L16" s="549" t="s">
        <v>613</v>
      </c>
      <c r="M16" s="553">
        <v>1274</v>
      </c>
      <c r="N16" s="553" t="s">
        <v>19</v>
      </c>
      <c r="O16" s="550">
        <v>0</v>
      </c>
      <c r="P16" s="550">
        <v>0</v>
      </c>
    </row>
    <row r="17" spans="1:16" ht="12" customHeight="1">
      <c r="A17" s="1487"/>
      <c r="B17" s="1487"/>
      <c r="C17" s="551" t="s">
        <v>614</v>
      </c>
      <c r="D17" s="547" t="s">
        <v>615</v>
      </c>
      <c r="E17" s="548" t="s">
        <v>616</v>
      </c>
      <c r="F17" s="549">
        <v>245</v>
      </c>
      <c r="G17" s="549" t="s">
        <v>104</v>
      </c>
      <c r="H17" s="549">
        <v>245</v>
      </c>
      <c r="I17" s="549">
        <v>18.377565000000001</v>
      </c>
      <c r="J17" s="549" t="s">
        <v>104</v>
      </c>
      <c r="K17" s="549">
        <v>18.377565000000001</v>
      </c>
      <c r="L17" s="549" t="s">
        <v>590</v>
      </c>
      <c r="M17" s="553" t="s">
        <v>19</v>
      </c>
      <c r="N17" s="553">
        <v>24350</v>
      </c>
      <c r="O17" s="550">
        <v>30.823529411764707</v>
      </c>
      <c r="P17" s="550">
        <v>2.312905588235294</v>
      </c>
    </row>
    <row r="18" spans="1:16" ht="12" customHeight="1">
      <c r="A18" s="1487"/>
      <c r="B18" s="1487"/>
      <c r="C18" s="552" t="s">
        <v>617</v>
      </c>
      <c r="D18" s="547" t="s">
        <v>618</v>
      </c>
      <c r="E18" s="548" t="s">
        <v>616</v>
      </c>
      <c r="F18" s="549">
        <v>31054</v>
      </c>
      <c r="G18" s="549">
        <v>27454</v>
      </c>
      <c r="H18" s="549">
        <v>31054</v>
      </c>
      <c r="I18" s="549">
        <v>3723.6423000000004</v>
      </c>
      <c r="J18" s="549">
        <v>2712.6393149999999</v>
      </c>
      <c r="K18" s="549">
        <v>3723.6423000000004</v>
      </c>
      <c r="L18" s="549" t="s">
        <v>590</v>
      </c>
      <c r="M18" s="549">
        <v>35605</v>
      </c>
      <c r="N18" s="549">
        <v>43735</v>
      </c>
      <c r="O18" s="550">
        <v>3281.4117647058824</v>
      </c>
      <c r="P18" s="550">
        <v>395.5441246235294</v>
      </c>
    </row>
    <row r="19" spans="1:16" ht="12" customHeight="1">
      <c r="A19" s="1487"/>
      <c r="B19" s="1487"/>
      <c r="C19" s="551" t="s">
        <v>544</v>
      </c>
      <c r="D19" s="547" t="s">
        <v>619</v>
      </c>
      <c r="E19" s="548" t="s">
        <v>545</v>
      </c>
      <c r="F19" s="549">
        <v>6603</v>
      </c>
      <c r="G19" s="549">
        <v>14564</v>
      </c>
      <c r="H19" s="549">
        <v>6603</v>
      </c>
      <c r="I19" s="549">
        <v>210.54679999999996</v>
      </c>
      <c r="J19" s="549">
        <v>457.58409</v>
      </c>
      <c r="K19" s="549">
        <v>210.54679999999996</v>
      </c>
      <c r="L19" s="549" t="s">
        <v>620</v>
      </c>
      <c r="M19" s="553">
        <v>1578.5</v>
      </c>
      <c r="N19" s="553" t="s">
        <v>19</v>
      </c>
      <c r="O19" s="550">
        <v>1408.5294117647059</v>
      </c>
      <c r="P19" s="550">
        <v>44.777714705882353</v>
      </c>
    </row>
    <row r="20" spans="1:16" ht="12" customHeight="1">
      <c r="A20" s="1487"/>
      <c r="B20" s="1487"/>
      <c r="C20" s="551" t="s">
        <v>621</v>
      </c>
      <c r="D20" s="547" t="s">
        <v>622</v>
      </c>
      <c r="E20" s="548" t="s">
        <v>540</v>
      </c>
      <c r="F20" s="549">
        <v>2</v>
      </c>
      <c r="G20" s="549">
        <v>0</v>
      </c>
      <c r="H20" s="549">
        <v>2</v>
      </c>
      <c r="I20" s="549">
        <v>3.7679999999999998E-2</v>
      </c>
      <c r="J20" s="549">
        <v>0</v>
      </c>
      <c r="K20" s="549">
        <v>3.7679999999999998E-2</v>
      </c>
      <c r="L20" s="549" t="s">
        <v>590</v>
      </c>
      <c r="M20" s="549">
        <v>2332</v>
      </c>
      <c r="N20" s="549">
        <v>1903</v>
      </c>
      <c r="O20" s="550">
        <v>0</v>
      </c>
      <c r="P20" s="550">
        <v>0</v>
      </c>
    </row>
    <row r="21" spans="1:16" ht="12" customHeight="1">
      <c r="A21" s="1487"/>
      <c r="B21" s="1487"/>
      <c r="C21" s="551" t="s">
        <v>623</v>
      </c>
      <c r="D21" s="547" t="s">
        <v>624</v>
      </c>
      <c r="E21" s="548"/>
      <c r="F21" s="549">
        <v>0</v>
      </c>
      <c r="G21" s="549">
        <v>0</v>
      </c>
      <c r="H21" s="549">
        <v>0</v>
      </c>
      <c r="I21" s="549">
        <v>0</v>
      </c>
      <c r="J21" s="549">
        <v>0</v>
      </c>
      <c r="K21" s="549">
        <v>0</v>
      </c>
      <c r="L21" s="549" t="s">
        <v>590</v>
      </c>
      <c r="M21" s="553" t="s">
        <v>19</v>
      </c>
      <c r="N21" s="553" t="s">
        <v>19</v>
      </c>
      <c r="O21" s="550">
        <v>0</v>
      </c>
      <c r="P21" s="550">
        <v>0</v>
      </c>
    </row>
    <row r="22" spans="1:16" ht="12" customHeight="1">
      <c r="A22" s="1487"/>
      <c r="B22" s="1487"/>
      <c r="C22" s="551" t="s">
        <v>625</v>
      </c>
      <c r="D22" s="547" t="s">
        <v>626</v>
      </c>
      <c r="E22" s="548" t="s">
        <v>521</v>
      </c>
      <c r="F22" s="549">
        <v>0</v>
      </c>
      <c r="G22" s="549">
        <v>0</v>
      </c>
      <c r="H22" s="549">
        <v>0</v>
      </c>
      <c r="I22" s="549">
        <v>0</v>
      </c>
      <c r="J22" s="549">
        <v>0</v>
      </c>
      <c r="K22" s="549">
        <v>0</v>
      </c>
      <c r="L22" s="549" t="s">
        <v>590</v>
      </c>
      <c r="M22" s="553" t="s">
        <v>19</v>
      </c>
      <c r="N22" s="553" t="s">
        <v>19</v>
      </c>
      <c r="O22" s="550">
        <v>0</v>
      </c>
      <c r="P22" s="550">
        <v>0</v>
      </c>
    </row>
    <row r="23" spans="1:16" ht="12" customHeight="1">
      <c r="A23" s="1487"/>
      <c r="B23" s="1487"/>
      <c r="C23" s="552" t="s">
        <v>627</v>
      </c>
      <c r="D23" s="547" t="s">
        <v>628</v>
      </c>
      <c r="E23" s="548" t="s">
        <v>521</v>
      </c>
      <c r="F23" s="549">
        <v>0</v>
      </c>
      <c r="G23" s="549">
        <v>0</v>
      </c>
      <c r="H23" s="549">
        <v>0</v>
      </c>
      <c r="I23" s="549">
        <v>0</v>
      </c>
      <c r="J23" s="549">
        <v>0</v>
      </c>
      <c r="K23" s="549">
        <v>0</v>
      </c>
      <c r="L23" s="549" t="s">
        <v>629</v>
      </c>
      <c r="M23" s="553" t="s">
        <v>19</v>
      </c>
      <c r="N23" s="553" t="s">
        <v>19</v>
      </c>
      <c r="O23" s="550">
        <v>0</v>
      </c>
      <c r="P23" s="550">
        <v>0</v>
      </c>
    </row>
    <row r="24" spans="1:16" ht="12" customHeight="1">
      <c r="A24" s="1487"/>
      <c r="B24" s="1487"/>
      <c r="C24" s="551" t="s">
        <v>630</v>
      </c>
      <c r="D24" s="547" t="s">
        <v>631</v>
      </c>
      <c r="E24" s="548"/>
      <c r="F24" s="549">
        <v>0</v>
      </c>
      <c r="G24" s="549">
        <v>0</v>
      </c>
      <c r="H24" s="549">
        <v>0</v>
      </c>
      <c r="I24" s="549">
        <v>0</v>
      </c>
      <c r="J24" s="549">
        <v>0</v>
      </c>
      <c r="K24" s="549">
        <v>0</v>
      </c>
      <c r="L24" s="549" t="s">
        <v>590</v>
      </c>
      <c r="M24" s="553">
        <v>16870</v>
      </c>
      <c r="N24" s="553">
        <v>17170</v>
      </c>
      <c r="O24" s="550">
        <v>0</v>
      </c>
      <c r="P24" s="550">
        <v>0</v>
      </c>
    </row>
    <row r="25" spans="1:16" ht="12" customHeight="1">
      <c r="A25" s="1487"/>
      <c r="B25" s="1487"/>
      <c r="C25" s="551" t="s">
        <v>632</v>
      </c>
      <c r="D25" s="547" t="s">
        <v>633</v>
      </c>
      <c r="E25" s="548" t="s">
        <v>540</v>
      </c>
      <c r="F25" s="549">
        <v>0</v>
      </c>
      <c r="G25" s="549">
        <v>0</v>
      </c>
      <c r="H25" s="549">
        <v>0</v>
      </c>
      <c r="I25" s="549">
        <v>0</v>
      </c>
      <c r="J25" s="549">
        <v>0</v>
      </c>
      <c r="K25" s="549">
        <v>0</v>
      </c>
      <c r="L25" s="549" t="s">
        <v>634</v>
      </c>
      <c r="M25" s="553" t="s">
        <v>19</v>
      </c>
      <c r="N25" s="553" t="s">
        <v>19</v>
      </c>
      <c r="O25" s="550">
        <v>0</v>
      </c>
      <c r="P25" s="550">
        <v>0</v>
      </c>
    </row>
    <row r="26" spans="1:16" ht="12" customHeight="1">
      <c r="A26" s="1487"/>
      <c r="B26" s="1487"/>
      <c r="C26" s="551" t="s">
        <v>635</v>
      </c>
      <c r="D26" s="547" t="s">
        <v>636</v>
      </c>
      <c r="E26" s="548" t="s">
        <v>521</v>
      </c>
      <c r="F26" s="549">
        <v>14067</v>
      </c>
      <c r="G26" s="549">
        <v>9034</v>
      </c>
      <c r="H26" s="549">
        <v>14067</v>
      </c>
      <c r="I26" s="549">
        <v>478.56002000000001</v>
      </c>
      <c r="J26" s="549">
        <v>313.05503000000004</v>
      </c>
      <c r="K26" s="549">
        <v>478.56002000000001</v>
      </c>
      <c r="L26" s="549" t="s">
        <v>590</v>
      </c>
      <c r="M26" s="549">
        <v>6856</v>
      </c>
      <c r="N26" s="549">
        <v>6728</v>
      </c>
      <c r="O26" s="550">
        <v>3237.3529411764707</v>
      </c>
      <c r="P26" s="550">
        <v>109.86320580882351</v>
      </c>
    </row>
    <row r="27" spans="1:16" ht="12" customHeight="1">
      <c r="A27" s="1487"/>
      <c r="B27" s="1487"/>
      <c r="C27" s="551" t="s">
        <v>637</v>
      </c>
      <c r="D27" s="547" t="s">
        <v>638</v>
      </c>
      <c r="E27" s="548" t="s">
        <v>540</v>
      </c>
      <c r="F27" s="549">
        <v>0</v>
      </c>
      <c r="G27" s="549">
        <v>0</v>
      </c>
      <c r="H27" s="549">
        <v>0</v>
      </c>
      <c r="I27" s="549">
        <v>0</v>
      </c>
      <c r="J27" s="549">
        <v>0</v>
      </c>
      <c r="K27" s="549">
        <v>0</v>
      </c>
      <c r="L27" s="549" t="s">
        <v>590</v>
      </c>
      <c r="M27" s="553" t="s">
        <v>19</v>
      </c>
      <c r="N27" s="553" t="s">
        <v>19</v>
      </c>
      <c r="O27" s="550">
        <v>0</v>
      </c>
      <c r="P27" s="550">
        <v>0</v>
      </c>
    </row>
    <row r="28" spans="1:16" s="557" customFormat="1" ht="12" customHeight="1">
      <c r="A28" s="1487"/>
      <c r="B28" s="1488"/>
      <c r="C28" s="554" t="s">
        <v>639</v>
      </c>
      <c r="D28" s="554"/>
      <c r="E28" s="555"/>
      <c r="F28" s="555">
        <v>329283</v>
      </c>
      <c r="G28" s="555">
        <v>374144</v>
      </c>
      <c r="H28" s="555">
        <v>329283</v>
      </c>
      <c r="I28" s="555">
        <v>13979.262725000002</v>
      </c>
      <c r="J28" s="555">
        <v>14626.971539999999</v>
      </c>
      <c r="K28" s="555">
        <v>13979.262725000002</v>
      </c>
      <c r="L28" s="555"/>
      <c r="M28" s="556"/>
      <c r="N28" s="556"/>
      <c r="O28" s="556"/>
      <c r="P28" s="556"/>
    </row>
    <row r="29" spans="1:16" ht="12" customHeight="1">
      <c r="A29" s="1487"/>
      <c r="B29" s="1489" t="s">
        <v>468</v>
      </c>
      <c r="C29" s="551" t="s">
        <v>640</v>
      </c>
      <c r="D29" s="547" t="s">
        <v>641</v>
      </c>
      <c r="E29" s="548" t="s">
        <v>540</v>
      </c>
      <c r="F29" s="558">
        <v>1789</v>
      </c>
      <c r="G29" s="558">
        <v>3149</v>
      </c>
      <c r="H29" s="558">
        <v>1789</v>
      </c>
      <c r="I29" s="558">
        <v>86.053650000000005</v>
      </c>
      <c r="J29" s="558">
        <v>154.87056999999996</v>
      </c>
      <c r="K29" s="558">
        <v>86.053650000000005</v>
      </c>
      <c r="L29" s="549" t="s">
        <v>634</v>
      </c>
      <c r="M29" s="558">
        <v>48940</v>
      </c>
      <c r="N29" s="558">
        <v>47060</v>
      </c>
      <c r="O29" s="558">
        <v>199.47058823529412</v>
      </c>
      <c r="P29" s="558">
        <v>9.5801858823529376</v>
      </c>
    </row>
    <row r="30" spans="1:16" s="557" customFormat="1" ht="12" customHeight="1">
      <c r="A30" s="1487"/>
      <c r="B30" s="1490"/>
      <c r="C30" s="554" t="s">
        <v>642</v>
      </c>
      <c r="D30" s="554"/>
      <c r="E30" s="559"/>
      <c r="F30" s="555">
        <v>1789</v>
      </c>
      <c r="G30" s="555">
        <v>3149</v>
      </c>
      <c r="H30" s="555">
        <v>1789</v>
      </c>
      <c r="I30" s="555">
        <v>86.053650000000005</v>
      </c>
      <c r="J30" s="555">
        <v>154.87056999999996</v>
      </c>
      <c r="K30" s="555">
        <v>86.053650000000005</v>
      </c>
      <c r="L30" s="556"/>
      <c r="M30" s="556"/>
      <c r="N30" s="556"/>
      <c r="O30" s="556"/>
      <c r="P30" s="556"/>
    </row>
    <row r="31" spans="1:16" ht="12" customHeight="1">
      <c r="A31" s="1487"/>
      <c r="B31" s="1489" t="s">
        <v>643</v>
      </c>
      <c r="C31" s="547" t="s">
        <v>644</v>
      </c>
      <c r="D31" s="547" t="s">
        <v>644</v>
      </c>
      <c r="E31" s="560" t="s">
        <v>645</v>
      </c>
      <c r="F31" s="558">
        <v>0</v>
      </c>
      <c r="G31" s="558">
        <v>0</v>
      </c>
      <c r="H31" s="558">
        <v>0</v>
      </c>
      <c r="I31" s="558">
        <v>0</v>
      </c>
      <c r="J31" s="558">
        <v>0</v>
      </c>
      <c r="K31" s="558">
        <v>0</v>
      </c>
      <c r="L31" s="558" t="s">
        <v>564</v>
      </c>
      <c r="M31" s="553" t="s">
        <v>19</v>
      </c>
      <c r="N31" s="553" t="s">
        <v>19</v>
      </c>
      <c r="O31" s="549">
        <v>0</v>
      </c>
      <c r="P31" s="549">
        <v>0</v>
      </c>
    </row>
    <row r="32" spans="1:16" ht="12" customHeight="1">
      <c r="A32" s="1487"/>
      <c r="B32" s="1491"/>
      <c r="C32" s="547" t="s">
        <v>646</v>
      </c>
      <c r="D32" s="547" t="s">
        <v>646</v>
      </c>
      <c r="E32" s="560" t="s">
        <v>645</v>
      </c>
      <c r="F32" s="558">
        <v>0</v>
      </c>
      <c r="G32" s="558">
        <v>0</v>
      </c>
      <c r="H32" s="558">
        <v>0</v>
      </c>
      <c r="I32" s="558">
        <v>0</v>
      </c>
      <c r="J32" s="558">
        <v>0</v>
      </c>
      <c r="K32" s="558">
        <v>0</v>
      </c>
      <c r="L32" s="558" t="s">
        <v>564</v>
      </c>
      <c r="M32" s="553" t="s">
        <v>19</v>
      </c>
      <c r="N32" s="553" t="s">
        <v>19</v>
      </c>
      <c r="O32" s="549">
        <v>0</v>
      </c>
      <c r="P32" s="549">
        <v>0</v>
      </c>
    </row>
    <row r="33" spans="1:16" ht="12" customHeight="1">
      <c r="A33" s="1487"/>
      <c r="B33" s="1491"/>
      <c r="C33" s="547" t="s">
        <v>647</v>
      </c>
      <c r="D33" s="547" t="s">
        <v>647</v>
      </c>
      <c r="E33" s="560" t="s">
        <v>645</v>
      </c>
      <c r="F33" s="558">
        <v>0</v>
      </c>
      <c r="G33" s="558">
        <v>0</v>
      </c>
      <c r="H33" s="558">
        <v>0</v>
      </c>
      <c r="I33" s="558">
        <v>0</v>
      </c>
      <c r="J33" s="558">
        <v>0</v>
      </c>
      <c r="K33" s="558">
        <v>0</v>
      </c>
      <c r="L33" s="558" t="s">
        <v>564</v>
      </c>
      <c r="M33" s="553" t="s">
        <v>19</v>
      </c>
      <c r="N33" s="553" t="s">
        <v>19</v>
      </c>
      <c r="O33" s="549">
        <v>0</v>
      </c>
      <c r="P33" s="549">
        <v>0</v>
      </c>
    </row>
    <row r="34" spans="1:16" s="557" customFormat="1" ht="21.75" customHeight="1">
      <c r="A34" s="1487"/>
      <c r="B34" s="1490"/>
      <c r="C34" s="554" t="s">
        <v>648</v>
      </c>
      <c r="D34" s="554"/>
      <c r="E34" s="559"/>
      <c r="F34" s="555">
        <v>0</v>
      </c>
      <c r="G34" s="555">
        <v>0</v>
      </c>
      <c r="H34" s="555">
        <v>0</v>
      </c>
      <c r="I34" s="555">
        <v>0</v>
      </c>
      <c r="J34" s="555">
        <v>0</v>
      </c>
      <c r="K34" s="555">
        <v>0</v>
      </c>
      <c r="L34" s="556"/>
      <c r="M34" s="561"/>
      <c r="N34" s="561"/>
      <c r="O34" s="556"/>
      <c r="P34" s="556"/>
    </row>
    <row r="35" spans="1:16" s="557" customFormat="1" ht="43.5" customHeight="1">
      <c r="A35" s="1488"/>
      <c r="B35" s="562" t="s">
        <v>649</v>
      </c>
      <c r="C35" s="554" t="s">
        <v>650</v>
      </c>
      <c r="D35" s="554"/>
      <c r="E35" s="555"/>
      <c r="F35" s="555">
        <v>331072</v>
      </c>
      <c r="G35" s="555">
        <v>377293</v>
      </c>
      <c r="H35" s="555">
        <v>331072</v>
      </c>
      <c r="I35" s="555">
        <v>14065.316375000002</v>
      </c>
      <c r="J35" s="555">
        <v>14781.842109999998</v>
      </c>
      <c r="K35" s="555">
        <v>14065.316375000002</v>
      </c>
      <c r="L35" s="555"/>
      <c r="M35" s="561"/>
      <c r="N35" s="561"/>
      <c r="O35" s="556"/>
      <c r="P35" s="556"/>
    </row>
    <row r="36" spans="1:16" ht="12" customHeight="1">
      <c r="A36" s="1492" t="s">
        <v>651</v>
      </c>
      <c r="B36" s="1489" t="s">
        <v>652</v>
      </c>
      <c r="C36" s="551" t="s">
        <v>598</v>
      </c>
      <c r="D36" s="547" t="s">
        <v>599</v>
      </c>
      <c r="E36" s="548" t="s">
        <v>540</v>
      </c>
      <c r="F36" s="558">
        <v>0</v>
      </c>
      <c r="G36" s="563">
        <v>0</v>
      </c>
      <c r="H36" s="563">
        <v>0</v>
      </c>
      <c r="I36" s="558">
        <v>0</v>
      </c>
      <c r="J36" s="558">
        <v>0</v>
      </c>
      <c r="K36" s="558">
        <v>0</v>
      </c>
      <c r="L36" s="549" t="s">
        <v>590</v>
      </c>
      <c r="M36" s="553" t="s">
        <v>19</v>
      </c>
      <c r="N36" s="553" t="s">
        <v>19</v>
      </c>
      <c r="O36" s="549">
        <v>0</v>
      </c>
      <c r="P36" s="549">
        <v>0</v>
      </c>
    </row>
    <row r="37" spans="1:16" ht="12" customHeight="1">
      <c r="A37" s="1487"/>
      <c r="B37" s="1491"/>
      <c r="C37" s="551" t="s">
        <v>606</v>
      </c>
      <c r="D37" s="547" t="s">
        <v>606</v>
      </c>
      <c r="E37" s="548" t="s">
        <v>521</v>
      </c>
      <c r="F37" s="558">
        <v>0</v>
      </c>
      <c r="G37" s="563">
        <v>0</v>
      </c>
      <c r="H37" s="563">
        <v>0</v>
      </c>
      <c r="I37" s="558">
        <v>0</v>
      </c>
      <c r="J37" s="558">
        <v>0</v>
      </c>
      <c r="K37" s="558">
        <v>0</v>
      </c>
      <c r="L37" s="549" t="s">
        <v>590</v>
      </c>
      <c r="M37" s="553" t="s">
        <v>19</v>
      </c>
      <c r="N37" s="553" t="s">
        <v>19</v>
      </c>
      <c r="O37" s="549">
        <v>0</v>
      </c>
      <c r="P37" s="549">
        <v>0</v>
      </c>
    </row>
    <row r="38" spans="1:16" ht="12" customHeight="1">
      <c r="A38" s="1487"/>
      <c r="B38" s="1491"/>
      <c r="C38" s="551" t="s">
        <v>607</v>
      </c>
      <c r="D38" s="547" t="s">
        <v>608</v>
      </c>
      <c r="E38" s="548" t="s">
        <v>521</v>
      </c>
      <c r="F38" s="558">
        <v>0</v>
      </c>
      <c r="G38" s="563">
        <v>0</v>
      </c>
      <c r="H38" s="563">
        <v>0</v>
      </c>
      <c r="I38" s="558">
        <v>0</v>
      </c>
      <c r="J38" s="558">
        <v>0</v>
      </c>
      <c r="K38" s="558">
        <v>0</v>
      </c>
      <c r="L38" s="549" t="s">
        <v>590</v>
      </c>
      <c r="M38" s="553" t="s">
        <v>19</v>
      </c>
      <c r="N38" s="553" t="s">
        <v>19</v>
      </c>
      <c r="O38" s="549">
        <v>0</v>
      </c>
      <c r="P38" s="549">
        <v>0</v>
      </c>
    </row>
    <row r="39" spans="1:16" ht="12" customHeight="1">
      <c r="A39" s="1487"/>
      <c r="B39" s="1491"/>
      <c r="C39" s="551" t="s">
        <v>653</v>
      </c>
      <c r="D39" s="547" t="s">
        <v>610</v>
      </c>
      <c r="E39" s="548" t="s">
        <v>521</v>
      </c>
      <c r="F39" s="558">
        <v>0</v>
      </c>
      <c r="G39" s="563">
        <v>0</v>
      </c>
      <c r="H39" s="563">
        <v>0</v>
      </c>
      <c r="I39" s="558">
        <v>0</v>
      </c>
      <c r="J39" s="558">
        <v>0</v>
      </c>
      <c r="K39" s="558">
        <v>0</v>
      </c>
      <c r="L39" s="549" t="s">
        <v>590</v>
      </c>
      <c r="M39" s="553" t="s">
        <v>19</v>
      </c>
      <c r="N39" s="553" t="s">
        <v>19</v>
      </c>
      <c r="O39" s="549">
        <v>0</v>
      </c>
      <c r="P39" s="549">
        <v>0</v>
      </c>
    </row>
    <row r="40" spans="1:16" ht="12" customHeight="1">
      <c r="A40" s="1487"/>
      <c r="B40" s="1491"/>
      <c r="C40" s="551" t="s">
        <v>617</v>
      </c>
      <c r="D40" s="547" t="s">
        <v>618</v>
      </c>
      <c r="E40" s="548" t="s">
        <v>616</v>
      </c>
      <c r="F40" s="558">
        <v>0</v>
      </c>
      <c r="G40" s="563">
        <v>0</v>
      </c>
      <c r="H40" s="563">
        <v>0</v>
      </c>
      <c r="I40" s="558">
        <v>0</v>
      </c>
      <c r="J40" s="558">
        <v>0</v>
      </c>
      <c r="K40" s="558">
        <v>0</v>
      </c>
      <c r="L40" s="549" t="s">
        <v>590</v>
      </c>
      <c r="M40" s="553" t="s">
        <v>19</v>
      </c>
      <c r="N40" s="553" t="s">
        <v>19</v>
      </c>
      <c r="O40" s="549">
        <v>0</v>
      </c>
      <c r="P40" s="549">
        <v>0</v>
      </c>
    </row>
    <row r="41" spans="1:16" ht="12" customHeight="1">
      <c r="A41" s="1487"/>
      <c r="B41" s="1491"/>
      <c r="C41" s="551" t="s">
        <v>654</v>
      </c>
      <c r="D41" s="547" t="s">
        <v>626</v>
      </c>
      <c r="E41" s="548" t="s">
        <v>521</v>
      </c>
      <c r="F41" s="558">
        <v>0</v>
      </c>
      <c r="G41" s="563">
        <v>0</v>
      </c>
      <c r="H41" s="563">
        <v>0</v>
      </c>
      <c r="I41" s="558">
        <v>0</v>
      </c>
      <c r="J41" s="558">
        <v>0</v>
      </c>
      <c r="K41" s="558">
        <v>0</v>
      </c>
      <c r="L41" s="549" t="s">
        <v>590</v>
      </c>
      <c r="M41" s="553" t="s">
        <v>19</v>
      </c>
      <c r="N41" s="553" t="s">
        <v>19</v>
      </c>
      <c r="O41" s="549">
        <v>0</v>
      </c>
      <c r="P41" s="549">
        <v>0</v>
      </c>
    </row>
    <row r="42" spans="1:16" ht="12" customHeight="1">
      <c r="A42" s="1487"/>
      <c r="B42" s="1491"/>
      <c r="C42" s="551" t="s">
        <v>621</v>
      </c>
      <c r="D42" s="547" t="s">
        <v>622</v>
      </c>
      <c r="E42" s="548" t="s">
        <v>540</v>
      </c>
      <c r="F42" s="558">
        <v>0</v>
      </c>
      <c r="G42" s="563">
        <v>0</v>
      </c>
      <c r="H42" s="563">
        <v>0</v>
      </c>
      <c r="I42" s="558">
        <v>0</v>
      </c>
      <c r="J42" s="558">
        <v>0</v>
      </c>
      <c r="K42" s="558">
        <v>0</v>
      </c>
      <c r="L42" s="549" t="s">
        <v>590</v>
      </c>
      <c r="M42" s="553" t="s">
        <v>19</v>
      </c>
      <c r="N42" s="553" t="s">
        <v>19</v>
      </c>
      <c r="O42" s="549">
        <v>0</v>
      </c>
      <c r="P42" s="549">
        <v>0</v>
      </c>
    </row>
    <row r="43" spans="1:16" ht="12" customHeight="1">
      <c r="A43" s="1487"/>
      <c r="B43" s="1491"/>
      <c r="C43" s="551" t="s">
        <v>655</v>
      </c>
      <c r="D43" s="547" t="s">
        <v>624</v>
      </c>
      <c r="E43" s="548"/>
      <c r="F43" s="558">
        <v>0</v>
      </c>
      <c r="G43" s="563">
        <v>0</v>
      </c>
      <c r="H43" s="563">
        <v>0</v>
      </c>
      <c r="I43" s="558">
        <v>0</v>
      </c>
      <c r="J43" s="558">
        <v>0</v>
      </c>
      <c r="K43" s="558">
        <v>0</v>
      </c>
      <c r="L43" s="549" t="s">
        <v>590</v>
      </c>
      <c r="M43" s="553" t="s">
        <v>19</v>
      </c>
      <c r="N43" s="553" t="s">
        <v>19</v>
      </c>
      <c r="O43" s="549">
        <v>0</v>
      </c>
      <c r="P43" s="549">
        <v>0</v>
      </c>
    </row>
    <row r="44" spans="1:16" ht="12" customHeight="1">
      <c r="A44" s="1487"/>
      <c r="B44" s="1491"/>
      <c r="C44" s="551" t="s">
        <v>637</v>
      </c>
      <c r="D44" s="547" t="s">
        <v>638</v>
      </c>
      <c r="E44" s="548" t="s">
        <v>540</v>
      </c>
      <c r="F44" s="558">
        <v>0</v>
      </c>
      <c r="G44" s="563">
        <v>0</v>
      </c>
      <c r="H44" s="563">
        <v>0</v>
      </c>
      <c r="I44" s="558">
        <v>0</v>
      </c>
      <c r="J44" s="558">
        <v>0</v>
      </c>
      <c r="K44" s="558">
        <v>0</v>
      </c>
      <c r="L44" s="549" t="s">
        <v>590</v>
      </c>
      <c r="M44" s="553" t="s">
        <v>19</v>
      </c>
      <c r="N44" s="553" t="s">
        <v>19</v>
      </c>
      <c r="O44" s="549">
        <v>0</v>
      </c>
      <c r="P44" s="549">
        <v>0</v>
      </c>
    </row>
    <row r="45" spans="1:16" ht="12" customHeight="1">
      <c r="A45" s="1487"/>
      <c r="B45" s="1490"/>
      <c r="C45" s="551" t="s">
        <v>635</v>
      </c>
      <c r="D45" s="547" t="s">
        <v>636</v>
      </c>
      <c r="E45" s="548" t="s">
        <v>521</v>
      </c>
      <c r="F45" s="558">
        <v>0</v>
      </c>
      <c r="G45" s="563">
        <v>0</v>
      </c>
      <c r="H45" s="563">
        <v>0</v>
      </c>
      <c r="I45" s="558">
        <v>0</v>
      </c>
      <c r="J45" s="558">
        <v>0</v>
      </c>
      <c r="K45" s="558">
        <v>0</v>
      </c>
      <c r="L45" s="549" t="s">
        <v>590</v>
      </c>
      <c r="M45" s="553" t="s">
        <v>19</v>
      </c>
      <c r="N45" s="553" t="s">
        <v>19</v>
      </c>
      <c r="O45" s="549">
        <v>0</v>
      </c>
      <c r="P45" s="549">
        <v>0</v>
      </c>
    </row>
    <row r="46" spans="1:16" s="557" customFormat="1" ht="51" customHeight="1">
      <c r="A46" s="1488"/>
      <c r="B46" s="562" t="s">
        <v>656</v>
      </c>
      <c r="C46" s="554" t="s">
        <v>657</v>
      </c>
      <c r="D46" s="554"/>
      <c r="E46" s="555"/>
      <c r="F46" s="564">
        <v>0</v>
      </c>
      <c r="G46" s="564">
        <v>0</v>
      </c>
      <c r="H46" s="564">
        <v>0</v>
      </c>
      <c r="I46" s="564">
        <v>0</v>
      </c>
      <c r="J46" s="564">
        <v>0</v>
      </c>
      <c r="K46" s="564">
        <v>0</v>
      </c>
      <c r="L46" s="555"/>
      <c r="M46" s="561"/>
      <c r="N46" s="561"/>
      <c r="O46" s="561"/>
      <c r="P46" s="561"/>
    </row>
    <row r="47" spans="1:16">
      <c r="A47" s="565" t="s">
        <v>350</v>
      </c>
      <c r="C47" s="557"/>
      <c r="D47" s="557"/>
      <c r="E47" s="557"/>
      <c r="F47" s="557"/>
      <c r="G47" s="557"/>
      <c r="H47" s="557"/>
      <c r="I47" s="557"/>
      <c r="J47" s="557"/>
      <c r="K47" s="557"/>
      <c r="L47" s="557"/>
      <c r="M47" s="557"/>
      <c r="N47" s="557"/>
    </row>
    <row r="48" spans="1:16">
      <c r="A48" s="544" t="s">
        <v>658</v>
      </c>
      <c r="C48" s="557"/>
      <c r="D48" s="557"/>
      <c r="E48" s="557"/>
      <c r="F48" s="557"/>
      <c r="G48" s="557"/>
      <c r="H48" s="557"/>
      <c r="I48" s="557"/>
      <c r="J48" s="557"/>
      <c r="K48" s="557"/>
      <c r="L48" s="557"/>
      <c r="M48" s="557"/>
      <c r="N48" s="557"/>
    </row>
    <row r="49" spans="1:9">
      <c r="A49" s="557" t="s">
        <v>457</v>
      </c>
      <c r="I49" s="557"/>
    </row>
  </sheetData>
  <mergeCells count="17">
    <mergeCell ref="A36:A46"/>
    <mergeCell ref="B36:B45"/>
    <mergeCell ref="I2:K2"/>
    <mergeCell ref="L2:L3"/>
    <mergeCell ref="M2:N2"/>
    <mergeCell ref="O2:P2"/>
    <mergeCell ref="A4:A35"/>
    <mergeCell ref="B4:B28"/>
    <mergeCell ref="B29:B30"/>
    <mergeCell ref="B31:B34"/>
    <mergeCell ref="A1:H1"/>
    <mergeCell ref="A2:A3"/>
    <mergeCell ref="B2:B3"/>
    <mergeCell ref="C2:C3"/>
    <mergeCell ref="D2:D3"/>
    <mergeCell ref="E2:E3"/>
    <mergeCell ref="F2:H2"/>
  </mergeCells>
  <printOptions horizontalCentered="1"/>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24"/>
  <sheetViews>
    <sheetView zoomScaleNormal="100" workbookViewId="0">
      <selection activeCell="N10" sqref="N10"/>
    </sheetView>
  </sheetViews>
  <sheetFormatPr defaultColWidth="9.140625" defaultRowHeight="12.75"/>
  <cols>
    <col min="1" max="1" width="8.5703125" style="600" customWidth="1"/>
    <col min="2" max="2" width="15.42578125" style="593" customWidth="1"/>
    <col min="3" max="3" width="27.7109375" style="528" customWidth="1"/>
    <col min="4" max="4" width="12.5703125" style="528" customWidth="1"/>
    <col min="5" max="5" width="8.7109375" style="601" customWidth="1"/>
    <col min="6" max="10" width="8.7109375" style="528" customWidth="1"/>
    <col min="11" max="11" width="12.7109375" style="598" customWidth="1"/>
    <col min="12" max="13" width="8.28515625" style="528" customWidth="1"/>
    <col min="14" max="14" width="9.42578125" style="528" customWidth="1"/>
    <col min="15" max="15" width="8.28515625" style="528" customWidth="1"/>
    <col min="16" max="16384" width="9.140625" style="528"/>
  </cols>
  <sheetData>
    <row r="1" spans="1:54" ht="20.25" customHeight="1">
      <c r="A1" s="1493" t="s">
        <v>659</v>
      </c>
      <c r="B1" s="1493"/>
      <c r="C1" s="1493"/>
      <c r="D1" s="1493"/>
      <c r="E1" s="1493"/>
      <c r="F1" s="1493"/>
      <c r="G1" s="1493"/>
      <c r="H1" s="1493"/>
      <c r="I1" s="1493"/>
      <c r="J1" s="1493"/>
      <c r="K1" s="1493"/>
      <c r="L1" s="1493"/>
      <c r="M1" s="1493"/>
      <c r="N1" s="1493"/>
      <c r="O1" s="1493"/>
    </row>
    <row r="2" spans="1:54" ht="65.25" customHeight="1">
      <c r="A2" s="1425" t="s">
        <v>660</v>
      </c>
      <c r="B2" s="1425" t="s">
        <v>579</v>
      </c>
      <c r="C2" s="1416" t="s">
        <v>491</v>
      </c>
      <c r="D2" s="1477" t="s">
        <v>581</v>
      </c>
      <c r="E2" s="1440" t="s">
        <v>442</v>
      </c>
      <c r="F2" s="1479"/>
      <c r="G2" s="1441"/>
      <c r="H2" s="1494" t="s">
        <v>582</v>
      </c>
      <c r="I2" s="1494"/>
      <c r="J2" s="1494"/>
      <c r="K2" s="1494" t="s">
        <v>494</v>
      </c>
      <c r="L2" s="1425" t="s">
        <v>495</v>
      </c>
      <c r="M2" s="1425"/>
      <c r="N2" s="1425" t="s">
        <v>661</v>
      </c>
      <c r="O2" s="1425"/>
    </row>
    <row r="3" spans="1:54" ht="103.5" customHeight="1">
      <c r="A3" s="1425"/>
      <c r="B3" s="1425"/>
      <c r="C3" s="1408"/>
      <c r="D3" s="1478"/>
      <c r="E3" s="545" t="s">
        <v>347</v>
      </c>
      <c r="F3" s="484">
        <v>44986</v>
      </c>
      <c r="G3" s="484">
        <v>45017</v>
      </c>
      <c r="H3" s="545" t="s">
        <v>347</v>
      </c>
      <c r="I3" s="484">
        <v>44986</v>
      </c>
      <c r="J3" s="484">
        <v>45017</v>
      </c>
      <c r="K3" s="1494"/>
      <c r="L3" s="484">
        <v>44986</v>
      </c>
      <c r="M3" s="484">
        <v>45017</v>
      </c>
      <c r="N3" s="484" t="s">
        <v>584</v>
      </c>
      <c r="O3" s="484" t="s">
        <v>662</v>
      </c>
    </row>
    <row r="4" spans="1:54" s="572" customFormat="1" ht="12.75" customHeight="1">
      <c r="A4" s="1495" t="s">
        <v>663</v>
      </c>
      <c r="B4" s="1495" t="s">
        <v>431</v>
      </c>
      <c r="C4" s="566" t="s">
        <v>500</v>
      </c>
      <c r="D4" s="566" t="s">
        <v>664</v>
      </c>
      <c r="E4" s="567">
        <v>0</v>
      </c>
      <c r="F4" s="568" t="s">
        <v>104</v>
      </c>
      <c r="G4" s="568" t="s">
        <v>104</v>
      </c>
      <c r="H4" s="568" t="s">
        <v>104</v>
      </c>
      <c r="I4" s="568" t="s">
        <v>104</v>
      </c>
      <c r="J4" s="568" t="s">
        <v>104</v>
      </c>
      <c r="K4" s="569" t="s">
        <v>502</v>
      </c>
      <c r="L4" s="570">
        <v>59402</v>
      </c>
      <c r="M4" s="570">
        <v>60000</v>
      </c>
      <c r="N4" s="571">
        <v>0</v>
      </c>
      <c r="O4" s="571">
        <v>0</v>
      </c>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row>
    <row r="5" spans="1:54" s="572" customFormat="1">
      <c r="A5" s="1497"/>
      <c r="B5" s="1498"/>
      <c r="C5" s="566" t="s">
        <v>568</v>
      </c>
      <c r="D5" s="566" t="s">
        <v>665</v>
      </c>
      <c r="E5" s="567">
        <v>0</v>
      </c>
      <c r="F5" s="568" t="s">
        <v>104</v>
      </c>
      <c r="G5" s="568" t="s">
        <v>104</v>
      </c>
      <c r="H5" s="568" t="s">
        <v>104</v>
      </c>
      <c r="I5" s="568" t="s">
        <v>104</v>
      </c>
      <c r="J5" s="568" t="s">
        <v>104</v>
      </c>
      <c r="K5" s="569" t="s">
        <v>513</v>
      </c>
      <c r="L5" s="570">
        <v>71506</v>
      </c>
      <c r="M5" s="570">
        <v>74071</v>
      </c>
      <c r="N5" s="571">
        <v>0</v>
      </c>
      <c r="O5" s="571">
        <v>0</v>
      </c>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28"/>
      <c r="AO5" s="528"/>
      <c r="AP5" s="528"/>
      <c r="AQ5" s="528"/>
      <c r="AR5" s="528"/>
      <c r="AS5" s="528"/>
      <c r="AT5" s="528"/>
      <c r="AU5" s="528"/>
      <c r="AV5" s="528"/>
      <c r="AW5" s="528"/>
      <c r="AX5" s="528"/>
      <c r="AY5" s="528"/>
      <c r="AZ5" s="528"/>
      <c r="BA5" s="528"/>
      <c r="BB5" s="528"/>
    </row>
    <row r="6" spans="1:54" s="572" customFormat="1">
      <c r="A6" s="1497"/>
      <c r="B6" s="1498"/>
      <c r="C6" s="566" t="s">
        <v>666</v>
      </c>
      <c r="D6" s="566" t="s">
        <v>667</v>
      </c>
      <c r="E6" s="567">
        <v>0</v>
      </c>
      <c r="F6" s="567">
        <v>220</v>
      </c>
      <c r="G6" s="567" t="s">
        <v>104</v>
      </c>
      <c r="H6" s="567" t="s">
        <v>104</v>
      </c>
      <c r="I6" s="567">
        <v>12.662046999999999</v>
      </c>
      <c r="J6" s="567" t="s">
        <v>104</v>
      </c>
      <c r="K6" s="569" t="s">
        <v>502</v>
      </c>
      <c r="L6" s="573">
        <v>59314</v>
      </c>
      <c r="M6" s="573">
        <v>60057</v>
      </c>
      <c r="N6" s="571">
        <v>0</v>
      </c>
      <c r="O6" s="571">
        <v>0</v>
      </c>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8"/>
      <c r="AW6" s="528"/>
      <c r="AX6" s="528"/>
      <c r="AY6" s="528"/>
      <c r="AZ6" s="528"/>
      <c r="BA6" s="528"/>
      <c r="BB6" s="528"/>
    </row>
    <row r="7" spans="1:54" s="572" customFormat="1">
      <c r="A7" s="1497"/>
      <c r="B7" s="1498"/>
      <c r="C7" s="566" t="s">
        <v>668</v>
      </c>
      <c r="D7" s="566" t="s">
        <v>669</v>
      </c>
      <c r="E7" s="567">
        <v>0</v>
      </c>
      <c r="F7" s="568" t="s">
        <v>104</v>
      </c>
      <c r="G7" s="568" t="s">
        <v>104</v>
      </c>
      <c r="H7" s="568" t="s">
        <v>104</v>
      </c>
      <c r="I7" s="568" t="s">
        <v>104</v>
      </c>
      <c r="J7" s="568" t="s">
        <v>104</v>
      </c>
      <c r="K7" s="569" t="s">
        <v>513</v>
      </c>
      <c r="L7" s="570">
        <v>71506</v>
      </c>
      <c r="M7" s="570">
        <v>73854</v>
      </c>
      <c r="N7" s="571">
        <v>0</v>
      </c>
      <c r="O7" s="571">
        <v>0</v>
      </c>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row>
    <row r="8" spans="1:54" s="572" customFormat="1">
      <c r="A8" s="1497"/>
      <c r="B8" s="1498"/>
      <c r="C8" s="566" t="s">
        <v>670</v>
      </c>
      <c r="D8" s="566" t="s">
        <v>671</v>
      </c>
      <c r="E8" s="567">
        <v>0</v>
      </c>
      <c r="F8" s="568" t="s">
        <v>104</v>
      </c>
      <c r="G8" s="568" t="s">
        <v>104</v>
      </c>
      <c r="H8" s="568" t="s">
        <v>104</v>
      </c>
      <c r="I8" s="568" t="s">
        <v>104</v>
      </c>
      <c r="J8" s="568" t="s">
        <v>104</v>
      </c>
      <c r="K8" s="569" t="s">
        <v>513</v>
      </c>
      <c r="L8" s="570">
        <v>71904</v>
      </c>
      <c r="M8" s="570">
        <v>73854</v>
      </c>
      <c r="N8" s="571">
        <v>0</v>
      </c>
      <c r="O8" s="571">
        <v>0</v>
      </c>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8"/>
      <c r="AQ8" s="528"/>
      <c r="AR8" s="528"/>
      <c r="AS8" s="528"/>
      <c r="AT8" s="528"/>
      <c r="AU8" s="528"/>
      <c r="AV8" s="528"/>
      <c r="AW8" s="528"/>
      <c r="AX8" s="528"/>
      <c r="AY8" s="528"/>
      <c r="AZ8" s="528"/>
      <c r="BA8" s="528"/>
      <c r="BB8" s="528"/>
    </row>
    <row r="9" spans="1:54" s="572" customFormat="1">
      <c r="A9" s="1497"/>
      <c r="B9" s="1499"/>
      <c r="C9" s="574" t="s">
        <v>672</v>
      </c>
      <c r="D9" s="574"/>
      <c r="E9" s="575">
        <v>0</v>
      </c>
      <c r="F9" s="575">
        <v>220</v>
      </c>
      <c r="G9" s="575">
        <v>0</v>
      </c>
      <c r="H9" s="575">
        <v>0</v>
      </c>
      <c r="I9" s="575">
        <v>12.662046999999999</v>
      </c>
      <c r="J9" s="575">
        <v>0</v>
      </c>
      <c r="K9" s="576"/>
      <c r="L9" s="577"/>
      <c r="M9" s="577"/>
      <c r="N9" s="577"/>
      <c r="O9" s="577"/>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8"/>
      <c r="AY9" s="528"/>
      <c r="AZ9" s="528"/>
      <c r="BA9" s="528"/>
      <c r="BB9" s="528"/>
    </row>
    <row r="10" spans="1:54" s="572" customFormat="1">
      <c r="A10" s="1497"/>
      <c r="B10" s="1495" t="s">
        <v>673</v>
      </c>
      <c r="C10" s="566" t="s">
        <v>635</v>
      </c>
      <c r="D10" s="566" t="s">
        <v>540</v>
      </c>
      <c r="E10" s="567">
        <v>26</v>
      </c>
      <c r="F10" s="567">
        <v>204</v>
      </c>
      <c r="G10" s="567">
        <v>26</v>
      </c>
      <c r="H10" s="567">
        <v>1.78908</v>
      </c>
      <c r="I10" s="567">
        <v>14.128640000000001</v>
      </c>
      <c r="J10" s="567">
        <v>1.78908</v>
      </c>
      <c r="K10" s="569" t="s">
        <v>590</v>
      </c>
      <c r="L10" s="573">
        <v>6856</v>
      </c>
      <c r="M10" s="573">
        <v>6728</v>
      </c>
      <c r="N10" s="571">
        <v>0</v>
      </c>
      <c r="O10" s="571">
        <v>0</v>
      </c>
      <c r="P10" s="528"/>
      <c r="Q10" s="528"/>
      <c r="R10" s="528"/>
      <c r="S10" s="528"/>
      <c r="T10" s="528"/>
      <c r="U10" s="528"/>
      <c r="V10" s="528"/>
      <c r="W10" s="528"/>
      <c r="X10" s="528"/>
      <c r="Y10" s="528" t="s">
        <v>104</v>
      </c>
      <c r="Z10" s="528" t="s">
        <v>104</v>
      </c>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8"/>
      <c r="BB10" s="528"/>
    </row>
    <row r="11" spans="1:54" s="572" customFormat="1">
      <c r="A11" s="1497"/>
      <c r="B11" s="1498"/>
      <c r="C11" s="566" t="s">
        <v>674</v>
      </c>
      <c r="D11" s="566" t="s">
        <v>675</v>
      </c>
      <c r="E11" s="567">
        <v>47</v>
      </c>
      <c r="F11" s="567">
        <v>524</v>
      </c>
      <c r="G11" s="567">
        <v>47</v>
      </c>
      <c r="H11" s="567">
        <v>1.85667</v>
      </c>
      <c r="I11" s="567">
        <v>19.863489999999999</v>
      </c>
      <c r="J11" s="567">
        <v>1.85667</v>
      </c>
      <c r="K11" s="569" t="s">
        <v>513</v>
      </c>
      <c r="L11" s="573">
        <v>389.4</v>
      </c>
      <c r="M11" s="573">
        <v>414</v>
      </c>
      <c r="N11" s="570">
        <v>9.5299999999999994</v>
      </c>
      <c r="O11" s="570">
        <v>0.38</v>
      </c>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528"/>
      <c r="BB11" s="528"/>
    </row>
    <row r="12" spans="1:54" s="572" customFormat="1">
      <c r="A12" s="1497"/>
      <c r="B12" s="1498"/>
      <c r="C12" s="566" t="s">
        <v>676</v>
      </c>
      <c r="D12" s="578" t="s">
        <v>677</v>
      </c>
      <c r="E12" s="567">
        <v>0</v>
      </c>
      <c r="F12" s="567">
        <v>437</v>
      </c>
      <c r="G12" s="567" t="s">
        <v>104</v>
      </c>
      <c r="H12" s="567" t="s">
        <v>104</v>
      </c>
      <c r="I12" s="567">
        <v>32.524825</v>
      </c>
      <c r="J12" s="567" t="s">
        <v>104</v>
      </c>
      <c r="K12" s="569" t="s">
        <v>678</v>
      </c>
      <c r="L12" s="573">
        <v>29050</v>
      </c>
      <c r="M12" s="573">
        <v>29170</v>
      </c>
      <c r="N12" s="571">
        <v>0</v>
      </c>
      <c r="O12" s="571">
        <v>0</v>
      </c>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8"/>
      <c r="AY12" s="528"/>
      <c r="AZ12" s="528"/>
      <c r="BA12" s="528"/>
      <c r="BB12" s="528"/>
    </row>
    <row r="13" spans="1:54" s="572" customFormat="1">
      <c r="A13" s="1497"/>
      <c r="B13" s="1499"/>
      <c r="C13" s="574" t="s">
        <v>639</v>
      </c>
      <c r="D13" s="574"/>
      <c r="E13" s="575">
        <v>73</v>
      </c>
      <c r="F13" s="575">
        <v>1165</v>
      </c>
      <c r="G13" s="575">
        <v>73</v>
      </c>
      <c r="H13" s="575">
        <v>3.64575</v>
      </c>
      <c r="I13" s="575">
        <v>66.516954999999996</v>
      </c>
      <c r="J13" s="575">
        <v>3.64575</v>
      </c>
      <c r="K13" s="576"/>
      <c r="L13" s="577"/>
      <c r="M13" s="577"/>
      <c r="N13" s="577"/>
      <c r="O13" s="577"/>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528"/>
      <c r="AT13" s="528"/>
      <c r="AU13" s="528"/>
      <c r="AV13" s="528"/>
      <c r="AW13" s="528"/>
      <c r="AX13" s="528"/>
      <c r="AY13" s="528"/>
      <c r="AZ13" s="528"/>
      <c r="BA13" s="528"/>
      <c r="BB13" s="528"/>
    </row>
    <row r="14" spans="1:54" s="572" customFormat="1" ht="25.5">
      <c r="A14" s="1497"/>
      <c r="B14" s="1495" t="s">
        <v>453</v>
      </c>
      <c r="C14" s="579" t="s">
        <v>679</v>
      </c>
      <c r="D14" s="566" t="s">
        <v>540</v>
      </c>
      <c r="E14" s="567">
        <v>17</v>
      </c>
      <c r="F14" s="567">
        <v>272</v>
      </c>
      <c r="G14" s="567">
        <v>17</v>
      </c>
      <c r="H14" s="567">
        <v>0.83731</v>
      </c>
      <c r="I14" s="567">
        <v>13.443490000000001</v>
      </c>
      <c r="J14" s="567">
        <v>0.83731</v>
      </c>
      <c r="K14" s="569" t="s">
        <v>634</v>
      </c>
      <c r="L14" s="570">
        <v>47760</v>
      </c>
      <c r="M14" s="570">
        <v>47450</v>
      </c>
      <c r="N14" s="569">
        <v>3</v>
      </c>
      <c r="O14" s="580">
        <v>0.14000000000000001</v>
      </c>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AZ14" s="528"/>
      <c r="BA14" s="528"/>
      <c r="BB14" s="528"/>
    </row>
    <row r="15" spans="1:54" s="572" customFormat="1">
      <c r="A15" s="1497"/>
      <c r="B15" s="1498"/>
      <c r="C15" s="566" t="s">
        <v>523</v>
      </c>
      <c r="D15" s="566" t="s">
        <v>524</v>
      </c>
      <c r="E15" s="568">
        <v>0</v>
      </c>
      <c r="F15" s="568" t="s">
        <v>104</v>
      </c>
      <c r="G15" s="568" t="s">
        <v>104</v>
      </c>
      <c r="H15" s="568" t="s">
        <v>104</v>
      </c>
      <c r="I15" s="568" t="s">
        <v>104</v>
      </c>
      <c r="J15" s="568" t="s">
        <v>104</v>
      </c>
      <c r="K15" s="569" t="s">
        <v>513</v>
      </c>
      <c r="L15" s="581" t="s">
        <v>19</v>
      </c>
      <c r="M15" s="581" t="s">
        <v>19</v>
      </c>
      <c r="N15" s="569">
        <v>0</v>
      </c>
      <c r="O15" s="569">
        <v>0</v>
      </c>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528"/>
      <c r="AT15" s="528"/>
      <c r="AU15" s="528"/>
      <c r="AV15" s="528"/>
      <c r="AW15" s="528"/>
      <c r="AX15" s="528"/>
      <c r="AY15" s="528"/>
      <c r="AZ15" s="528"/>
      <c r="BA15" s="528"/>
      <c r="BB15" s="528"/>
    </row>
    <row r="16" spans="1:54" s="572" customFormat="1">
      <c r="A16" s="1497"/>
      <c r="B16" s="1499"/>
      <c r="C16" s="574" t="s">
        <v>642</v>
      </c>
      <c r="D16" s="574"/>
      <c r="E16" s="575">
        <v>17</v>
      </c>
      <c r="F16" s="575">
        <v>272</v>
      </c>
      <c r="G16" s="575">
        <v>17</v>
      </c>
      <c r="H16" s="575">
        <v>0.83731</v>
      </c>
      <c r="I16" s="575">
        <v>13.443490000000001</v>
      </c>
      <c r="J16" s="575">
        <v>0.83731</v>
      </c>
      <c r="K16" s="576"/>
      <c r="L16" s="577"/>
      <c r="M16" s="577"/>
      <c r="N16" s="577"/>
      <c r="O16" s="577"/>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8"/>
      <c r="AY16" s="528"/>
      <c r="AZ16" s="528"/>
      <c r="BA16" s="528"/>
      <c r="BB16" s="528"/>
    </row>
    <row r="17" spans="1:54" s="572" customFormat="1">
      <c r="A17" s="1497"/>
      <c r="B17" s="1495" t="s">
        <v>433</v>
      </c>
      <c r="C17" s="566" t="s">
        <v>680</v>
      </c>
      <c r="D17" s="566"/>
      <c r="E17" s="568">
        <v>0</v>
      </c>
      <c r="F17" s="568">
        <v>0</v>
      </c>
      <c r="G17" s="568">
        <v>0</v>
      </c>
      <c r="H17" s="568">
        <v>0</v>
      </c>
      <c r="I17" s="568">
        <v>0</v>
      </c>
      <c r="J17" s="568">
        <v>0</v>
      </c>
      <c r="K17" s="569" t="s">
        <v>104</v>
      </c>
      <c r="L17" s="581" t="s">
        <v>19</v>
      </c>
      <c r="M17" s="581" t="s">
        <v>19</v>
      </c>
      <c r="N17" s="571">
        <v>0</v>
      </c>
      <c r="O17" s="571">
        <v>0</v>
      </c>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c r="BA17" s="528"/>
      <c r="BB17" s="528"/>
    </row>
    <row r="18" spans="1:54" s="572" customFormat="1">
      <c r="A18" s="1497"/>
      <c r="B18" s="1499"/>
      <c r="C18" s="574" t="s">
        <v>681</v>
      </c>
      <c r="D18" s="574"/>
      <c r="E18" s="575">
        <v>0</v>
      </c>
      <c r="F18" s="575">
        <v>0</v>
      </c>
      <c r="G18" s="575">
        <v>0</v>
      </c>
      <c r="H18" s="575">
        <v>0</v>
      </c>
      <c r="I18" s="575">
        <v>0</v>
      </c>
      <c r="J18" s="575">
        <v>0</v>
      </c>
      <c r="K18" s="576"/>
      <c r="L18" s="577"/>
      <c r="M18" s="577"/>
      <c r="N18" s="577"/>
      <c r="O18" s="577"/>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row>
    <row r="19" spans="1:54" s="572" customFormat="1" ht="25.5">
      <c r="A19" s="1496"/>
      <c r="B19" s="582" t="s">
        <v>682</v>
      </c>
      <c r="C19" s="583"/>
      <c r="D19" s="583"/>
      <c r="E19" s="584">
        <v>90</v>
      </c>
      <c r="F19" s="584">
        <v>1657</v>
      </c>
      <c r="G19" s="584">
        <v>90</v>
      </c>
      <c r="H19" s="584">
        <v>4.48306</v>
      </c>
      <c r="I19" s="584">
        <v>92.622491999999994</v>
      </c>
      <c r="J19" s="584">
        <v>4.48306</v>
      </c>
      <c r="K19" s="585"/>
      <c r="L19" s="586"/>
      <c r="M19" s="586"/>
      <c r="N19" s="586"/>
      <c r="O19" s="586"/>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8"/>
      <c r="AQ19" s="528"/>
      <c r="AR19" s="528"/>
      <c r="AS19" s="528"/>
      <c r="AT19" s="528"/>
      <c r="AU19" s="528"/>
      <c r="AV19" s="528"/>
      <c r="AW19" s="528"/>
      <c r="AX19" s="528"/>
      <c r="AY19" s="528"/>
      <c r="AZ19" s="528"/>
      <c r="BA19" s="528"/>
      <c r="BB19" s="528"/>
    </row>
    <row r="20" spans="1:54" s="572" customFormat="1" ht="12.75" customHeight="1">
      <c r="A20" s="1495" t="s">
        <v>683</v>
      </c>
      <c r="B20" s="1495" t="s">
        <v>499</v>
      </c>
      <c r="C20" s="566" t="s">
        <v>500</v>
      </c>
      <c r="D20" s="566" t="s">
        <v>664</v>
      </c>
      <c r="E20" s="568">
        <v>0</v>
      </c>
      <c r="F20" s="568" t="s">
        <v>104</v>
      </c>
      <c r="G20" s="568" t="s">
        <v>104</v>
      </c>
      <c r="H20" s="568" t="s">
        <v>104</v>
      </c>
      <c r="I20" s="568" t="s">
        <v>104</v>
      </c>
      <c r="J20" s="568" t="s">
        <v>104</v>
      </c>
      <c r="K20" s="587" t="s">
        <v>502</v>
      </c>
      <c r="L20" s="581" t="s">
        <v>19</v>
      </c>
      <c r="M20" s="581" t="s">
        <v>19</v>
      </c>
      <c r="N20" s="571">
        <v>0</v>
      </c>
      <c r="O20" s="571">
        <v>0</v>
      </c>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c r="BB20" s="528"/>
    </row>
    <row r="21" spans="1:54" s="572" customFormat="1">
      <c r="A21" s="1497"/>
      <c r="B21" s="1498"/>
      <c r="C21" s="566" t="s">
        <v>568</v>
      </c>
      <c r="D21" s="578" t="s">
        <v>684</v>
      </c>
      <c r="E21" s="568">
        <v>0</v>
      </c>
      <c r="F21" s="568" t="s">
        <v>104</v>
      </c>
      <c r="G21" s="568" t="s">
        <v>104</v>
      </c>
      <c r="H21" s="568" t="s">
        <v>104</v>
      </c>
      <c r="I21" s="568" t="s">
        <v>104</v>
      </c>
      <c r="J21" s="568" t="s">
        <v>104</v>
      </c>
      <c r="K21" s="587" t="s">
        <v>513</v>
      </c>
      <c r="L21" s="581" t="s">
        <v>19</v>
      </c>
      <c r="M21" s="581" t="s">
        <v>19</v>
      </c>
      <c r="N21" s="571">
        <v>0</v>
      </c>
      <c r="O21" s="571">
        <v>0</v>
      </c>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row>
    <row r="22" spans="1:54" s="572" customFormat="1">
      <c r="A22" s="1497"/>
      <c r="B22" s="1498"/>
      <c r="C22" s="566" t="s">
        <v>685</v>
      </c>
      <c r="D22" s="483" t="s">
        <v>664</v>
      </c>
      <c r="E22" s="568">
        <v>0</v>
      </c>
      <c r="F22" s="568" t="s">
        <v>104</v>
      </c>
      <c r="G22" s="568" t="s">
        <v>104</v>
      </c>
      <c r="H22" s="568" t="s">
        <v>104</v>
      </c>
      <c r="I22" s="568" t="s">
        <v>104</v>
      </c>
      <c r="J22" s="568" t="s">
        <v>104</v>
      </c>
      <c r="K22" s="587" t="s">
        <v>513</v>
      </c>
      <c r="L22" s="581" t="s">
        <v>19</v>
      </c>
      <c r="M22" s="581" t="s">
        <v>19</v>
      </c>
      <c r="N22" s="571">
        <v>0</v>
      </c>
      <c r="O22" s="571">
        <v>0</v>
      </c>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8"/>
      <c r="BA22" s="528"/>
      <c r="BB22" s="528"/>
    </row>
    <row r="23" spans="1:54" s="572" customFormat="1">
      <c r="A23" s="1497"/>
      <c r="B23" s="1498"/>
      <c r="C23" s="566" t="s">
        <v>666</v>
      </c>
      <c r="D23" s="566" t="s">
        <v>667</v>
      </c>
      <c r="E23" s="567">
        <v>0</v>
      </c>
      <c r="F23" s="567">
        <v>1596</v>
      </c>
      <c r="G23" s="567" t="s">
        <v>104</v>
      </c>
      <c r="H23" s="567" t="s">
        <v>104</v>
      </c>
      <c r="I23" s="567">
        <v>92.961940749999997</v>
      </c>
      <c r="J23" s="567" t="s">
        <v>104</v>
      </c>
      <c r="K23" s="587" t="s">
        <v>502</v>
      </c>
      <c r="L23" s="581" t="s">
        <v>19</v>
      </c>
      <c r="M23" s="581" t="s">
        <v>19</v>
      </c>
      <c r="N23" s="571">
        <v>0</v>
      </c>
      <c r="O23" s="571">
        <v>0</v>
      </c>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row>
    <row r="24" spans="1:54" s="572" customFormat="1">
      <c r="A24" s="1497"/>
      <c r="B24" s="1499"/>
      <c r="C24" s="574" t="s">
        <v>672</v>
      </c>
      <c r="D24" s="574"/>
      <c r="E24" s="584">
        <v>0</v>
      </c>
      <c r="F24" s="584">
        <v>1596</v>
      </c>
      <c r="G24" s="584">
        <v>0</v>
      </c>
      <c r="H24" s="584">
        <v>0</v>
      </c>
      <c r="I24" s="584">
        <v>92.961940749999997</v>
      </c>
      <c r="J24" s="584">
        <v>0</v>
      </c>
      <c r="K24" s="585"/>
      <c r="L24" s="586"/>
      <c r="M24" s="586"/>
      <c r="N24" s="586"/>
      <c r="O24" s="586"/>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row>
    <row r="25" spans="1:54" s="572" customFormat="1">
      <c r="A25" s="1497"/>
      <c r="B25" s="1495" t="s">
        <v>453</v>
      </c>
      <c r="C25" s="566" t="s">
        <v>523</v>
      </c>
      <c r="D25" s="566" t="s">
        <v>524</v>
      </c>
      <c r="E25" s="568">
        <v>0</v>
      </c>
      <c r="F25" s="568">
        <v>0</v>
      </c>
      <c r="G25" s="568">
        <v>0</v>
      </c>
      <c r="H25" s="568">
        <v>0</v>
      </c>
      <c r="I25" s="568">
        <v>0</v>
      </c>
      <c r="J25" s="568">
        <v>0</v>
      </c>
      <c r="K25" s="587" t="s">
        <v>513</v>
      </c>
      <c r="L25" s="581" t="s">
        <v>19</v>
      </c>
      <c r="M25" s="581" t="s">
        <v>19</v>
      </c>
      <c r="N25" s="571">
        <v>0</v>
      </c>
      <c r="O25" s="571">
        <v>0</v>
      </c>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row>
    <row r="26" spans="1:54" s="572" customFormat="1" ht="16.5" customHeight="1">
      <c r="A26" s="1497"/>
      <c r="B26" s="1499"/>
      <c r="C26" s="574" t="s">
        <v>642</v>
      </c>
      <c r="D26" s="574"/>
      <c r="E26" s="584">
        <v>0</v>
      </c>
      <c r="F26" s="584">
        <v>0</v>
      </c>
      <c r="G26" s="584">
        <v>0</v>
      </c>
      <c r="H26" s="584">
        <v>0</v>
      </c>
      <c r="I26" s="584">
        <v>0</v>
      </c>
      <c r="J26" s="584">
        <v>0</v>
      </c>
      <c r="K26" s="585"/>
      <c r="L26" s="586"/>
      <c r="M26" s="586"/>
      <c r="N26" s="586">
        <v>0</v>
      </c>
      <c r="O26" s="586">
        <v>0</v>
      </c>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8"/>
      <c r="AY26" s="528"/>
      <c r="AZ26" s="528"/>
      <c r="BA26" s="528"/>
      <c r="BB26" s="528"/>
    </row>
    <row r="27" spans="1:54" s="572" customFormat="1">
      <c r="A27" s="1496"/>
      <c r="B27" s="588" t="s">
        <v>686</v>
      </c>
      <c r="C27" s="583"/>
      <c r="D27" s="583"/>
      <c r="E27" s="584">
        <v>0</v>
      </c>
      <c r="F27" s="584">
        <v>1596</v>
      </c>
      <c r="G27" s="584">
        <v>0</v>
      </c>
      <c r="H27" s="584">
        <v>0</v>
      </c>
      <c r="I27" s="584">
        <v>92.961940749999997</v>
      </c>
      <c r="J27" s="584">
        <v>0</v>
      </c>
      <c r="K27" s="585"/>
      <c r="L27" s="586"/>
      <c r="M27" s="586"/>
      <c r="N27" s="586">
        <v>0</v>
      </c>
      <c r="O27" s="586">
        <v>0</v>
      </c>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c r="BB27" s="528"/>
    </row>
    <row r="28" spans="1:54" s="572" customFormat="1" ht="12.75" customHeight="1">
      <c r="A28" s="1495" t="s">
        <v>687</v>
      </c>
      <c r="B28" s="1495" t="s">
        <v>499</v>
      </c>
      <c r="C28" s="566" t="s">
        <v>500</v>
      </c>
      <c r="D28" s="566" t="s">
        <v>664</v>
      </c>
      <c r="E28" s="567">
        <v>0</v>
      </c>
      <c r="F28" s="567">
        <v>0</v>
      </c>
      <c r="G28" s="567">
        <v>0</v>
      </c>
      <c r="H28" s="567">
        <v>0</v>
      </c>
      <c r="I28" s="567">
        <v>0</v>
      </c>
      <c r="J28" s="567">
        <v>0</v>
      </c>
      <c r="K28" s="569" t="s">
        <v>502</v>
      </c>
      <c r="L28" s="581" t="s">
        <v>19</v>
      </c>
      <c r="M28" s="581" t="s">
        <v>19</v>
      </c>
      <c r="N28" s="571">
        <v>0</v>
      </c>
      <c r="O28" s="571">
        <v>0</v>
      </c>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28"/>
      <c r="AX28" s="528"/>
      <c r="AY28" s="528"/>
      <c r="AZ28" s="528"/>
      <c r="BA28" s="528"/>
      <c r="BB28" s="528"/>
    </row>
    <row r="29" spans="1:54" s="572" customFormat="1">
      <c r="A29" s="1497"/>
      <c r="B29" s="1498"/>
      <c r="C29" s="566" t="s">
        <v>503</v>
      </c>
      <c r="D29" s="566" t="s">
        <v>667</v>
      </c>
      <c r="E29" s="567">
        <v>20</v>
      </c>
      <c r="F29" s="567">
        <v>25</v>
      </c>
      <c r="G29" s="567">
        <v>20</v>
      </c>
      <c r="H29" s="567">
        <v>1.2034880000000003</v>
      </c>
      <c r="I29" s="567">
        <v>1.4399690000000005</v>
      </c>
      <c r="J29" s="567">
        <v>1.2034880000000003</v>
      </c>
      <c r="K29" s="569" t="s">
        <v>502</v>
      </c>
      <c r="L29" s="581">
        <v>59380</v>
      </c>
      <c r="M29" s="581">
        <v>60060</v>
      </c>
      <c r="N29" s="570">
        <v>0.52631578947368418</v>
      </c>
      <c r="O29" s="570">
        <v>0.3174647368421053</v>
      </c>
      <c r="P29" s="528"/>
      <c r="Q29" s="528"/>
      <c r="R29" s="528"/>
      <c r="S29" s="528"/>
      <c r="T29" s="528"/>
      <c r="U29" s="528"/>
      <c r="V29" s="528"/>
      <c r="W29" s="528"/>
      <c r="X29" s="528"/>
      <c r="Y29" s="528"/>
      <c r="Z29" s="528"/>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8"/>
      <c r="AY29" s="528"/>
      <c r="AZ29" s="528"/>
      <c r="BA29" s="528"/>
      <c r="BB29" s="528"/>
    </row>
    <row r="30" spans="1:54" s="572" customFormat="1">
      <c r="A30" s="1497"/>
      <c r="B30" s="1498"/>
      <c r="C30" s="566" t="s">
        <v>688</v>
      </c>
      <c r="D30" s="566" t="s">
        <v>689</v>
      </c>
      <c r="E30" s="567">
        <v>0</v>
      </c>
      <c r="F30" s="567">
        <v>0</v>
      </c>
      <c r="G30" s="567">
        <v>0</v>
      </c>
      <c r="H30" s="567">
        <v>0</v>
      </c>
      <c r="I30" s="567">
        <v>0</v>
      </c>
      <c r="J30" s="567">
        <v>0</v>
      </c>
      <c r="K30" s="569" t="s">
        <v>690</v>
      </c>
      <c r="L30" s="581" t="s">
        <v>19</v>
      </c>
      <c r="M30" s="581" t="s">
        <v>19</v>
      </c>
      <c r="N30" s="571">
        <v>0</v>
      </c>
      <c r="O30" s="571">
        <v>0</v>
      </c>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8"/>
      <c r="AZ30" s="528"/>
      <c r="BA30" s="528"/>
      <c r="BB30" s="528"/>
    </row>
    <row r="31" spans="1:54" s="572" customFormat="1">
      <c r="A31" s="1497"/>
      <c r="B31" s="1498"/>
      <c r="C31" s="566" t="s">
        <v>568</v>
      </c>
      <c r="D31" s="566" t="s">
        <v>665</v>
      </c>
      <c r="E31" s="567">
        <v>0</v>
      </c>
      <c r="F31" s="567">
        <v>0</v>
      </c>
      <c r="G31" s="567">
        <v>0</v>
      </c>
      <c r="H31" s="567">
        <v>0</v>
      </c>
      <c r="I31" s="567">
        <v>0</v>
      </c>
      <c r="J31" s="567">
        <v>0</v>
      </c>
      <c r="K31" s="569" t="s">
        <v>513</v>
      </c>
      <c r="L31" s="581" t="s">
        <v>19</v>
      </c>
      <c r="M31" s="581" t="s">
        <v>19</v>
      </c>
      <c r="N31" s="571">
        <v>0</v>
      </c>
      <c r="O31" s="571">
        <v>0</v>
      </c>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528"/>
      <c r="AQ31" s="528"/>
      <c r="AR31" s="528"/>
      <c r="AS31" s="528"/>
      <c r="AT31" s="528"/>
      <c r="AU31" s="528"/>
      <c r="AV31" s="528"/>
      <c r="AW31" s="528"/>
      <c r="AX31" s="528"/>
      <c r="AY31" s="528"/>
      <c r="AZ31" s="528"/>
      <c r="BA31" s="528"/>
      <c r="BB31" s="528"/>
    </row>
    <row r="32" spans="1:54" s="572" customFormat="1">
      <c r="A32" s="1497"/>
      <c r="B32" s="1499"/>
      <c r="C32" s="574" t="s">
        <v>672</v>
      </c>
      <c r="D32" s="574"/>
      <c r="E32" s="584">
        <v>20</v>
      </c>
      <c r="F32" s="584">
        <v>25</v>
      </c>
      <c r="G32" s="584">
        <v>20</v>
      </c>
      <c r="H32" s="584">
        <v>1.2034880000000003</v>
      </c>
      <c r="I32" s="584">
        <v>1.4399690000000005</v>
      </c>
      <c r="J32" s="584">
        <v>1.2034880000000003</v>
      </c>
      <c r="K32" s="585"/>
      <c r="L32" s="586"/>
      <c r="M32" s="586"/>
      <c r="N32" s="586"/>
      <c r="O32" s="586"/>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28"/>
      <c r="AS32" s="528"/>
      <c r="AT32" s="528"/>
      <c r="AU32" s="528"/>
      <c r="AV32" s="528"/>
      <c r="AW32" s="528"/>
      <c r="AX32" s="528"/>
      <c r="AY32" s="528"/>
      <c r="AZ32" s="528"/>
      <c r="BA32" s="528"/>
      <c r="BB32" s="528"/>
    </row>
    <row r="33" spans="1:54" s="572" customFormat="1">
      <c r="A33" s="1497"/>
      <c r="B33" s="1495" t="s">
        <v>691</v>
      </c>
      <c r="C33" s="566" t="s">
        <v>692</v>
      </c>
      <c r="D33" s="566" t="s">
        <v>693</v>
      </c>
      <c r="E33" s="567">
        <v>0</v>
      </c>
      <c r="F33" s="567">
        <v>0</v>
      </c>
      <c r="G33" s="567">
        <v>0</v>
      </c>
      <c r="H33" s="567">
        <v>0</v>
      </c>
      <c r="I33" s="567">
        <v>0</v>
      </c>
      <c r="J33" s="567">
        <v>0</v>
      </c>
      <c r="K33" s="569" t="s">
        <v>553</v>
      </c>
      <c r="L33" s="581" t="s">
        <v>19</v>
      </c>
      <c r="M33" s="581" t="s">
        <v>19</v>
      </c>
      <c r="N33" s="571">
        <v>0</v>
      </c>
      <c r="O33" s="571">
        <v>0</v>
      </c>
      <c r="P33" s="528"/>
      <c r="Q33" s="528"/>
      <c r="R33" s="528"/>
      <c r="S33" s="528"/>
      <c r="T33" s="528"/>
      <c r="U33" s="528"/>
      <c r="V33" s="528"/>
      <c r="W33" s="528"/>
      <c r="X33" s="528"/>
      <c r="Y33" s="528"/>
      <c r="Z33" s="528"/>
      <c r="AA33" s="528"/>
      <c r="AB33" s="528"/>
      <c r="AC33" s="528"/>
      <c r="AD33" s="528"/>
      <c r="AE33" s="528"/>
      <c r="AF33" s="528"/>
      <c r="AG33" s="528"/>
      <c r="AH33" s="528"/>
      <c r="AI33" s="528"/>
      <c r="AJ33" s="528"/>
      <c r="AK33" s="528"/>
      <c r="AL33" s="528"/>
      <c r="AM33" s="528"/>
      <c r="AN33" s="528"/>
      <c r="AO33" s="528"/>
      <c r="AP33" s="528"/>
      <c r="AQ33" s="528"/>
      <c r="AR33" s="528"/>
      <c r="AS33" s="528"/>
      <c r="AT33" s="528"/>
      <c r="AU33" s="528"/>
      <c r="AV33" s="528"/>
      <c r="AW33" s="528"/>
      <c r="AX33" s="528"/>
      <c r="AY33" s="528"/>
      <c r="AZ33" s="528"/>
      <c r="BA33" s="528"/>
      <c r="BB33" s="528"/>
    </row>
    <row r="34" spans="1:54" s="572" customFormat="1">
      <c r="A34" s="1497"/>
      <c r="B34" s="1498"/>
      <c r="C34" s="566" t="s">
        <v>694</v>
      </c>
      <c r="D34" s="566" t="s">
        <v>695</v>
      </c>
      <c r="E34" s="567">
        <v>0</v>
      </c>
      <c r="F34" s="567">
        <v>0</v>
      </c>
      <c r="G34" s="567">
        <v>0</v>
      </c>
      <c r="H34" s="567">
        <v>0</v>
      </c>
      <c r="I34" s="567">
        <v>0</v>
      </c>
      <c r="J34" s="567">
        <v>0</v>
      </c>
      <c r="K34" s="569" t="s">
        <v>553</v>
      </c>
      <c r="L34" s="581" t="s">
        <v>19</v>
      </c>
      <c r="M34" s="581" t="s">
        <v>19</v>
      </c>
      <c r="N34" s="571">
        <v>0</v>
      </c>
      <c r="O34" s="571">
        <v>0</v>
      </c>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28"/>
      <c r="AS34" s="528"/>
      <c r="AT34" s="528"/>
      <c r="AU34" s="528"/>
      <c r="AV34" s="528"/>
      <c r="AW34" s="528"/>
      <c r="AX34" s="528"/>
      <c r="AY34" s="528"/>
      <c r="AZ34" s="528"/>
      <c r="BA34" s="528"/>
      <c r="BB34" s="528"/>
    </row>
    <row r="35" spans="1:54" s="572" customFormat="1">
      <c r="A35" s="1497"/>
      <c r="B35" s="1499"/>
      <c r="C35" s="574" t="s">
        <v>681</v>
      </c>
      <c r="D35" s="574"/>
      <c r="E35" s="575">
        <v>0</v>
      </c>
      <c r="F35" s="575">
        <v>0</v>
      </c>
      <c r="G35" s="575">
        <v>0</v>
      </c>
      <c r="H35" s="575">
        <v>0</v>
      </c>
      <c r="I35" s="575">
        <v>0</v>
      </c>
      <c r="J35" s="575">
        <v>0</v>
      </c>
      <c r="K35" s="576"/>
      <c r="L35" s="577"/>
      <c r="M35" s="577"/>
      <c r="N35" s="577"/>
      <c r="O35" s="577"/>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8"/>
      <c r="AN35" s="528"/>
      <c r="AO35" s="528"/>
      <c r="AP35" s="528"/>
      <c r="AQ35" s="528"/>
      <c r="AR35" s="528"/>
      <c r="AS35" s="528"/>
      <c r="AT35" s="528"/>
      <c r="AU35" s="528"/>
      <c r="AV35" s="528"/>
      <c r="AW35" s="528"/>
      <c r="AX35" s="528"/>
      <c r="AY35" s="528"/>
      <c r="AZ35" s="528"/>
      <c r="BA35" s="528"/>
      <c r="BB35" s="528"/>
    </row>
    <row r="36" spans="1:54" s="572" customFormat="1">
      <c r="A36" s="1497"/>
      <c r="B36" s="1495" t="s">
        <v>673</v>
      </c>
      <c r="C36" s="589" t="s">
        <v>696</v>
      </c>
      <c r="D36" s="566" t="s">
        <v>540</v>
      </c>
      <c r="E36" s="569">
        <v>0</v>
      </c>
      <c r="F36" s="569">
        <v>0</v>
      </c>
      <c r="G36" s="569">
        <v>0</v>
      </c>
      <c r="H36" s="569">
        <v>0</v>
      </c>
      <c r="I36" s="580">
        <v>0</v>
      </c>
      <c r="J36" s="580">
        <v>0</v>
      </c>
      <c r="K36" s="587" t="s">
        <v>697</v>
      </c>
      <c r="L36" s="569" t="s">
        <v>19</v>
      </c>
      <c r="M36" s="569" t="s">
        <v>19</v>
      </c>
      <c r="N36" s="569">
        <v>0</v>
      </c>
      <c r="O36" s="569">
        <v>0</v>
      </c>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28"/>
      <c r="AS36" s="528"/>
      <c r="AT36" s="528"/>
      <c r="AU36" s="528"/>
      <c r="AV36" s="528"/>
      <c r="AW36" s="528"/>
      <c r="AX36" s="528"/>
      <c r="AY36" s="528"/>
      <c r="AZ36" s="528"/>
      <c r="BA36" s="528"/>
      <c r="BB36" s="528"/>
    </row>
    <row r="37" spans="1:54" s="572" customFormat="1">
      <c r="A37" s="1497"/>
      <c r="B37" s="1499"/>
      <c r="C37" s="574" t="s">
        <v>639</v>
      </c>
      <c r="D37" s="574"/>
      <c r="E37" s="584">
        <v>0</v>
      </c>
      <c r="F37" s="584">
        <v>0</v>
      </c>
      <c r="G37" s="584">
        <v>0</v>
      </c>
      <c r="H37" s="584">
        <v>0</v>
      </c>
      <c r="I37" s="584">
        <v>0</v>
      </c>
      <c r="J37" s="584">
        <v>0</v>
      </c>
      <c r="K37" s="585"/>
      <c r="L37" s="586"/>
      <c r="M37" s="586"/>
      <c r="N37" s="586">
        <v>0</v>
      </c>
      <c r="O37" s="586">
        <v>0</v>
      </c>
      <c r="P37" s="528"/>
      <c r="Q37" s="528"/>
      <c r="R37" s="528"/>
      <c r="S37" s="528"/>
      <c r="T37" s="528"/>
      <c r="U37" s="528"/>
      <c r="V37" s="528"/>
      <c r="W37" s="528"/>
      <c r="X37" s="528"/>
      <c r="Y37" s="528"/>
      <c r="Z37" s="528"/>
      <c r="AA37" s="528"/>
      <c r="AB37" s="528"/>
      <c r="AC37" s="528"/>
      <c r="AD37" s="528"/>
      <c r="AE37" s="528"/>
      <c r="AF37" s="528"/>
      <c r="AG37" s="528"/>
      <c r="AH37" s="528"/>
      <c r="AI37" s="528"/>
      <c r="AJ37" s="528"/>
      <c r="AK37" s="528"/>
      <c r="AL37" s="528"/>
      <c r="AM37" s="528"/>
      <c r="AN37" s="528"/>
      <c r="AO37" s="528"/>
      <c r="AP37" s="528"/>
      <c r="AQ37" s="528"/>
      <c r="AR37" s="528"/>
      <c r="AS37" s="528"/>
      <c r="AT37" s="528"/>
      <c r="AU37" s="528"/>
      <c r="AV37" s="528"/>
      <c r="AW37" s="528"/>
      <c r="AX37" s="528"/>
      <c r="AY37" s="528"/>
      <c r="AZ37" s="528"/>
    </row>
    <row r="38" spans="1:54" s="572" customFormat="1">
      <c r="A38" s="1497"/>
      <c r="B38" s="1495" t="s">
        <v>453</v>
      </c>
      <c r="C38" s="566" t="s">
        <v>523</v>
      </c>
      <c r="D38" s="566" t="s">
        <v>524</v>
      </c>
      <c r="E38" s="567">
        <v>0</v>
      </c>
      <c r="F38" s="567">
        <v>0</v>
      </c>
      <c r="G38" s="567">
        <v>0</v>
      </c>
      <c r="H38" s="567">
        <v>0</v>
      </c>
      <c r="I38" s="567">
        <v>0</v>
      </c>
      <c r="J38" s="567">
        <v>0</v>
      </c>
      <c r="K38" s="587" t="s">
        <v>513</v>
      </c>
      <c r="L38" s="581" t="s">
        <v>19</v>
      </c>
      <c r="M38" s="581" t="s">
        <v>19</v>
      </c>
      <c r="N38" s="571">
        <v>0</v>
      </c>
      <c r="O38" s="571">
        <v>0</v>
      </c>
      <c r="P38" s="528"/>
      <c r="Q38" s="528"/>
      <c r="R38" s="528"/>
      <c r="S38" s="528"/>
      <c r="T38" s="528"/>
      <c r="U38" s="528"/>
      <c r="V38" s="528"/>
      <c r="W38" s="528"/>
      <c r="X38" s="528"/>
      <c r="Y38" s="528"/>
      <c r="Z38" s="528"/>
      <c r="AA38" s="528"/>
      <c r="AB38" s="528"/>
      <c r="AC38" s="528"/>
      <c r="AD38" s="528"/>
      <c r="AE38" s="528"/>
      <c r="AF38" s="528"/>
      <c r="AG38" s="528"/>
      <c r="AH38" s="528"/>
      <c r="AI38" s="528"/>
      <c r="AJ38" s="528"/>
      <c r="AK38" s="528"/>
      <c r="AL38" s="528"/>
      <c r="AM38" s="528"/>
      <c r="AN38" s="528"/>
      <c r="AO38" s="528"/>
      <c r="AP38" s="528"/>
      <c r="AQ38" s="528"/>
      <c r="AR38" s="528"/>
      <c r="AS38" s="528"/>
      <c r="AT38" s="528"/>
      <c r="AU38" s="528"/>
      <c r="AV38" s="528"/>
      <c r="AW38" s="528"/>
      <c r="AX38" s="528"/>
      <c r="AY38" s="528"/>
      <c r="AZ38" s="528"/>
    </row>
    <row r="39" spans="1:54" s="572" customFormat="1">
      <c r="A39" s="1497"/>
      <c r="B39" s="1499"/>
      <c r="C39" s="574" t="s">
        <v>698</v>
      </c>
      <c r="D39" s="574"/>
      <c r="E39" s="584">
        <v>0</v>
      </c>
      <c r="F39" s="584">
        <v>0</v>
      </c>
      <c r="G39" s="584">
        <v>0</v>
      </c>
      <c r="H39" s="584">
        <v>0</v>
      </c>
      <c r="I39" s="584">
        <v>0</v>
      </c>
      <c r="J39" s="584">
        <v>0</v>
      </c>
      <c r="K39" s="585"/>
      <c r="L39" s="586"/>
      <c r="M39" s="586"/>
      <c r="N39" s="586"/>
      <c r="O39" s="586"/>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c r="AS39" s="528"/>
      <c r="AT39" s="528"/>
      <c r="AU39" s="528"/>
      <c r="AV39" s="528"/>
      <c r="AW39" s="528"/>
      <c r="AX39" s="528"/>
      <c r="AY39" s="528"/>
      <c r="AZ39" s="528"/>
    </row>
    <row r="40" spans="1:54" s="572" customFormat="1" ht="38.25">
      <c r="A40" s="1496"/>
      <c r="B40" s="582" t="s">
        <v>699</v>
      </c>
      <c r="C40" s="590" t="s">
        <v>700</v>
      </c>
      <c r="D40" s="583"/>
      <c r="E40" s="584">
        <v>20</v>
      </c>
      <c r="F40" s="584">
        <v>25</v>
      </c>
      <c r="G40" s="584">
        <v>20</v>
      </c>
      <c r="H40" s="584">
        <v>1.2034880000000003</v>
      </c>
      <c r="I40" s="584">
        <v>1.4399690000000005</v>
      </c>
      <c r="J40" s="584">
        <v>1.2034880000000003</v>
      </c>
      <c r="K40" s="585"/>
      <c r="L40" s="586"/>
      <c r="M40" s="586"/>
      <c r="N40" s="586"/>
      <c r="O40" s="586"/>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528"/>
      <c r="AV40" s="528"/>
      <c r="AW40" s="528"/>
      <c r="AX40" s="528"/>
      <c r="AY40" s="528"/>
      <c r="AZ40" s="528"/>
    </row>
    <row r="41" spans="1:54" s="572" customFormat="1" ht="12.75" customHeight="1">
      <c r="A41" s="1495" t="s">
        <v>701</v>
      </c>
      <c r="B41" s="591" t="s">
        <v>445</v>
      </c>
      <c r="C41" s="566" t="s">
        <v>503</v>
      </c>
      <c r="D41" s="566" t="s">
        <v>667</v>
      </c>
      <c r="E41" s="567">
        <v>25630</v>
      </c>
      <c r="F41" s="567">
        <v>32986</v>
      </c>
      <c r="G41" s="567">
        <v>25630</v>
      </c>
      <c r="H41" s="567">
        <v>1546.2968904999996</v>
      </c>
      <c r="I41" s="567">
        <v>1924.749583999999</v>
      </c>
      <c r="J41" s="567">
        <v>1546.2968904999996</v>
      </c>
      <c r="K41" s="587" t="s">
        <v>502</v>
      </c>
      <c r="L41" s="581" t="s">
        <v>19</v>
      </c>
      <c r="M41" s="581" t="s">
        <v>19</v>
      </c>
      <c r="N41" s="570">
        <v>1516.9473684210527</v>
      </c>
      <c r="O41" s="570">
        <v>90.322013157894744</v>
      </c>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528"/>
      <c r="AN41" s="528"/>
      <c r="AO41" s="528"/>
      <c r="AP41" s="528"/>
      <c r="AQ41" s="528"/>
      <c r="AR41" s="528"/>
      <c r="AS41" s="528"/>
      <c r="AT41" s="528"/>
      <c r="AU41" s="528"/>
      <c r="AV41" s="528"/>
      <c r="AW41" s="528"/>
      <c r="AX41" s="528"/>
      <c r="AY41" s="528"/>
      <c r="AZ41" s="528"/>
    </row>
    <row r="42" spans="1:54" s="572" customFormat="1" ht="37.5" customHeight="1">
      <c r="A42" s="1496"/>
      <c r="B42" s="582" t="s">
        <v>702</v>
      </c>
      <c r="C42" s="590" t="s">
        <v>703</v>
      </c>
      <c r="D42" s="583"/>
      <c r="E42" s="584">
        <v>25630</v>
      </c>
      <c r="F42" s="584">
        <v>32986</v>
      </c>
      <c r="G42" s="584">
        <v>25630</v>
      </c>
      <c r="H42" s="584">
        <v>1546.2968904999996</v>
      </c>
      <c r="I42" s="584">
        <v>1924.749583999999</v>
      </c>
      <c r="J42" s="584">
        <v>1546.2968904999996</v>
      </c>
      <c r="K42" s="585"/>
      <c r="L42" s="586"/>
      <c r="M42" s="586"/>
      <c r="N42" s="586">
        <v>1516.9473684210527</v>
      </c>
      <c r="O42" s="586">
        <v>90.322013157894744</v>
      </c>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528"/>
      <c r="AY42" s="528"/>
      <c r="AZ42" s="528"/>
    </row>
    <row r="43" spans="1:54" ht="15.75" customHeight="1">
      <c r="A43" s="592" t="s">
        <v>350</v>
      </c>
      <c r="C43" s="594"/>
      <c r="D43" s="594"/>
      <c r="E43" s="594"/>
      <c r="F43" s="594"/>
      <c r="G43" s="594"/>
      <c r="H43" s="595"/>
      <c r="I43" s="595"/>
      <c r="J43" s="595"/>
      <c r="K43" s="595"/>
      <c r="L43" s="595"/>
      <c r="M43" s="595"/>
      <c r="N43" s="595"/>
      <c r="O43" s="595"/>
    </row>
    <row r="44" spans="1:54" ht="14.25" customHeight="1">
      <c r="A44" s="596" t="s">
        <v>704</v>
      </c>
      <c r="B44" s="597"/>
      <c r="C44" s="597"/>
      <c r="D44" s="597"/>
      <c r="E44" s="597"/>
      <c r="F44" s="597"/>
      <c r="G44" s="597"/>
      <c r="H44" s="597"/>
      <c r="I44" s="597"/>
      <c r="L44" s="599"/>
      <c r="M44" s="599"/>
      <c r="N44" s="599"/>
      <c r="O44" s="599"/>
    </row>
    <row r="45" spans="1:54">
      <c r="E45" s="528"/>
    </row>
    <row r="46" spans="1:54">
      <c r="E46" s="528"/>
    </row>
    <row r="47" spans="1:54">
      <c r="E47" s="528"/>
    </row>
    <row r="48" spans="1:54">
      <c r="E48" s="528"/>
    </row>
    <row r="49" spans="5:5">
      <c r="E49" s="528"/>
    </row>
    <row r="50" spans="5:5">
      <c r="E50" s="528"/>
    </row>
    <row r="51" spans="5:5">
      <c r="E51" s="528"/>
    </row>
    <row r="52" spans="5:5">
      <c r="E52" s="528"/>
    </row>
    <row r="53" spans="5:5">
      <c r="E53" s="528"/>
    </row>
    <row r="54" spans="5:5">
      <c r="E54" s="528"/>
    </row>
    <row r="55" spans="5:5">
      <c r="E55" s="528"/>
    </row>
    <row r="56" spans="5:5">
      <c r="E56" s="528"/>
    </row>
    <row r="57" spans="5:5">
      <c r="E57" s="528"/>
    </row>
    <row r="58" spans="5:5">
      <c r="E58" s="528"/>
    </row>
    <row r="59" spans="5:5">
      <c r="E59" s="528"/>
    </row>
    <row r="60" spans="5:5">
      <c r="E60" s="528"/>
    </row>
    <row r="61" spans="5:5">
      <c r="E61" s="528"/>
    </row>
    <row r="62" spans="5:5">
      <c r="E62" s="528"/>
    </row>
    <row r="63" spans="5:5">
      <c r="E63" s="528"/>
    </row>
    <row r="64" spans="5:5">
      <c r="E64" s="528"/>
    </row>
    <row r="65" spans="5:5">
      <c r="E65" s="528"/>
    </row>
    <row r="66" spans="5:5">
      <c r="E66" s="528"/>
    </row>
    <row r="67" spans="5:5">
      <c r="E67" s="528"/>
    </row>
    <row r="68" spans="5:5">
      <c r="E68" s="528"/>
    </row>
    <row r="69" spans="5:5">
      <c r="E69" s="528"/>
    </row>
    <row r="70" spans="5:5">
      <c r="E70" s="528"/>
    </row>
    <row r="71" spans="5:5">
      <c r="E71" s="528"/>
    </row>
    <row r="72" spans="5:5">
      <c r="E72" s="528"/>
    </row>
    <row r="73" spans="5:5">
      <c r="E73" s="528"/>
    </row>
    <row r="74" spans="5:5">
      <c r="E74" s="528"/>
    </row>
    <row r="75" spans="5:5">
      <c r="E75" s="528"/>
    </row>
    <row r="76" spans="5:5">
      <c r="E76" s="528"/>
    </row>
    <row r="77" spans="5:5">
      <c r="E77" s="528"/>
    </row>
    <row r="78" spans="5:5">
      <c r="E78" s="528"/>
    </row>
    <row r="79" spans="5:5">
      <c r="E79" s="528"/>
    </row>
    <row r="80" spans="5:5">
      <c r="E80" s="528"/>
    </row>
    <row r="81" spans="5:5">
      <c r="E81" s="528"/>
    </row>
    <row r="82" spans="5:5">
      <c r="E82" s="528"/>
    </row>
    <row r="83" spans="5:5">
      <c r="E83" s="528"/>
    </row>
    <row r="84" spans="5:5">
      <c r="E84" s="528"/>
    </row>
    <row r="85" spans="5:5">
      <c r="E85" s="528"/>
    </row>
    <row r="86" spans="5:5">
      <c r="E86" s="528"/>
    </row>
    <row r="87" spans="5:5">
      <c r="E87" s="528"/>
    </row>
    <row r="88" spans="5:5">
      <c r="E88" s="528"/>
    </row>
    <row r="89" spans="5:5">
      <c r="E89" s="528"/>
    </row>
    <row r="90" spans="5:5">
      <c r="E90" s="528"/>
    </row>
    <row r="91" spans="5:5">
      <c r="E91" s="528"/>
    </row>
    <row r="92" spans="5:5">
      <c r="E92" s="528"/>
    </row>
    <row r="93" spans="5:5">
      <c r="E93" s="528"/>
    </row>
    <row r="94" spans="5:5">
      <c r="E94" s="528"/>
    </row>
    <row r="95" spans="5:5">
      <c r="E95" s="528"/>
    </row>
    <row r="96" spans="5:5">
      <c r="E96" s="528"/>
    </row>
    <row r="97" spans="5:5">
      <c r="E97" s="528"/>
    </row>
    <row r="98" spans="5:5">
      <c r="E98" s="528"/>
    </row>
    <row r="99" spans="5:5">
      <c r="E99" s="528"/>
    </row>
    <row r="100" spans="5:5">
      <c r="E100" s="528"/>
    </row>
    <row r="101" spans="5:5">
      <c r="E101" s="528"/>
    </row>
    <row r="102" spans="5:5">
      <c r="E102" s="528"/>
    </row>
    <row r="103" spans="5:5">
      <c r="E103" s="528"/>
    </row>
    <row r="104" spans="5:5">
      <c r="E104" s="528"/>
    </row>
    <row r="105" spans="5:5">
      <c r="E105" s="528"/>
    </row>
    <row r="106" spans="5:5">
      <c r="E106" s="528"/>
    </row>
    <row r="107" spans="5:5">
      <c r="E107" s="528"/>
    </row>
    <row r="108" spans="5:5">
      <c r="E108" s="528"/>
    </row>
    <row r="109" spans="5:5">
      <c r="E109" s="528"/>
    </row>
    <row r="110" spans="5:5">
      <c r="E110" s="528"/>
    </row>
    <row r="111" spans="5:5">
      <c r="E111" s="528"/>
    </row>
    <row r="112" spans="5:5">
      <c r="E112" s="528"/>
    </row>
    <row r="113" spans="5:5">
      <c r="E113" s="528"/>
    </row>
    <row r="114" spans="5:5">
      <c r="E114" s="528"/>
    </row>
    <row r="115" spans="5:5">
      <c r="E115" s="528"/>
    </row>
    <row r="116" spans="5:5">
      <c r="E116" s="528"/>
    </row>
    <row r="117" spans="5:5">
      <c r="E117" s="528"/>
    </row>
    <row r="118" spans="5:5">
      <c r="E118" s="528"/>
    </row>
    <row r="119" spans="5:5">
      <c r="E119" s="528"/>
    </row>
    <row r="120" spans="5:5">
      <c r="E120" s="528"/>
    </row>
    <row r="121" spans="5:5">
      <c r="E121" s="528"/>
    </row>
    <row r="122" spans="5:5">
      <c r="E122" s="528"/>
    </row>
    <row r="123" spans="5:5">
      <c r="E123" s="528"/>
    </row>
    <row r="124" spans="5:5">
      <c r="E124" s="528"/>
    </row>
    <row r="125" spans="5:5">
      <c r="E125" s="528"/>
    </row>
    <row r="126" spans="5:5">
      <c r="E126" s="528"/>
    </row>
    <row r="127" spans="5:5">
      <c r="E127" s="528"/>
    </row>
    <row r="128" spans="5:5">
      <c r="E128" s="528"/>
    </row>
    <row r="129" spans="5:5">
      <c r="E129" s="528"/>
    </row>
    <row r="130" spans="5:5">
      <c r="E130" s="528"/>
    </row>
    <row r="131" spans="5:5">
      <c r="E131" s="528"/>
    </row>
    <row r="132" spans="5:5">
      <c r="E132" s="528"/>
    </row>
    <row r="133" spans="5:5">
      <c r="E133" s="528"/>
    </row>
    <row r="134" spans="5:5">
      <c r="E134" s="528"/>
    </row>
    <row r="135" spans="5:5">
      <c r="E135" s="528"/>
    </row>
    <row r="136" spans="5:5">
      <c r="E136" s="528"/>
    </row>
    <row r="137" spans="5:5">
      <c r="E137" s="528"/>
    </row>
    <row r="138" spans="5:5">
      <c r="E138" s="528"/>
    </row>
    <row r="139" spans="5:5">
      <c r="E139" s="528"/>
    </row>
    <row r="140" spans="5:5">
      <c r="E140" s="528"/>
    </row>
    <row r="141" spans="5:5">
      <c r="E141" s="528"/>
    </row>
    <row r="142" spans="5:5">
      <c r="E142" s="528"/>
    </row>
    <row r="143" spans="5:5">
      <c r="E143" s="528"/>
    </row>
    <row r="144" spans="5:5">
      <c r="E144" s="528"/>
    </row>
    <row r="145" spans="5:5">
      <c r="E145" s="528"/>
    </row>
    <row r="146" spans="5:5">
      <c r="E146" s="528"/>
    </row>
    <row r="147" spans="5:5">
      <c r="E147" s="528"/>
    </row>
    <row r="148" spans="5:5">
      <c r="E148" s="528"/>
    </row>
    <row r="149" spans="5:5">
      <c r="E149" s="528"/>
    </row>
    <row r="150" spans="5:5">
      <c r="E150" s="528"/>
    </row>
    <row r="151" spans="5:5">
      <c r="E151" s="528"/>
    </row>
    <row r="152" spans="5:5">
      <c r="E152" s="528"/>
    </row>
    <row r="153" spans="5:5">
      <c r="E153" s="528"/>
    </row>
    <row r="154" spans="5:5">
      <c r="E154" s="528"/>
    </row>
    <row r="155" spans="5:5">
      <c r="E155" s="528"/>
    </row>
    <row r="156" spans="5:5">
      <c r="E156" s="528"/>
    </row>
    <row r="157" spans="5:5">
      <c r="E157" s="528"/>
    </row>
    <row r="158" spans="5:5">
      <c r="E158" s="528"/>
    </row>
    <row r="159" spans="5:5">
      <c r="E159" s="528"/>
    </row>
    <row r="160" spans="5:5">
      <c r="E160" s="528"/>
    </row>
    <row r="161" spans="5:5">
      <c r="E161" s="528"/>
    </row>
    <row r="162" spans="5:5">
      <c r="E162" s="528"/>
    </row>
    <row r="163" spans="5:5">
      <c r="E163" s="528"/>
    </row>
    <row r="164" spans="5:5">
      <c r="E164" s="528"/>
    </row>
    <row r="165" spans="5:5">
      <c r="E165" s="528"/>
    </row>
    <row r="166" spans="5:5">
      <c r="E166" s="528"/>
    </row>
    <row r="167" spans="5:5">
      <c r="E167" s="528"/>
    </row>
    <row r="168" spans="5:5">
      <c r="E168" s="528"/>
    </row>
    <row r="169" spans="5:5">
      <c r="E169" s="528"/>
    </row>
    <row r="170" spans="5:5">
      <c r="E170" s="528"/>
    </row>
    <row r="171" spans="5:5">
      <c r="E171" s="528"/>
    </row>
    <row r="172" spans="5:5">
      <c r="E172" s="528"/>
    </row>
    <row r="173" spans="5:5">
      <c r="E173" s="528"/>
    </row>
    <row r="174" spans="5:5">
      <c r="E174" s="528"/>
    </row>
    <row r="175" spans="5:5">
      <c r="E175" s="528"/>
    </row>
    <row r="176" spans="5:5">
      <c r="E176" s="528"/>
    </row>
    <row r="177" spans="5:5">
      <c r="E177" s="528"/>
    </row>
    <row r="178" spans="5:5">
      <c r="E178" s="528"/>
    </row>
    <row r="179" spans="5:5">
      <c r="E179" s="528"/>
    </row>
    <row r="180" spans="5:5">
      <c r="E180" s="528"/>
    </row>
    <row r="181" spans="5:5">
      <c r="E181" s="528"/>
    </row>
    <row r="182" spans="5:5">
      <c r="E182" s="528"/>
    </row>
    <row r="183" spans="5:5">
      <c r="E183" s="528"/>
    </row>
    <row r="184" spans="5:5">
      <c r="E184" s="528"/>
    </row>
    <row r="185" spans="5:5">
      <c r="E185" s="528"/>
    </row>
    <row r="186" spans="5:5">
      <c r="E186" s="528"/>
    </row>
    <row r="187" spans="5:5">
      <c r="E187" s="528"/>
    </row>
    <row r="188" spans="5:5">
      <c r="E188" s="528"/>
    </row>
    <row r="189" spans="5:5">
      <c r="E189" s="528"/>
    </row>
    <row r="190" spans="5:5">
      <c r="E190" s="528"/>
    </row>
    <row r="191" spans="5:5">
      <c r="E191" s="528"/>
    </row>
    <row r="192" spans="5:5">
      <c r="E192" s="528"/>
    </row>
    <row r="193" spans="5:5">
      <c r="E193" s="528"/>
    </row>
    <row r="194" spans="5:5">
      <c r="E194" s="528"/>
    </row>
    <row r="195" spans="5:5">
      <c r="E195" s="528"/>
    </row>
    <row r="196" spans="5:5">
      <c r="E196" s="528"/>
    </row>
    <row r="197" spans="5:5">
      <c r="E197" s="528"/>
    </row>
    <row r="198" spans="5:5">
      <c r="E198" s="528"/>
    </row>
    <row r="199" spans="5:5">
      <c r="E199" s="528"/>
    </row>
    <row r="200" spans="5:5">
      <c r="E200" s="528"/>
    </row>
    <row r="201" spans="5:5">
      <c r="E201" s="528"/>
    </row>
    <row r="202" spans="5:5">
      <c r="E202" s="528"/>
    </row>
    <row r="203" spans="5:5">
      <c r="E203" s="528"/>
    </row>
    <row r="204" spans="5:5">
      <c r="E204" s="528"/>
    </row>
    <row r="205" spans="5:5">
      <c r="E205" s="528"/>
    </row>
    <row r="206" spans="5:5">
      <c r="E206" s="528"/>
    </row>
    <row r="207" spans="5:5">
      <c r="E207" s="528"/>
    </row>
    <row r="208" spans="5:5">
      <c r="E208" s="528"/>
    </row>
    <row r="209" spans="5:5">
      <c r="E209" s="528"/>
    </row>
    <row r="210" spans="5:5">
      <c r="E210" s="528"/>
    </row>
    <row r="211" spans="5:5">
      <c r="E211" s="528"/>
    </row>
    <row r="212" spans="5:5">
      <c r="E212" s="528"/>
    </row>
    <row r="213" spans="5:5">
      <c r="E213" s="528"/>
    </row>
    <row r="214" spans="5:5">
      <c r="E214" s="528"/>
    </row>
    <row r="215" spans="5:5">
      <c r="E215" s="528"/>
    </row>
    <row r="216" spans="5:5">
      <c r="E216" s="528"/>
    </row>
    <row r="217" spans="5:5">
      <c r="E217" s="528"/>
    </row>
    <row r="218" spans="5:5">
      <c r="E218" s="528"/>
    </row>
    <row r="219" spans="5:5">
      <c r="E219" s="528"/>
    </row>
    <row r="220" spans="5:5">
      <c r="E220" s="528"/>
    </row>
    <row r="221" spans="5:5">
      <c r="E221" s="528"/>
    </row>
    <row r="222" spans="5:5">
      <c r="E222" s="528"/>
    </row>
    <row r="223" spans="5:5">
      <c r="E223" s="528"/>
    </row>
    <row r="224" spans="5:5">
      <c r="E224" s="528"/>
    </row>
  </sheetData>
  <mergeCells count="24">
    <mergeCell ref="A41:A42"/>
    <mergeCell ref="A4:A19"/>
    <mergeCell ref="B4:B9"/>
    <mergeCell ref="B10:B13"/>
    <mergeCell ref="B14:B16"/>
    <mergeCell ref="B17:B18"/>
    <mergeCell ref="A20:A27"/>
    <mergeCell ref="B20:B24"/>
    <mergeCell ref="B25:B26"/>
    <mergeCell ref="A28:A40"/>
    <mergeCell ref="B28:B32"/>
    <mergeCell ref="B33:B35"/>
    <mergeCell ref="B36:B37"/>
    <mergeCell ref="B38:B39"/>
    <mergeCell ref="A1:O1"/>
    <mergeCell ref="A2:A3"/>
    <mergeCell ref="B2:B3"/>
    <mergeCell ref="C2:C3"/>
    <mergeCell ref="D2:D3"/>
    <mergeCell ref="E2:G2"/>
    <mergeCell ref="H2:J2"/>
    <mergeCell ref="K2:K3"/>
    <mergeCell ref="L2:M2"/>
    <mergeCell ref="N2:O2"/>
  </mergeCells>
  <printOptions horizontalCentered="1"/>
  <pageMargins left="0.7" right="0.7" top="0.75" bottom="0.75" header="0.3" footer="0.3"/>
  <pageSetup paperSize="9" scale="74"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31" workbookViewId="0">
      <pane xSplit="1" topLeftCell="B1" activePane="topRight" state="frozen"/>
      <selection activeCell="P23" sqref="P23"/>
      <selection pane="topRight" activeCell="H21" sqref="H21"/>
    </sheetView>
  </sheetViews>
  <sheetFormatPr defaultRowHeight="15"/>
  <cols>
    <col min="1" max="1" width="73" style="219" bestFit="1" customWidth="1"/>
    <col min="2" max="8" width="15" style="219" bestFit="1" customWidth="1"/>
    <col min="9" max="9" width="14.5703125" style="219" bestFit="1" customWidth="1"/>
    <col min="10" max="10" width="11.42578125" style="219" bestFit="1" customWidth="1"/>
    <col min="11" max="11" width="16" style="219" bestFit="1" customWidth="1"/>
    <col min="12" max="12" width="14.5703125" style="219" bestFit="1" customWidth="1"/>
    <col min="13" max="13" width="16" style="219" bestFit="1" customWidth="1"/>
    <col min="14" max="14" width="11.140625" style="219" bestFit="1" customWidth="1"/>
    <col min="15" max="15" width="10.85546875" style="219" customWidth="1"/>
    <col min="16" max="16384" width="9.140625" style="219"/>
  </cols>
  <sheetData>
    <row r="1" spans="1:16">
      <c r="A1" s="156" t="s">
        <v>298</v>
      </c>
      <c r="B1" s="156"/>
      <c r="C1" s="156"/>
      <c r="D1" s="157"/>
      <c r="E1" s="157"/>
      <c r="F1" s="158"/>
      <c r="G1" s="159"/>
      <c r="H1" s="159"/>
      <c r="I1" s="159"/>
      <c r="J1" s="159"/>
    </row>
    <row r="2" spans="1:16">
      <c r="A2" s="156" t="s">
        <v>299</v>
      </c>
      <c r="B2" s="156"/>
      <c r="C2" s="156"/>
      <c r="D2" s="158"/>
      <c r="E2" s="158"/>
      <c r="F2" s="156">
        <v>27307751</v>
      </c>
      <c r="G2" s="159"/>
      <c r="H2" s="159"/>
      <c r="I2" s="159"/>
      <c r="J2" s="159"/>
    </row>
    <row r="3" spans="1:16" ht="30">
      <c r="A3" s="156" t="s">
        <v>300</v>
      </c>
      <c r="B3" s="156"/>
      <c r="C3" s="156"/>
      <c r="D3" s="158"/>
      <c r="E3" s="158"/>
      <c r="F3" s="156">
        <v>27.8</v>
      </c>
      <c r="G3" s="159"/>
      <c r="H3" s="159"/>
      <c r="I3" s="159"/>
      <c r="J3" s="159"/>
    </row>
    <row r="4" spans="1:16" ht="30">
      <c r="A4" s="160" t="s">
        <v>301</v>
      </c>
      <c r="B4" s="160"/>
      <c r="C4" s="160"/>
      <c r="D4" s="161"/>
      <c r="E4" s="161"/>
      <c r="F4" s="160">
        <v>29.2</v>
      </c>
      <c r="G4" s="159"/>
      <c r="H4" s="159"/>
      <c r="I4" s="159"/>
      <c r="J4" s="159"/>
    </row>
    <row r="5" spans="1:16">
      <c r="A5" s="160" t="s">
        <v>302</v>
      </c>
      <c r="B5" s="162">
        <v>44896</v>
      </c>
      <c r="C5" s="162">
        <v>44927</v>
      </c>
      <c r="D5" s="162">
        <v>44958</v>
      </c>
      <c r="E5" s="162">
        <v>44986</v>
      </c>
      <c r="F5" s="162">
        <v>45017</v>
      </c>
      <c r="G5" s="1077"/>
      <c r="H5" s="1077"/>
      <c r="I5" s="1078"/>
      <c r="J5" s="1078"/>
    </row>
    <row r="6" spans="1:16">
      <c r="A6" s="163" t="s">
        <v>303</v>
      </c>
      <c r="B6" s="164">
        <v>4.5</v>
      </c>
      <c r="C6" s="164">
        <v>4.5</v>
      </c>
      <c r="D6" s="163">
        <v>4.5</v>
      </c>
      <c r="E6" s="163">
        <v>4.5</v>
      </c>
      <c r="F6" s="163">
        <v>4.5</v>
      </c>
      <c r="G6" s="201"/>
      <c r="H6" s="201"/>
      <c r="I6" s="201"/>
      <c r="J6" s="201"/>
    </row>
    <row r="7" spans="1:16">
      <c r="A7" s="163" t="s">
        <v>304</v>
      </c>
      <c r="B7" s="163">
        <v>6.25</v>
      </c>
      <c r="C7" s="163">
        <v>6.25</v>
      </c>
      <c r="D7" s="163">
        <v>6.5</v>
      </c>
      <c r="E7" s="163">
        <v>6.5</v>
      </c>
      <c r="F7" s="163">
        <v>6.5</v>
      </c>
      <c r="G7" s="201"/>
      <c r="H7" s="201"/>
      <c r="I7" s="201"/>
      <c r="J7" s="201"/>
    </row>
    <row r="8" spans="1:16">
      <c r="A8" s="165" t="s">
        <v>305</v>
      </c>
      <c r="B8" s="166">
        <v>218593.58</v>
      </c>
      <c r="C8" s="166">
        <v>218942.48</v>
      </c>
      <c r="D8" s="166">
        <v>221015.19</v>
      </c>
      <c r="E8" s="166" t="s">
        <v>19</v>
      </c>
      <c r="F8" s="166" t="s">
        <v>19</v>
      </c>
      <c r="G8" s="1079"/>
      <c r="H8" s="1079"/>
      <c r="I8" s="1079"/>
      <c r="J8" s="1080"/>
    </row>
    <row r="9" spans="1:16">
      <c r="A9" s="163" t="s">
        <v>306</v>
      </c>
      <c r="B9" s="166">
        <v>177341.24</v>
      </c>
      <c r="C9" s="166">
        <v>177189.01</v>
      </c>
      <c r="D9" s="166">
        <v>178617.7</v>
      </c>
      <c r="E9" s="166" t="s">
        <v>19</v>
      </c>
      <c r="F9" s="166" t="s">
        <v>19</v>
      </c>
      <c r="G9" s="1079"/>
      <c r="H9" s="1079"/>
      <c r="I9" s="1079"/>
      <c r="J9" s="1080"/>
    </row>
    <row r="10" spans="1:16">
      <c r="A10" s="167" t="s">
        <v>307</v>
      </c>
      <c r="B10" s="168">
        <v>133043.93</v>
      </c>
      <c r="C10" s="168">
        <v>133416.62</v>
      </c>
      <c r="D10" s="168">
        <v>134507.06</v>
      </c>
      <c r="E10" s="168" t="s">
        <v>19</v>
      </c>
      <c r="F10" s="168" t="s">
        <v>19</v>
      </c>
      <c r="G10" s="1079"/>
      <c r="H10" s="1079"/>
      <c r="I10" s="1079"/>
      <c r="J10" s="1080"/>
    </row>
    <row r="11" spans="1:16">
      <c r="A11" s="1500" t="s">
        <v>308</v>
      </c>
      <c r="B11" s="1501"/>
      <c r="C11" s="1501"/>
      <c r="D11" s="1501"/>
      <c r="E11" s="1501"/>
      <c r="F11" s="1502"/>
      <c r="G11" s="198"/>
      <c r="H11" s="198"/>
      <c r="I11" s="198"/>
      <c r="J11" s="198"/>
    </row>
    <row r="12" spans="1:16">
      <c r="A12" s="164" t="s">
        <v>309</v>
      </c>
      <c r="B12" s="169">
        <v>6.38</v>
      </c>
      <c r="C12" s="169">
        <v>6.44</v>
      </c>
      <c r="D12" s="169">
        <v>6.62</v>
      </c>
      <c r="E12" s="169">
        <v>6.78</v>
      </c>
      <c r="F12" s="169">
        <v>6.7</v>
      </c>
      <c r="G12" s="1081"/>
      <c r="H12" s="1081"/>
      <c r="I12" s="1081"/>
      <c r="J12" s="1081"/>
    </row>
    <row r="13" spans="1:16">
      <c r="A13" s="163" t="s">
        <v>310</v>
      </c>
      <c r="B13" s="171">
        <v>6.31</v>
      </c>
      <c r="C13" s="171">
        <v>6.47</v>
      </c>
      <c r="D13" s="171">
        <v>6.82</v>
      </c>
      <c r="E13" s="171" t="s">
        <v>19</v>
      </c>
      <c r="F13" s="171">
        <v>6.82</v>
      </c>
      <c r="G13" s="1081"/>
      <c r="H13" s="1081"/>
      <c r="I13" s="1081"/>
      <c r="J13" s="1081"/>
    </row>
    <row r="14" spans="1:16">
      <c r="A14" s="172" t="s">
        <v>311</v>
      </c>
      <c r="B14" s="170" t="s">
        <v>312</v>
      </c>
      <c r="C14" s="170" t="s">
        <v>313</v>
      </c>
      <c r="D14" s="170" t="s">
        <v>313</v>
      </c>
      <c r="E14" s="173" t="s">
        <v>314</v>
      </c>
      <c r="F14" s="173" t="s">
        <v>396</v>
      </c>
      <c r="G14" s="1081"/>
      <c r="H14" s="1081"/>
      <c r="I14" s="1081"/>
      <c r="J14" s="1081"/>
    </row>
    <row r="15" spans="1:16">
      <c r="A15" s="167" t="s">
        <v>315</v>
      </c>
      <c r="B15" s="174" t="s">
        <v>316</v>
      </c>
      <c r="C15" s="174" t="s">
        <v>316</v>
      </c>
      <c r="D15" s="174" t="s">
        <v>316</v>
      </c>
      <c r="E15" s="174" t="s">
        <v>316</v>
      </c>
      <c r="F15" s="174" t="s">
        <v>316</v>
      </c>
      <c r="G15" s="1081"/>
      <c r="H15" s="1081"/>
      <c r="I15" s="1081"/>
      <c r="J15" s="1081"/>
    </row>
    <row r="16" spans="1:16">
      <c r="A16" s="1500" t="s">
        <v>317</v>
      </c>
      <c r="B16" s="1501"/>
      <c r="C16" s="1501"/>
      <c r="D16" s="1501"/>
      <c r="E16" s="1501"/>
      <c r="F16" s="1501"/>
      <c r="G16" s="198"/>
      <c r="H16" s="198"/>
      <c r="I16" s="198"/>
      <c r="J16" s="198"/>
      <c r="P16" s="175"/>
    </row>
    <row r="17" spans="1:17">
      <c r="A17" s="164" t="s">
        <v>318</v>
      </c>
      <c r="B17" s="176">
        <v>1247635.02</v>
      </c>
      <c r="C17" s="177">
        <v>1088729.48</v>
      </c>
      <c r="D17" s="176">
        <v>1076055.8400000001</v>
      </c>
      <c r="E17" s="176">
        <v>1105621.48</v>
      </c>
      <c r="F17" s="176">
        <v>930933.72</v>
      </c>
      <c r="G17" s="178"/>
      <c r="H17" s="1090"/>
      <c r="I17" s="1083"/>
      <c r="J17" s="1083"/>
      <c r="P17" s="178"/>
      <c r="Q17" s="179"/>
    </row>
    <row r="18" spans="1:17">
      <c r="A18" s="163" t="s">
        <v>319</v>
      </c>
      <c r="B18" s="180">
        <v>28238247.93</v>
      </c>
      <c r="C18" s="181">
        <v>27023159.98</v>
      </c>
      <c r="D18" s="182">
        <v>25772501.399999999</v>
      </c>
      <c r="E18" s="182">
        <v>25819896</v>
      </c>
      <c r="F18" s="182">
        <v>27182858.920000002</v>
      </c>
      <c r="G18" s="1082"/>
      <c r="H18" s="1084"/>
      <c r="I18" s="1083"/>
      <c r="J18" s="1083"/>
    </row>
    <row r="19" spans="1:17">
      <c r="A19" s="163" t="s">
        <v>320</v>
      </c>
      <c r="B19" s="180">
        <v>28019280.925115101</v>
      </c>
      <c r="C19" s="181">
        <v>26802351</v>
      </c>
      <c r="D19" s="183">
        <v>25583222.48</v>
      </c>
      <c r="E19" s="183">
        <v>25632704.3672942</v>
      </c>
      <c r="F19" s="183">
        <v>27018489.850000001</v>
      </c>
      <c r="G19" s="1082"/>
      <c r="H19" s="1082"/>
      <c r="I19" s="1083"/>
      <c r="J19" s="1083"/>
    </row>
    <row r="20" spans="1:17">
      <c r="A20" s="167" t="s">
        <v>321</v>
      </c>
      <c r="B20" s="184">
        <v>11119</v>
      </c>
      <c r="C20" s="185">
        <v>-5692.85</v>
      </c>
      <c r="D20" s="184">
        <v>-5294</v>
      </c>
      <c r="E20" s="184">
        <v>7935.63</v>
      </c>
      <c r="F20" s="184">
        <v>11630.82</v>
      </c>
      <c r="G20" s="1079"/>
      <c r="H20" s="1079"/>
      <c r="I20" s="1083"/>
      <c r="J20" s="1083"/>
    </row>
    <row r="21" spans="1:17">
      <c r="A21" s="1500" t="s">
        <v>322</v>
      </c>
      <c r="B21" s="1501"/>
      <c r="C21" s="1501"/>
      <c r="D21" s="1501"/>
      <c r="E21" s="1501"/>
      <c r="F21" s="1502"/>
      <c r="G21" s="198"/>
      <c r="H21" s="198"/>
      <c r="I21" s="198"/>
      <c r="J21" s="198"/>
    </row>
    <row r="22" spans="1:17">
      <c r="A22" s="186" t="s">
        <v>323</v>
      </c>
      <c r="B22" s="176">
        <v>562851</v>
      </c>
      <c r="C22" s="176">
        <v>576761</v>
      </c>
      <c r="D22" s="176">
        <v>560942</v>
      </c>
      <c r="E22" s="176">
        <v>578449</v>
      </c>
      <c r="F22" s="176">
        <v>4818457</v>
      </c>
      <c r="G22" s="1080"/>
      <c r="H22" s="1080"/>
      <c r="I22" s="1083"/>
      <c r="J22" s="1083"/>
    </row>
    <row r="23" spans="1:17">
      <c r="A23" s="187" t="s">
        <v>324</v>
      </c>
      <c r="B23" s="171">
        <v>82.786199999999994</v>
      </c>
      <c r="C23" s="171">
        <v>81.738699999999994</v>
      </c>
      <c r="D23" s="171">
        <v>82.681600000000003</v>
      </c>
      <c r="E23" s="171">
        <v>82.216899999999995</v>
      </c>
      <c r="F23" s="171">
        <v>81.782899999999998</v>
      </c>
      <c r="G23" s="201"/>
      <c r="H23" s="201"/>
      <c r="I23" s="1081"/>
      <c r="J23" s="1081"/>
    </row>
    <row r="24" spans="1:17">
      <c r="A24" s="187" t="s">
        <v>325</v>
      </c>
      <c r="B24" s="171">
        <v>88.149600000000007</v>
      </c>
      <c r="C24" s="171">
        <v>88.598200000000006</v>
      </c>
      <c r="D24" s="171">
        <v>87.5471</v>
      </c>
      <c r="E24" s="171">
        <v>89.607600000000005</v>
      </c>
      <c r="F24" s="171">
        <v>90.087100000000007</v>
      </c>
      <c r="G24" s="201"/>
      <c r="H24" s="201"/>
      <c r="I24" s="1081"/>
      <c r="J24" s="1081"/>
    </row>
    <row r="25" spans="1:17">
      <c r="A25" s="188" t="s">
        <v>326</v>
      </c>
      <c r="B25" s="189">
        <v>2.2200000000000002</v>
      </c>
      <c r="C25" s="189">
        <v>2.4794999999999998</v>
      </c>
      <c r="D25" s="189">
        <v>2.2999999999999998</v>
      </c>
      <c r="E25" s="189">
        <v>2.31</v>
      </c>
      <c r="F25" s="189">
        <v>1.98</v>
      </c>
      <c r="G25" s="201"/>
      <c r="H25" s="201"/>
      <c r="I25" s="1081"/>
      <c r="J25" s="1081"/>
    </row>
    <row r="26" spans="1:17">
      <c r="A26" s="1500" t="s">
        <v>327</v>
      </c>
      <c r="B26" s="1501"/>
      <c r="C26" s="1501"/>
      <c r="D26" s="1501"/>
      <c r="E26" s="1501"/>
      <c r="F26" s="1502"/>
      <c r="G26" s="198"/>
      <c r="H26" s="198"/>
      <c r="I26" s="198"/>
      <c r="J26" s="198"/>
    </row>
    <row r="27" spans="1:17">
      <c r="A27" s="186" t="s">
        <v>328</v>
      </c>
      <c r="B27" s="176">
        <v>11470</v>
      </c>
      <c r="C27" s="176">
        <v>12710</v>
      </c>
      <c r="D27" s="176">
        <v>13950</v>
      </c>
      <c r="E27" s="176">
        <v>14210</v>
      </c>
      <c r="F27" s="176">
        <v>105000</v>
      </c>
      <c r="G27" s="1079"/>
      <c r="H27" s="1079"/>
      <c r="I27" s="1083"/>
      <c r="J27" s="1083"/>
    </row>
    <row r="28" spans="1:17">
      <c r="A28" s="187" t="s">
        <v>329</v>
      </c>
      <c r="B28" s="171">
        <v>4.95</v>
      </c>
      <c r="C28" s="171">
        <v>4.7300000000000004</v>
      </c>
      <c r="D28" s="171">
        <v>3.85</v>
      </c>
      <c r="E28" s="171">
        <v>1.34</v>
      </c>
      <c r="F28" s="171">
        <v>-0.92</v>
      </c>
      <c r="G28" s="201"/>
      <c r="H28" s="201"/>
      <c r="I28" s="1081"/>
      <c r="J28" s="1081"/>
    </row>
    <row r="29" spans="1:17">
      <c r="A29" s="188" t="s">
        <v>330</v>
      </c>
      <c r="B29" s="174">
        <v>5.72</v>
      </c>
      <c r="C29" s="174">
        <v>6.52</v>
      </c>
      <c r="D29" s="174">
        <v>6.44</v>
      </c>
      <c r="E29" s="174">
        <v>5.66</v>
      </c>
      <c r="F29" s="174">
        <v>4.7</v>
      </c>
      <c r="G29" s="201"/>
      <c r="H29" s="201"/>
      <c r="I29" s="1081"/>
      <c r="J29" s="1081"/>
    </row>
    <row r="30" spans="1:17">
      <c r="A30" s="1500" t="s">
        <v>331</v>
      </c>
      <c r="B30" s="1501"/>
      <c r="C30" s="1501"/>
      <c r="D30" s="1501"/>
      <c r="E30" s="1501"/>
      <c r="F30" s="1502"/>
      <c r="G30" s="198"/>
      <c r="H30" s="198"/>
      <c r="I30" s="198"/>
      <c r="J30" s="198"/>
    </row>
    <row r="31" spans="1:17">
      <c r="A31" s="164" t="s">
        <v>332</v>
      </c>
      <c r="B31" s="191">
        <v>144.69999999999999</v>
      </c>
      <c r="C31" s="191">
        <v>146.5</v>
      </c>
      <c r="D31" s="191">
        <v>138.69999999999999</v>
      </c>
      <c r="E31" s="191">
        <v>150.5</v>
      </c>
      <c r="F31" s="190" t="s">
        <v>19</v>
      </c>
      <c r="G31" s="201"/>
      <c r="H31" s="201"/>
      <c r="I31" s="1085"/>
      <c r="J31" s="1085"/>
    </row>
    <row r="32" spans="1:17">
      <c r="A32" s="163" t="s">
        <v>333</v>
      </c>
      <c r="B32" s="193">
        <v>132.19999999999999</v>
      </c>
      <c r="C32" s="193">
        <v>135.9</v>
      </c>
      <c r="D32" s="193">
        <v>129</v>
      </c>
      <c r="E32" s="193">
        <v>154.19999999999999</v>
      </c>
      <c r="F32" s="192" t="s">
        <v>19</v>
      </c>
      <c r="G32" s="201"/>
      <c r="H32" s="201"/>
      <c r="I32" s="1085"/>
      <c r="J32" s="1085"/>
    </row>
    <row r="33" spans="1:10">
      <c r="A33" s="163" t="s">
        <v>334</v>
      </c>
      <c r="B33" s="193">
        <v>143.5</v>
      </c>
      <c r="C33" s="193">
        <v>144.30000000000001</v>
      </c>
      <c r="D33" s="193">
        <v>136.80000000000001</v>
      </c>
      <c r="E33" s="193">
        <v>146</v>
      </c>
      <c r="F33" s="192" t="s">
        <v>19</v>
      </c>
      <c r="G33" s="201"/>
      <c r="H33" s="201"/>
      <c r="I33" s="1085"/>
      <c r="J33" s="1085"/>
    </row>
    <row r="34" spans="1:10">
      <c r="A34" s="167" t="s">
        <v>335</v>
      </c>
      <c r="B34" s="194">
        <v>179.4</v>
      </c>
      <c r="C34" s="194">
        <v>186.6</v>
      </c>
      <c r="D34" s="194">
        <v>174</v>
      </c>
      <c r="E34" s="194">
        <v>188</v>
      </c>
      <c r="F34" s="189" t="s">
        <v>19</v>
      </c>
      <c r="G34" s="201"/>
      <c r="H34" s="201"/>
      <c r="I34" s="1085"/>
      <c r="J34" s="1085"/>
    </row>
    <row r="35" spans="1:10">
      <c r="A35" s="1500" t="s">
        <v>336</v>
      </c>
      <c r="B35" s="1501"/>
      <c r="C35" s="1501"/>
      <c r="D35" s="1501"/>
      <c r="E35" s="1501"/>
      <c r="F35" s="1502"/>
      <c r="G35" s="198"/>
      <c r="H35" s="198"/>
      <c r="I35" s="198"/>
      <c r="J35" s="198"/>
    </row>
    <row r="36" spans="1:10">
      <c r="A36" s="164" t="s">
        <v>337</v>
      </c>
      <c r="B36" s="195">
        <v>61.82</v>
      </c>
      <c r="C36" s="195">
        <v>65.150000000000006</v>
      </c>
      <c r="D36" s="195">
        <v>63.02</v>
      </c>
      <c r="E36" s="351">
        <v>66.14</v>
      </c>
      <c r="F36" s="190">
        <v>63.75</v>
      </c>
      <c r="G36" s="1086"/>
      <c r="H36" s="1087"/>
      <c r="I36" s="1088"/>
      <c r="J36" s="1088"/>
    </row>
    <row r="37" spans="1:10">
      <c r="A37" s="163" t="s">
        <v>338</v>
      </c>
      <c r="B37" s="196">
        <v>73.8</v>
      </c>
      <c r="C37" s="196">
        <v>66.42</v>
      </c>
      <c r="D37" s="171">
        <v>65.849999999999994</v>
      </c>
      <c r="E37" s="352">
        <v>72.180000000000007</v>
      </c>
      <c r="F37" s="192">
        <v>72.11</v>
      </c>
      <c r="G37" s="1086"/>
      <c r="H37" s="1087"/>
      <c r="I37" s="1088"/>
      <c r="J37" s="1088"/>
    </row>
    <row r="38" spans="1:10">
      <c r="A38" s="167" t="s">
        <v>339</v>
      </c>
      <c r="B38" s="197">
        <v>-11.98</v>
      </c>
      <c r="C38" s="197">
        <v>-1.27</v>
      </c>
      <c r="D38" s="174">
        <v>-10.41</v>
      </c>
      <c r="E38" s="353">
        <v>-6.04</v>
      </c>
      <c r="F38" s="189">
        <v>-8.3699999999999992</v>
      </c>
      <c r="G38" s="1086"/>
      <c r="H38" s="1087"/>
      <c r="I38" s="1089"/>
      <c r="J38" s="1089"/>
    </row>
    <row r="39" spans="1:10">
      <c r="A39" s="198" t="s">
        <v>340</v>
      </c>
      <c r="B39" s="198"/>
      <c r="C39" s="198"/>
      <c r="D39" s="198"/>
      <c r="E39" s="199"/>
      <c r="F39" s="199"/>
      <c r="G39" s="199"/>
      <c r="H39" s="199"/>
      <c r="I39" s="199"/>
      <c r="J39" s="159"/>
    </row>
    <row r="40" spans="1:10">
      <c r="A40" s="200" t="s">
        <v>341</v>
      </c>
      <c r="B40" s="201"/>
      <c r="C40" s="201"/>
      <c r="D40" s="201"/>
      <c r="E40" s="201"/>
      <c r="F40" s="201"/>
      <c r="G40" s="201"/>
      <c r="H40" s="201"/>
      <c r="I40" s="201"/>
      <c r="J40" s="201"/>
    </row>
    <row r="41" spans="1:10">
      <c r="A41" s="200" t="s">
        <v>342</v>
      </c>
      <c r="B41" s="201"/>
      <c r="C41" s="201"/>
      <c r="D41" s="201"/>
      <c r="E41" s="201"/>
      <c r="F41" s="201"/>
      <c r="G41" s="201"/>
      <c r="H41" s="201"/>
      <c r="I41" s="201"/>
      <c r="J41" s="201"/>
    </row>
    <row r="42" spans="1:10">
      <c r="A42" s="200" t="s">
        <v>343</v>
      </c>
      <c r="B42" s="201"/>
      <c r="C42" s="201"/>
      <c r="D42" s="201"/>
      <c r="E42" s="201"/>
      <c r="F42" s="201"/>
      <c r="G42" s="201"/>
      <c r="H42" s="201"/>
      <c r="I42" s="201"/>
      <c r="J42" s="201"/>
    </row>
    <row r="43" spans="1:10">
      <c r="A43" s="200" t="s">
        <v>344</v>
      </c>
      <c r="B43" s="201"/>
      <c r="C43" s="201"/>
      <c r="D43" s="201"/>
      <c r="E43" s="201"/>
      <c r="F43" s="201"/>
      <c r="G43" s="159"/>
      <c r="H43" s="159"/>
      <c r="I43" s="159"/>
      <c r="J43" s="159"/>
    </row>
  </sheetData>
  <mergeCells count="6">
    <mergeCell ref="A35:F35"/>
    <mergeCell ref="A11:F11"/>
    <mergeCell ref="A16:F16"/>
    <mergeCell ref="A21:F21"/>
    <mergeCell ref="A26:F26"/>
    <mergeCell ref="A30:F30"/>
  </mergeCells>
  <hyperlinks>
    <hyperlink ref="A13" location="_edn3" display="_edn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16" workbookViewId="0">
      <selection activeCell="K8" sqref="K8"/>
    </sheetView>
  </sheetViews>
  <sheetFormatPr defaultRowHeight="15"/>
  <cols>
    <col min="1" max="1" width="29.28515625" bestFit="1" customWidth="1"/>
    <col min="2" max="2" width="7" bestFit="1" customWidth="1"/>
    <col min="3" max="3" width="8.5703125" bestFit="1" customWidth="1"/>
    <col min="4" max="4" width="7" bestFit="1" customWidth="1"/>
    <col min="5" max="5" width="8.5703125" bestFit="1" customWidth="1"/>
    <col min="6" max="6" width="7" bestFit="1" customWidth="1"/>
    <col min="7" max="7" width="8.5703125" bestFit="1" customWidth="1"/>
  </cols>
  <sheetData>
    <row r="1" spans="1:7" ht="15.75">
      <c r="A1" s="1177" t="s">
        <v>253</v>
      </c>
      <c r="B1" s="1177"/>
      <c r="C1" s="1177"/>
      <c r="D1" s="1177"/>
      <c r="E1" s="1177"/>
      <c r="F1" s="1177"/>
      <c r="G1" s="1177"/>
    </row>
    <row r="2" spans="1:7" ht="15" customHeight="1">
      <c r="A2" s="1178" t="s">
        <v>254</v>
      </c>
      <c r="B2" s="1178" t="s">
        <v>297</v>
      </c>
      <c r="C2" s="1179"/>
      <c r="D2" s="1183" t="s">
        <v>347</v>
      </c>
      <c r="E2" s="1183"/>
      <c r="F2" s="1180">
        <v>45046</v>
      </c>
      <c r="G2" s="1181"/>
    </row>
    <row r="3" spans="1:7" ht="45">
      <c r="A3" s="1178"/>
      <c r="B3" s="131" t="s">
        <v>7</v>
      </c>
      <c r="C3" s="253" t="s">
        <v>8</v>
      </c>
      <c r="D3" s="220"/>
      <c r="E3" s="220"/>
      <c r="F3" s="254" t="s">
        <v>7</v>
      </c>
      <c r="G3" s="131" t="s">
        <v>8</v>
      </c>
    </row>
    <row r="4" spans="1:7">
      <c r="A4" s="132" t="s">
        <v>255</v>
      </c>
      <c r="B4" s="135">
        <v>0</v>
      </c>
      <c r="C4" s="346">
        <v>0</v>
      </c>
      <c r="D4" s="346">
        <v>0</v>
      </c>
      <c r="E4" s="133">
        <v>0</v>
      </c>
      <c r="F4" s="133">
        <v>0</v>
      </c>
      <c r="G4" s="133">
        <v>0</v>
      </c>
    </row>
    <row r="5" spans="1:7">
      <c r="A5" s="132" t="s">
        <v>256</v>
      </c>
      <c r="B5" s="135">
        <v>1</v>
      </c>
      <c r="C5" s="346">
        <v>9.41</v>
      </c>
      <c r="D5" s="346">
        <v>1</v>
      </c>
      <c r="E5" s="133">
        <v>9.41</v>
      </c>
      <c r="F5" s="133">
        <v>0</v>
      </c>
      <c r="G5" s="133">
        <v>0</v>
      </c>
    </row>
    <row r="6" spans="1:7">
      <c r="A6" s="132" t="s">
        <v>257</v>
      </c>
      <c r="B6" s="342">
        <v>6</v>
      </c>
      <c r="C6" s="346">
        <v>934.46600000000001</v>
      </c>
      <c r="D6" s="346">
        <v>6</v>
      </c>
      <c r="E6" s="133">
        <v>934.46600000000001</v>
      </c>
      <c r="F6" s="133">
        <v>0</v>
      </c>
      <c r="G6" s="133">
        <v>0</v>
      </c>
    </row>
    <row r="7" spans="1:7">
      <c r="A7" s="132" t="s">
        <v>258</v>
      </c>
      <c r="B7" s="343">
        <v>16</v>
      </c>
      <c r="C7" s="347">
        <v>1200.5108</v>
      </c>
      <c r="D7" s="346">
        <v>16</v>
      </c>
      <c r="E7" s="133">
        <v>1200.5108</v>
      </c>
      <c r="F7" s="133">
        <v>0</v>
      </c>
      <c r="G7" s="133">
        <v>0</v>
      </c>
    </row>
    <row r="8" spans="1:7">
      <c r="A8" s="132" t="s">
        <v>259</v>
      </c>
      <c r="B8" s="343">
        <v>12</v>
      </c>
      <c r="C8" s="347">
        <v>4085.9134999999997</v>
      </c>
      <c r="D8" s="346">
        <v>12</v>
      </c>
      <c r="E8" s="133">
        <v>4085.9134999999997</v>
      </c>
      <c r="F8" s="133">
        <v>0</v>
      </c>
      <c r="G8" s="133">
        <v>0</v>
      </c>
    </row>
    <row r="9" spans="1:7">
      <c r="A9" s="132" t="s">
        <v>260</v>
      </c>
      <c r="B9" s="343">
        <v>2</v>
      </c>
      <c r="C9" s="346">
        <v>8.6999999999999993</v>
      </c>
      <c r="D9" s="346">
        <v>2</v>
      </c>
      <c r="E9" s="133">
        <v>8.6999999999999993</v>
      </c>
      <c r="F9" s="133">
        <v>1</v>
      </c>
      <c r="G9" s="133">
        <v>21.12</v>
      </c>
    </row>
    <row r="10" spans="1:7">
      <c r="A10" s="132" t="s">
        <v>261</v>
      </c>
      <c r="B10" s="343">
        <v>12</v>
      </c>
      <c r="C10" s="347">
        <v>1627.3917000000001</v>
      </c>
      <c r="D10" s="346">
        <v>12</v>
      </c>
      <c r="E10" s="133">
        <v>1627.3917000000001</v>
      </c>
      <c r="F10" s="135">
        <v>1</v>
      </c>
      <c r="G10" s="134">
        <v>865</v>
      </c>
    </row>
    <row r="11" spans="1:7">
      <c r="A11" s="132" t="s">
        <v>262</v>
      </c>
      <c r="B11" s="343">
        <v>7</v>
      </c>
      <c r="C11" s="347">
        <v>819.23763500000007</v>
      </c>
      <c r="D11" s="346">
        <v>7</v>
      </c>
      <c r="E11" s="133">
        <v>819.23763500000007</v>
      </c>
      <c r="F11" s="133">
        <v>0</v>
      </c>
      <c r="G11" s="133">
        <v>0</v>
      </c>
    </row>
    <row r="12" spans="1:7">
      <c r="A12" s="132" t="s">
        <v>263</v>
      </c>
      <c r="B12" s="343">
        <v>2</v>
      </c>
      <c r="C12" s="346">
        <v>62.84</v>
      </c>
      <c r="D12" s="346">
        <v>2</v>
      </c>
      <c r="E12" s="133">
        <v>62.84</v>
      </c>
      <c r="F12" s="133">
        <v>0</v>
      </c>
      <c r="G12" s="133">
        <v>0</v>
      </c>
    </row>
    <row r="13" spans="1:7">
      <c r="A13" s="132" t="s">
        <v>264</v>
      </c>
      <c r="B13" s="343">
        <v>7</v>
      </c>
      <c r="C13" s="347">
        <v>3745.011</v>
      </c>
      <c r="D13" s="346">
        <v>7</v>
      </c>
      <c r="E13" s="133">
        <v>3745.011</v>
      </c>
      <c r="F13" s="133">
        <v>1</v>
      </c>
      <c r="G13" s="133">
        <v>49.97</v>
      </c>
    </row>
    <row r="14" spans="1:7">
      <c r="A14" s="132" t="s">
        <v>265</v>
      </c>
      <c r="B14" s="344">
        <v>11</v>
      </c>
      <c r="C14" s="347">
        <v>1447.3432</v>
      </c>
      <c r="D14" s="346">
        <v>11</v>
      </c>
      <c r="E14" s="133">
        <v>1447.3432</v>
      </c>
      <c r="F14" s="133">
        <v>0</v>
      </c>
      <c r="G14" s="133">
        <v>0</v>
      </c>
    </row>
    <row r="15" spans="1:7">
      <c r="A15" s="132" t="s">
        <v>266</v>
      </c>
      <c r="B15" s="343">
        <v>14</v>
      </c>
      <c r="C15" s="347">
        <v>4551.6873204000003</v>
      </c>
      <c r="D15" s="346">
        <v>14</v>
      </c>
      <c r="E15" s="133">
        <v>4551.6873204000003</v>
      </c>
      <c r="F15" s="133">
        <v>0</v>
      </c>
      <c r="G15" s="133">
        <v>0</v>
      </c>
    </row>
    <row r="16" spans="1:7">
      <c r="A16" s="132" t="s">
        <v>267</v>
      </c>
      <c r="B16" s="343">
        <v>1</v>
      </c>
      <c r="C16" s="346">
        <v>9</v>
      </c>
      <c r="D16" s="346">
        <v>1</v>
      </c>
      <c r="E16" s="133">
        <v>9</v>
      </c>
      <c r="F16" s="133">
        <v>0</v>
      </c>
      <c r="G16" s="133">
        <v>0</v>
      </c>
    </row>
    <row r="17" spans="1:7">
      <c r="A17" s="132" t="s">
        <v>268</v>
      </c>
      <c r="B17" s="343">
        <v>9</v>
      </c>
      <c r="C17" s="347">
        <v>1738.5062640000001</v>
      </c>
      <c r="D17" s="346">
        <v>9</v>
      </c>
      <c r="E17" s="133">
        <v>1738.5062640000001</v>
      </c>
      <c r="F17" s="133">
        <v>1</v>
      </c>
      <c r="G17" s="133">
        <v>5.15</v>
      </c>
    </row>
    <row r="18" spans="1:7">
      <c r="A18" s="132" t="s">
        <v>269</v>
      </c>
      <c r="B18" s="343">
        <v>121</v>
      </c>
      <c r="C18" s="347">
        <v>20251.295700000002</v>
      </c>
      <c r="D18" s="346">
        <v>121</v>
      </c>
      <c r="E18" s="133">
        <v>20251.295700000002</v>
      </c>
      <c r="F18" s="133">
        <v>7</v>
      </c>
      <c r="G18" s="133">
        <v>911.82</v>
      </c>
    </row>
    <row r="19" spans="1:7">
      <c r="A19" s="132" t="s">
        <v>270</v>
      </c>
      <c r="B19" s="135">
        <v>0</v>
      </c>
      <c r="C19" s="346">
        <v>0</v>
      </c>
      <c r="D19" s="346">
        <v>0</v>
      </c>
      <c r="E19" s="133">
        <v>0</v>
      </c>
      <c r="F19" s="133">
        <v>1</v>
      </c>
      <c r="G19" s="133">
        <v>66</v>
      </c>
    </row>
    <row r="20" spans="1:7">
      <c r="A20" s="132" t="s">
        <v>271</v>
      </c>
      <c r="B20" s="343">
        <v>1</v>
      </c>
      <c r="C20" s="346">
        <v>26.02</v>
      </c>
      <c r="D20" s="346">
        <v>1</v>
      </c>
      <c r="E20" s="133">
        <v>26.02</v>
      </c>
      <c r="F20" s="133">
        <v>0</v>
      </c>
      <c r="G20" s="133">
        <v>0</v>
      </c>
    </row>
    <row r="21" spans="1:7">
      <c r="A21" s="132" t="s">
        <v>272</v>
      </c>
      <c r="B21" s="343">
        <v>9</v>
      </c>
      <c r="C21" s="347">
        <v>408.10059999999999</v>
      </c>
      <c r="D21" s="346">
        <v>9</v>
      </c>
      <c r="E21" s="133">
        <v>408.10059999999999</v>
      </c>
      <c r="F21" s="133">
        <v>0</v>
      </c>
      <c r="G21" s="133">
        <v>0</v>
      </c>
    </row>
    <row r="22" spans="1:7">
      <c r="A22" s="132" t="s">
        <v>273</v>
      </c>
      <c r="B22" s="343">
        <v>3</v>
      </c>
      <c r="C22" s="347">
        <v>26.36</v>
      </c>
      <c r="D22" s="346">
        <v>3</v>
      </c>
      <c r="E22" s="133">
        <v>26.36</v>
      </c>
      <c r="F22" s="133">
        <v>0</v>
      </c>
      <c r="G22" s="133">
        <v>0</v>
      </c>
    </row>
    <row r="23" spans="1:7">
      <c r="A23" s="132" t="s">
        <v>274</v>
      </c>
      <c r="B23" s="343">
        <v>1</v>
      </c>
      <c r="C23" s="347">
        <v>3.996</v>
      </c>
      <c r="D23" s="346">
        <v>1</v>
      </c>
      <c r="E23" s="133">
        <v>3.996</v>
      </c>
      <c r="F23" s="133">
        <v>1</v>
      </c>
      <c r="G23" s="133">
        <v>21.11</v>
      </c>
    </row>
    <row r="24" spans="1:7">
      <c r="A24" s="132" t="s">
        <v>275</v>
      </c>
      <c r="B24" s="135">
        <v>0</v>
      </c>
      <c r="C24" s="346">
        <v>0</v>
      </c>
      <c r="D24" s="346">
        <v>0</v>
      </c>
      <c r="E24" s="133">
        <v>0</v>
      </c>
      <c r="F24" s="133">
        <v>0</v>
      </c>
      <c r="G24" s="133">
        <v>0</v>
      </c>
    </row>
    <row r="25" spans="1:7">
      <c r="A25" s="132" t="s">
        <v>276</v>
      </c>
      <c r="B25" s="137">
        <v>2</v>
      </c>
      <c r="C25" s="346">
        <v>4310.2</v>
      </c>
      <c r="D25" s="346">
        <v>2</v>
      </c>
      <c r="E25" s="133">
        <v>4310.2</v>
      </c>
      <c r="F25" s="133">
        <v>1</v>
      </c>
      <c r="G25" s="133">
        <v>41.13</v>
      </c>
    </row>
    <row r="26" spans="1:7">
      <c r="A26" s="136" t="s">
        <v>277</v>
      </c>
      <c r="B26" s="137">
        <v>1</v>
      </c>
      <c r="C26" s="347">
        <v>20557.23</v>
      </c>
      <c r="D26" s="346">
        <v>1</v>
      </c>
      <c r="E26" s="133">
        <v>20557.23</v>
      </c>
      <c r="F26" s="133">
        <v>0</v>
      </c>
      <c r="G26" s="133">
        <v>0</v>
      </c>
    </row>
    <row r="27" spans="1:7">
      <c r="A27" s="138" t="s">
        <v>0</v>
      </c>
      <c r="B27" s="345">
        <v>238</v>
      </c>
      <c r="C27" s="348">
        <v>65823.219719399989</v>
      </c>
      <c r="D27" s="349">
        <v>238</v>
      </c>
      <c r="E27" s="139">
        <v>65823.219719399989</v>
      </c>
      <c r="F27" s="139">
        <v>14</v>
      </c>
      <c r="G27" s="139">
        <v>1981.3</v>
      </c>
    </row>
    <row r="28" spans="1:7" ht="15.75">
      <c r="A28" s="1182" t="s">
        <v>252</v>
      </c>
      <c r="B28" s="1182"/>
      <c r="C28" s="1182"/>
      <c r="D28" s="1182"/>
      <c r="E28" s="1182"/>
      <c r="F28" s="1182"/>
      <c r="G28" s="1182"/>
    </row>
    <row r="29" spans="1:7" ht="15.75">
      <c r="A29" s="1177" t="s">
        <v>345</v>
      </c>
      <c r="B29" s="1177"/>
      <c r="C29" s="140"/>
      <c r="D29" s="140"/>
      <c r="E29" s="140"/>
      <c r="F29" s="140"/>
      <c r="G29" s="140"/>
    </row>
    <row r="30" spans="1:7" ht="15.75">
      <c r="A30" s="141" t="s">
        <v>100</v>
      </c>
      <c r="B30" s="141"/>
      <c r="C30" s="141"/>
      <c r="D30" s="141"/>
      <c r="E30" s="141"/>
      <c r="F30" s="141"/>
      <c r="G30" s="141"/>
    </row>
  </sheetData>
  <mergeCells count="7">
    <mergeCell ref="A29:B29"/>
    <mergeCell ref="A1:G1"/>
    <mergeCell ref="A2:A3"/>
    <mergeCell ref="B2:C2"/>
    <mergeCell ref="F2:G2"/>
    <mergeCell ref="A28:G28"/>
    <mergeCell ref="D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election activeCell="Q13" sqref="Q13"/>
    </sheetView>
  </sheetViews>
  <sheetFormatPr defaultRowHeight="15"/>
  <sheetData>
    <row r="1" spans="1:19">
      <c r="A1" s="1184" t="s">
        <v>31</v>
      </c>
      <c r="B1" s="1184"/>
      <c r="C1" s="1184"/>
      <c r="D1" s="1184"/>
      <c r="E1" s="1184"/>
      <c r="F1" s="1184"/>
      <c r="G1" s="1184"/>
      <c r="H1" s="1184"/>
      <c r="I1" s="1184"/>
      <c r="J1" s="1184"/>
      <c r="K1" s="1184"/>
      <c r="L1" s="1184"/>
      <c r="M1" s="142"/>
      <c r="N1" s="142"/>
      <c r="O1" s="142"/>
      <c r="P1" s="142"/>
      <c r="Q1" s="142"/>
      <c r="R1" s="142"/>
      <c r="S1" s="142"/>
    </row>
    <row r="2" spans="1:19">
      <c r="A2" s="1138" t="s">
        <v>3</v>
      </c>
      <c r="B2" s="1186" t="s">
        <v>0</v>
      </c>
      <c r="C2" s="1187"/>
      <c r="D2" s="1190" t="s">
        <v>278</v>
      </c>
      <c r="E2" s="1191"/>
      <c r="F2" s="1191"/>
      <c r="G2" s="1192"/>
      <c r="H2" s="1190" t="s">
        <v>279</v>
      </c>
      <c r="I2" s="1191"/>
      <c r="J2" s="1191"/>
      <c r="K2" s="1191"/>
      <c r="L2" s="1191"/>
      <c r="M2" s="1191"/>
      <c r="N2" s="1191"/>
      <c r="O2" s="1191"/>
      <c r="P2" s="1191"/>
      <c r="Q2" s="1191"/>
      <c r="R2" s="1191"/>
      <c r="S2" s="1192"/>
    </row>
    <row r="3" spans="1:19">
      <c r="A3" s="1185"/>
      <c r="B3" s="1188"/>
      <c r="C3" s="1189"/>
      <c r="D3" s="1190" t="s">
        <v>280</v>
      </c>
      <c r="E3" s="1192"/>
      <c r="F3" s="1190" t="s">
        <v>238</v>
      </c>
      <c r="G3" s="1192"/>
      <c r="H3" s="1190" t="s">
        <v>281</v>
      </c>
      <c r="I3" s="1192"/>
      <c r="J3" s="1190" t="s">
        <v>282</v>
      </c>
      <c r="K3" s="1192"/>
      <c r="L3" s="1190" t="s">
        <v>283</v>
      </c>
      <c r="M3" s="1192"/>
      <c r="N3" s="1190" t="s">
        <v>284</v>
      </c>
      <c r="O3" s="1192"/>
      <c r="P3" s="1190" t="s">
        <v>285</v>
      </c>
      <c r="Q3" s="1192"/>
      <c r="R3" s="1190" t="s">
        <v>286</v>
      </c>
      <c r="S3" s="1192"/>
    </row>
    <row r="4" spans="1:19" ht="45">
      <c r="A4" s="1185"/>
      <c r="B4" s="125" t="s">
        <v>7</v>
      </c>
      <c r="C4" s="125" t="s">
        <v>8</v>
      </c>
      <c r="D4" s="125" t="s">
        <v>7</v>
      </c>
      <c r="E4" s="125" t="s">
        <v>8</v>
      </c>
      <c r="F4" s="125" t="s">
        <v>7</v>
      </c>
      <c r="G4" s="125" t="s">
        <v>8</v>
      </c>
      <c r="H4" s="125" t="s">
        <v>7</v>
      </c>
      <c r="I4" s="125" t="s">
        <v>8</v>
      </c>
      <c r="J4" s="125" t="s">
        <v>7</v>
      </c>
      <c r="K4" s="125" t="s">
        <v>8</v>
      </c>
      <c r="L4" s="125" t="s">
        <v>7</v>
      </c>
      <c r="M4" s="125" t="s">
        <v>8</v>
      </c>
      <c r="N4" s="125" t="s">
        <v>7</v>
      </c>
      <c r="O4" s="125" t="s">
        <v>8</v>
      </c>
      <c r="P4" s="125" t="s">
        <v>7</v>
      </c>
      <c r="Q4" s="125" t="s">
        <v>8</v>
      </c>
      <c r="R4" s="125" t="s">
        <v>7</v>
      </c>
      <c r="S4" s="125" t="s">
        <v>8</v>
      </c>
    </row>
    <row r="5" spans="1:19">
      <c r="A5" s="108" t="s">
        <v>4</v>
      </c>
      <c r="B5" s="143">
        <v>238</v>
      </c>
      <c r="C5" s="109">
        <v>65823.212309900002</v>
      </c>
      <c r="D5" s="143">
        <v>237</v>
      </c>
      <c r="E5" s="109">
        <v>45266.0023067</v>
      </c>
      <c r="F5" s="143">
        <v>1</v>
      </c>
      <c r="G5" s="109">
        <v>20557.23</v>
      </c>
      <c r="H5" s="143">
        <v>39</v>
      </c>
      <c r="I5" s="109">
        <v>14304.536800799997</v>
      </c>
      <c r="J5" s="143">
        <v>14</v>
      </c>
      <c r="K5" s="109">
        <v>2190.0960000000005</v>
      </c>
      <c r="L5" s="143">
        <v>138</v>
      </c>
      <c r="M5" s="109">
        <v>39306.902719700003</v>
      </c>
      <c r="N5" s="143">
        <v>36</v>
      </c>
      <c r="O5" s="109">
        <v>8167.5939069999995</v>
      </c>
      <c r="P5" s="110">
        <v>11</v>
      </c>
      <c r="Q5" s="109">
        <v>1854.0859999999998</v>
      </c>
      <c r="R5" s="68">
        <v>0</v>
      </c>
      <c r="S5" s="68">
        <v>0</v>
      </c>
    </row>
    <row r="6" spans="1:19" s="219" customFormat="1">
      <c r="A6" s="212" t="s">
        <v>347</v>
      </c>
      <c r="B6" s="251">
        <f>SUM(B7)</f>
        <v>14</v>
      </c>
      <c r="C6" s="251">
        <f t="shared" ref="C6:S6" si="0">SUM(C7)</f>
        <v>1221.58</v>
      </c>
      <c r="D6" s="251">
        <f t="shared" si="0"/>
        <v>14</v>
      </c>
      <c r="E6" s="251">
        <f t="shared" si="0"/>
        <v>1221.58</v>
      </c>
      <c r="F6" s="251">
        <f t="shared" si="0"/>
        <v>0</v>
      </c>
      <c r="G6" s="251">
        <f t="shared" si="0"/>
        <v>0</v>
      </c>
      <c r="H6" s="251">
        <f t="shared" si="0"/>
        <v>2</v>
      </c>
      <c r="I6" s="251">
        <f t="shared" si="0"/>
        <v>32.56</v>
      </c>
      <c r="J6" s="251">
        <f t="shared" si="0"/>
        <v>0</v>
      </c>
      <c r="K6" s="251">
        <f t="shared" si="0"/>
        <v>0</v>
      </c>
      <c r="L6" s="251">
        <f t="shared" si="0"/>
        <v>9</v>
      </c>
      <c r="M6" s="251">
        <f t="shared" si="0"/>
        <v>996.63</v>
      </c>
      <c r="N6" s="251">
        <f t="shared" si="0"/>
        <v>3</v>
      </c>
      <c r="O6" s="251">
        <f t="shared" si="0"/>
        <v>952.11</v>
      </c>
      <c r="P6" s="251">
        <f t="shared" si="0"/>
        <v>0</v>
      </c>
      <c r="Q6" s="251">
        <f t="shared" si="0"/>
        <v>0</v>
      </c>
      <c r="R6" s="251">
        <f t="shared" si="0"/>
        <v>0</v>
      </c>
      <c r="S6" s="251">
        <f t="shared" si="0"/>
        <v>0</v>
      </c>
    </row>
    <row r="7" spans="1:19">
      <c r="A7" s="210">
        <v>45017</v>
      </c>
      <c r="B7" s="240">
        <v>14</v>
      </c>
      <c r="C7" s="241">
        <v>1221.58</v>
      </c>
      <c r="D7" s="240">
        <v>14</v>
      </c>
      <c r="E7" s="241">
        <v>1221.58</v>
      </c>
      <c r="F7" s="241">
        <v>0</v>
      </c>
      <c r="G7" s="241">
        <v>0</v>
      </c>
      <c r="H7" s="240">
        <v>2</v>
      </c>
      <c r="I7" s="241">
        <v>32.56</v>
      </c>
      <c r="J7" s="240">
        <v>0</v>
      </c>
      <c r="K7" s="241">
        <v>0</v>
      </c>
      <c r="L7" s="240">
        <v>9</v>
      </c>
      <c r="M7" s="241">
        <v>996.63</v>
      </c>
      <c r="N7" s="240">
        <v>3</v>
      </c>
      <c r="O7" s="241">
        <v>952.11</v>
      </c>
      <c r="P7" s="240">
        <v>0</v>
      </c>
      <c r="Q7" s="241">
        <v>0</v>
      </c>
      <c r="R7" s="241">
        <v>0</v>
      </c>
      <c r="S7" s="241">
        <v>0</v>
      </c>
    </row>
    <row r="8" spans="1:19">
      <c r="A8" s="1193" t="s">
        <v>252</v>
      </c>
      <c r="B8" s="1193"/>
      <c r="C8" s="1193"/>
      <c r="D8" s="1193"/>
      <c r="E8" s="1193"/>
      <c r="F8" s="1193"/>
      <c r="G8" s="1193"/>
      <c r="H8" s="1193"/>
      <c r="I8" s="1193"/>
      <c r="J8" s="231"/>
      <c r="K8" s="232"/>
      <c r="L8" s="231"/>
      <c r="M8" s="232"/>
      <c r="N8" s="231"/>
      <c r="O8" s="232"/>
      <c r="P8" s="231"/>
      <c r="Q8" s="232"/>
      <c r="R8" s="74"/>
      <c r="S8" s="74"/>
    </row>
    <row r="9" spans="1:19">
      <c r="A9" s="1126" t="s">
        <v>346</v>
      </c>
      <c r="B9" s="1126"/>
      <c r="C9" s="1126"/>
      <c r="D9" s="1126"/>
      <c r="E9" s="146"/>
      <c r="F9" s="146"/>
      <c r="G9" s="146"/>
      <c r="H9" s="146"/>
      <c r="I9" s="146"/>
      <c r="J9" s="231"/>
      <c r="K9" s="232"/>
      <c r="L9" s="231"/>
      <c r="M9" s="232"/>
      <c r="N9" s="231"/>
      <c r="O9" s="232"/>
      <c r="P9" s="231"/>
      <c r="Q9" s="232"/>
      <c r="R9" s="74"/>
      <c r="S9" s="74"/>
    </row>
    <row r="10" spans="1:19">
      <c r="A10" s="1126" t="s">
        <v>100</v>
      </c>
      <c r="B10" s="1126"/>
      <c r="C10" s="71"/>
      <c r="D10" s="147"/>
      <c r="E10" s="147"/>
      <c r="F10" s="147"/>
      <c r="G10" s="147"/>
      <c r="H10" s="147"/>
      <c r="I10" s="147"/>
      <c r="J10" s="231"/>
      <c r="K10" s="232"/>
      <c r="L10" s="231"/>
      <c r="M10" s="232"/>
      <c r="N10" s="231"/>
      <c r="O10" s="232"/>
      <c r="P10" s="231"/>
      <c r="Q10" s="231"/>
      <c r="R10" s="231"/>
      <c r="S10" s="231"/>
    </row>
    <row r="11" spans="1:19">
      <c r="A11" s="233"/>
      <c r="B11" s="231"/>
      <c r="C11" s="232"/>
      <c r="D11" s="231"/>
      <c r="E11" s="232"/>
      <c r="F11" s="231"/>
      <c r="G11" s="231"/>
      <c r="H11" s="231"/>
      <c r="I11" s="231"/>
      <c r="J11" s="231"/>
      <c r="K11" s="232"/>
      <c r="L11" s="231"/>
      <c r="M11" s="232"/>
      <c r="N11" s="231"/>
      <c r="O11" s="232"/>
      <c r="P11" s="231"/>
      <c r="Q11" s="231"/>
      <c r="R11" s="231"/>
      <c r="S11" s="231"/>
    </row>
    <row r="12" spans="1:19">
      <c r="A12" s="233"/>
      <c r="B12" s="227"/>
      <c r="C12" s="227"/>
      <c r="D12" s="227"/>
      <c r="E12" s="227"/>
      <c r="F12" s="231"/>
      <c r="G12" s="231"/>
      <c r="H12" s="231"/>
      <c r="I12" s="231"/>
      <c r="J12" s="231"/>
      <c r="K12" s="231"/>
      <c r="L12" s="231"/>
      <c r="M12" s="234"/>
      <c r="N12" s="235"/>
      <c r="O12" s="235"/>
      <c r="P12" s="235"/>
      <c r="Q12" s="235"/>
      <c r="R12" s="236"/>
      <c r="S12" s="236"/>
    </row>
    <row r="13" spans="1:19">
      <c r="A13" s="233"/>
      <c r="B13" s="227"/>
      <c r="C13" s="227"/>
      <c r="D13" s="227"/>
      <c r="E13" s="227"/>
      <c r="F13" s="52"/>
      <c r="G13" s="52"/>
      <c r="H13" s="237"/>
      <c r="I13" s="227"/>
      <c r="J13" s="227"/>
      <c r="K13" s="227"/>
      <c r="L13" s="227"/>
      <c r="M13" s="227"/>
      <c r="N13" s="227"/>
      <c r="O13" s="227"/>
      <c r="P13" s="52"/>
      <c r="Q13" s="52"/>
      <c r="R13" s="52"/>
      <c r="S13" s="52"/>
    </row>
    <row r="14" spans="1:19">
      <c r="A14" s="233"/>
      <c r="B14" s="227"/>
      <c r="C14" s="238"/>
      <c r="D14" s="227"/>
      <c r="E14" s="238"/>
      <c r="F14" s="238"/>
      <c r="G14" s="238"/>
      <c r="H14" s="227"/>
      <c r="I14" s="238"/>
      <c r="J14" s="227"/>
      <c r="K14" s="238"/>
      <c r="L14" s="227"/>
      <c r="M14" s="238"/>
      <c r="N14" s="227"/>
      <c r="O14" s="238"/>
      <c r="P14" s="227"/>
      <c r="Q14" s="238"/>
      <c r="R14" s="238"/>
      <c r="S14" s="238"/>
    </row>
    <row r="15" spans="1:19">
      <c r="A15" s="233"/>
      <c r="B15" s="227"/>
      <c r="C15" s="238"/>
      <c r="D15" s="227"/>
      <c r="E15" s="238"/>
      <c r="F15" s="238"/>
      <c r="G15" s="238"/>
      <c r="H15" s="227"/>
      <c r="I15" s="238"/>
      <c r="J15" s="227"/>
      <c r="K15" s="238"/>
      <c r="L15" s="227"/>
      <c r="M15" s="238"/>
      <c r="N15" s="227"/>
      <c r="O15" s="238"/>
      <c r="P15" s="227"/>
      <c r="Q15" s="238"/>
      <c r="R15" s="238"/>
      <c r="S15" s="238"/>
    </row>
    <row r="16" spans="1:19">
      <c r="A16" s="207"/>
      <c r="B16" s="228"/>
      <c r="C16" s="239"/>
      <c r="D16" s="228"/>
      <c r="E16" s="239"/>
      <c r="F16" s="239"/>
      <c r="G16" s="239"/>
      <c r="H16" s="228"/>
      <c r="I16" s="239"/>
      <c r="J16" s="228"/>
      <c r="K16" s="239"/>
      <c r="L16" s="228"/>
      <c r="M16" s="239"/>
      <c r="N16" s="228"/>
      <c r="O16" s="239"/>
      <c r="P16" s="228"/>
      <c r="Q16" s="239"/>
      <c r="R16" s="239"/>
      <c r="S16" s="239"/>
    </row>
    <row r="17" spans="1:19">
      <c r="A17" s="207"/>
      <c r="B17" s="228"/>
      <c r="C17" s="239"/>
      <c r="D17" s="228"/>
      <c r="E17" s="239"/>
      <c r="F17" s="239"/>
      <c r="G17" s="239"/>
      <c r="H17" s="228"/>
      <c r="I17" s="239"/>
      <c r="J17" s="228"/>
      <c r="K17" s="239"/>
      <c r="L17" s="228"/>
      <c r="M17" s="239"/>
      <c r="N17" s="228"/>
      <c r="O17" s="239"/>
      <c r="P17" s="228"/>
      <c r="Q17" s="239"/>
      <c r="R17" s="239"/>
      <c r="S17" s="239"/>
    </row>
    <row r="18" spans="1:19">
      <c r="A18" s="207"/>
      <c r="B18" s="228"/>
      <c r="C18" s="239"/>
      <c r="D18" s="228"/>
      <c r="E18" s="239"/>
      <c r="F18" s="239"/>
      <c r="G18" s="239"/>
      <c r="H18" s="228"/>
      <c r="I18" s="239"/>
      <c r="J18" s="228"/>
      <c r="K18" s="239"/>
      <c r="L18" s="228"/>
      <c r="M18" s="239"/>
      <c r="N18" s="228"/>
      <c r="O18" s="239"/>
      <c r="P18" s="228"/>
      <c r="Q18" s="239"/>
      <c r="R18" s="239"/>
      <c r="S18" s="239"/>
    </row>
    <row r="20" spans="1:19">
      <c r="J20" s="145"/>
      <c r="K20" s="145"/>
      <c r="L20" s="145"/>
      <c r="M20" s="145"/>
      <c r="N20" s="145"/>
      <c r="O20" s="145"/>
      <c r="P20" s="145"/>
      <c r="Q20" s="145"/>
      <c r="R20" s="142"/>
      <c r="S20" s="142"/>
    </row>
    <row r="21" spans="1:19">
      <c r="J21" s="71"/>
      <c r="K21" s="71"/>
      <c r="L21" s="71"/>
      <c r="M21" s="145"/>
      <c r="N21" s="145"/>
      <c r="O21" s="145"/>
      <c r="P21" s="145"/>
      <c r="Q21" s="145"/>
      <c r="R21" s="142"/>
      <c r="S21" s="142"/>
    </row>
    <row r="22" spans="1:19">
      <c r="J22" s="145"/>
      <c r="K22" s="145"/>
      <c r="L22" s="145"/>
      <c r="M22" s="145"/>
      <c r="N22" s="145"/>
      <c r="O22" s="145"/>
      <c r="P22" s="145"/>
      <c r="Q22" s="145"/>
      <c r="R22" s="48"/>
    </row>
  </sheetData>
  <mergeCells count="16">
    <mergeCell ref="A10:B10"/>
    <mergeCell ref="A1:L1"/>
    <mergeCell ref="A2:A4"/>
    <mergeCell ref="B2:C3"/>
    <mergeCell ref="D2:G2"/>
    <mergeCell ref="H2:S2"/>
    <mergeCell ref="D3:E3"/>
    <mergeCell ref="F3:G3"/>
    <mergeCell ref="H3:I3"/>
    <mergeCell ref="J3:K3"/>
    <mergeCell ref="L3:M3"/>
    <mergeCell ref="N3:O3"/>
    <mergeCell ref="P3:Q3"/>
    <mergeCell ref="R3:S3"/>
    <mergeCell ref="A8:I8"/>
    <mergeCell ref="A9:D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2022-12-13 10:11:13</KDate>
  <Classification>SEBI-INTERNAL</Classification>
  <Subclassification/>
  <HostName>MUM0122630</HostName>
  <Domain_User>SEBINT/2630</Domain_User>
  <IPAdd>10.88.97.157</IPAdd>
  <FilePath>Book1</FilePath>
  <KID>00BE43F38B81638065230739257639</KID>
  <UniqueName/>
  <Suggested/>
  <Justification/>
</Klassify>
</file>

<file path=customXml/itemProps1.xml><?xml version="1.0" encoding="utf-8"?>
<ds:datastoreItem xmlns:ds="http://schemas.openxmlformats.org/officeDocument/2006/customXml" ds:itemID="{3B539BA5-FA88-4907-A82C-65DD1470E5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10</vt:i4>
      </vt:variant>
    </vt:vector>
  </HeadingPairs>
  <TitlesOfParts>
    <vt:vector size="85"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ASHISH KUMAR MALLIK</dc:creator>
  <cp:lastModifiedBy>MANINDER SINGH</cp:lastModifiedBy>
  <dcterms:created xsi:type="dcterms:W3CDTF">2022-12-13T04:27:46Z</dcterms:created>
  <dcterms:modified xsi:type="dcterms:W3CDTF">2023-05-23T08:56:32Z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00BE43F38B81638065230739257639</vt:lpwstr>
  </property>
</Properties>
</file>