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S\SEBI Reports\230725_Abhignan Dande_\April 2024 to March 2025\"/>
    </mc:Choice>
  </mc:AlternateContent>
  <xr:revisionPtr revIDLastSave="0" documentId="13_ncr:1_{42C61DBF-010A-4F68-8F72-99892C393B14}" xr6:coauthVersionLast="47" xr6:coauthVersionMax="47" xr10:uidLastSave="{00000000-0000-0000-0000-000000000000}"/>
  <bookViews>
    <workbookView xWindow="-120" yWindow="-120" windowWidth="20730" windowHeight="11040" xr2:uid="{86A5D1D0-189D-4C8C-809D-5E462ACE0528}"/>
  </bookViews>
  <sheets>
    <sheet name="Apr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N17" i="1"/>
  <c r="N21" i="1" s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O21" i="1"/>
  <c r="P21" i="1"/>
  <c r="Q21" i="1"/>
  <c r="N30" i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O47" i="1"/>
  <c r="P47" i="1"/>
  <c r="Q47" i="1"/>
  <c r="N56" i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O73" i="1"/>
  <c r="P73" i="1"/>
  <c r="Q73" i="1"/>
  <c r="D82" i="1"/>
  <c r="D85" i="1"/>
  <c r="D86" i="1"/>
  <c r="D87" i="1"/>
  <c r="C89" i="1"/>
  <c r="D88" i="1" s="1"/>
  <c r="D94" i="1"/>
  <c r="F94" i="1"/>
  <c r="D95" i="1"/>
  <c r="D98" i="1"/>
  <c r="F98" i="1"/>
  <c r="D99" i="1"/>
  <c r="C101" i="1"/>
  <c r="D96" i="1" s="1"/>
  <c r="E101" i="1"/>
  <c r="F95" i="1" s="1"/>
  <c r="N60" i="1" l="1"/>
  <c r="N47" i="1"/>
  <c r="N73" i="1"/>
  <c r="N34" i="1"/>
  <c r="N8" i="1"/>
  <c r="F97" i="1"/>
  <c r="F93" i="1"/>
  <c r="D84" i="1"/>
  <c r="D97" i="1"/>
  <c r="D93" i="1"/>
  <c r="D101" i="1" s="1"/>
  <c r="D83" i="1"/>
  <c r="F100" i="1"/>
  <c r="F96" i="1"/>
  <c r="D100" i="1"/>
  <c r="D81" i="1"/>
  <c r="F99" i="1"/>
  <c r="D89" i="1" l="1"/>
  <c r="F101" i="1"/>
</calcChain>
</file>

<file path=xl/sharedStrings.xml><?xml version="1.0" encoding="utf-8"?>
<sst xmlns="http://schemas.openxmlformats.org/spreadsheetml/2006/main" count="229" uniqueCount="49">
  <si>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</si>
  <si>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</si>
  <si>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</si>
  <si>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</si>
  <si>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</si>
  <si>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</si>
  <si>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</si>
  <si>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</si>
  <si>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</si>
  <si>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</si>
  <si>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</si>
  <si>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</si>
  <si>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</si>
  <si>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</t>
  </si>
  <si>
    <t>Period</t>
  </si>
  <si>
    <t>Outstanding Value held (Amount in Rs. Cr)</t>
  </si>
  <si>
    <t>Type of issuers#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</si>
  <si>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</si>
  <si>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</si>
  <si>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</si>
  <si>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</si>
  <si>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</si>
  <si>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</si>
  <si>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</si>
  <si>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</si>
  <si>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</si>
  <si>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</si>
  <si>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</si>
  <si>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</si>
  <si>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</si>
  <si>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</si>
  <si>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</si>
  <si>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</si>
  <si>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</si>
  <si>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</si>
  <si>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</si>
  <si>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</si>
  <si>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</si>
  <si>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</si>
  <si>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</si>
  <si>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>Type of Instruments **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</si>
  <si>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</si>
  <si>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</si>
  <si>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</si>
  <si>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Type of Instruments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</si>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</sst>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3" fontId="2" fillId="0" borderId="1" xfId="1" applyNumberFormat="1" applyFont="1" applyBorder="1" applyAlignment="1">
      <alignment horizontal="right" wrapText="1"/>
    </xf>
    <xf numFmtId="4" fontId="2" fillId="0" borderId="1" xfId="1" applyNumberFormat="1" applyFont="1" applyBorder="1" applyAlignment="1">
      <alignment horizontal="right" wrapText="1"/>
    </xf>
    <xf numFmtId="0" fontId="2" fillId="0" borderId="0" xfId="0" applyFont="1"/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17" fontId="2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D1F7F-3986-47F0-B791-7935B1025185}">
  <dimension ref="A1:Q102"/>
  <sheetViews>
    <sheetView tabSelected="1" zoomScale="80" zoomScaleNormal="80" workbookViewId="0">
      <selection activeCell="B2" sqref="B2:B3"/>
    </sheetView>
  </sheetViews>
  <sheetFormatPr defaultColWidth="9.140625" defaultRowHeight="15" x14ac:dyDescent="0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 x14ac:dyDescent="0.25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42" customHeight="1" x14ac:dyDescent="0.25">
      <c r="A2" s="29" t="s">
        <v>41</v>
      </c>
      <c r="B2" s="29" t="s">
        <v>40</v>
      </c>
      <c r="C2" s="31" t="s">
        <v>39</v>
      </c>
      <c r="D2" s="31"/>
      <c r="E2" s="31"/>
      <c r="F2" s="31" t="s">
        <v>38</v>
      </c>
      <c r="G2" s="31"/>
      <c r="H2" s="31"/>
      <c r="I2" s="31" t="s">
        <v>37</v>
      </c>
      <c r="J2" s="31"/>
      <c r="K2" s="31"/>
      <c r="L2" s="31" t="s">
        <v>36</v>
      </c>
      <c r="M2" s="31"/>
      <c r="N2" s="9" t="s">
        <v>35</v>
      </c>
      <c r="O2" s="31" t="s">
        <v>34</v>
      </c>
      <c r="P2" s="31"/>
      <c r="Q2" s="31"/>
    </row>
    <row r="3" spans="1:17" ht="60" x14ac:dyDescent="0.25">
      <c r="A3" s="30"/>
      <c r="B3" s="30"/>
      <c r="C3" s="13" t="s">
        <v>27</v>
      </c>
      <c r="D3" s="13" t="s">
        <v>33</v>
      </c>
      <c r="E3" s="13" t="s">
        <v>32</v>
      </c>
      <c r="F3" s="13" t="s">
        <v>27</v>
      </c>
      <c r="G3" s="13" t="s">
        <v>31</v>
      </c>
      <c r="H3" s="13" t="s">
        <v>28</v>
      </c>
      <c r="I3" s="13" t="s">
        <v>27</v>
      </c>
      <c r="J3" s="13" t="s">
        <v>30</v>
      </c>
      <c r="K3" s="13" t="s">
        <v>28</v>
      </c>
      <c r="L3" s="13" t="s">
        <v>29</v>
      </c>
      <c r="M3" s="13" t="s">
        <v>28</v>
      </c>
      <c r="N3" s="13" t="s">
        <v>28</v>
      </c>
      <c r="O3" s="13" t="s">
        <v>27</v>
      </c>
      <c r="P3" s="13" t="s">
        <v>26</v>
      </c>
      <c r="Q3" s="13" t="s">
        <v>25</v>
      </c>
    </row>
    <row r="4" spans="1:17" x14ac:dyDescent="0.25">
      <c r="A4" s="23">
        <v>45383</v>
      </c>
      <c r="B4" s="19" t="s">
        <v>24</v>
      </c>
      <c r="C4" s="20">
        <v>499</v>
      </c>
      <c r="D4" s="20">
        <v>9704</v>
      </c>
      <c r="E4" s="21">
        <v>2773441.1923286552</v>
      </c>
      <c r="F4" s="20">
        <v>91</v>
      </c>
      <c r="G4" s="20">
        <v>229</v>
      </c>
      <c r="H4" s="21">
        <v>29641.728399999985</v>
      </c>
      <c r="I4" s="20">
        <v>74</v>
      </c>
      <c r="J4" s="20">
        <v>120</v>
      </c>
      <c r="K4" s="21">
        <v>24975.993322399998</v>
      </c>
      <c r="L4" s="20">
        <v>86</v>
      </c>
      <c r="M4" s="21">
        <v>7.3791999999999955</v>
      </c>
      <c r="N4" s="21">
        <f>E4+H4-K4+M4-Q4</f>
        <v>-9492.418968741782</v>
      </c>
      <c r="O4" s="20">
        <v>499</v>
      </c>
      <c r="P4" s="20">
        <v>9747</v>
      </c>
      <c r="Q4" s="21">
        <v>2787606.7255749968</v>
      </c>
    </row>
    <row r="5" spans="1:17" x14ac:dyDescent="0.25">
      <c r="A5" s="24"/>
      <c r="B5" s="19" t="s">
        <v>23</v>
      </c>
      <c r="C5" s="20">
        <v>125</v>
      </c>
      <c r="D5" s="20">
        <v>370</v>
      </c>
      <c r="E5" s="21">
        <v>74015.168257293335</v>
      </c>
      <c r="F5" s="20">
        <v>2</v>
      </c>
      <c r="G5" s="20">
        <v>2</v>
      </c>
      <c r="H5" s="21">
        <v>1477.5</v>
      </c>
      <c r="I5" s="20">
        <v>7</v>
      </c>
      <c r="J5" s="20">
        <v>8</v>
      </c>
      <c r="K5" s="21">
        <v>1181.6743500000002</v>
      </c>
      <c r="L5" s="20">
        <v>3</v>
      </c>
      <c r="M5" s="21">
        <v>0.30000000000000004</v>
      </c>
      <c r="N5" s="21">
        <f>E5+H5-K5+M5-Q5</f>
        <v>3673.8725999661256</v>
      </c>
      <c r="O5" s="20">
        <v>111</v>
      </c>
      <c r="P5" s="20">
        <v>279</v>
      </c>
      <c r="Q5" s="21">
        <v>70637.421307327211</v>
      </c>
    </row>
    <row r="6" spans="1:17" x14ac:dyDescent="0.25">
      <c r="A6" s="24"/>
      <c r="B6" s="19" t="s">
        <v>22</v>
      </c>
      <c r="C6" s="20">
        <v>91</v>
      </c>
      <c r="D6" s="20">
        <v>2193</v>
      </c>
      <c r="E6" s="21">
        <v>32500.374115813782</v>
      </c>
      <c r="F6" s="20">
        <v>6</v>
      </c>
      <c r="G6" s="20">
        <v>80</v>
      </c>
      <c r="H6" s="21">
        <v>1736.28</v>
      </c>
      <c r="I6" s="20">
        <v>15</v>
      </c>
      <c r="J6" s="20">
        <v>64</v>
      </c>
      <c r="K6" s="21">
        <v>998.02999999999986</v>
      </c>
      <c r="L6" s="20">
        <v>0</v>
      </c>
      <c r="M6" s="21">
        <v>0</v>
      </c>
      <c r="N6" s="21">
        <f>E6+H6-K6+M6-Q6</f>
        <v>-3935.7454000001671</v>
      </c>
      <c r="O6" s="20">
        <v>100</v>
      </c>
      <c r="P6" s="20">
        <v>2316</v>
      </c>
      <c r="Q6" s="21">
        <v>37174.369515813953</v>
      </c>
    </row>
    <row r="7" spans="1:17" x14ac:dyDescent="0.25">
      <c r="A7" s="25"/>
      <c r="B7" s="19" t="s">
        <v>2</v>
      </c>
      <c r="C7" s="20">
        <v>93</v>
      </c>
      <c r="D7" s="20">
        <v>899</v>
      </c>
      <c r="E7" s="21">
        <v>35238.942440344465</v>
      </c>
      <c r="F7" s="20">
        <v>7</v>
      </c>
      <c r="G7" s="20">
        <v>30</v>
      </c>
      <c r="H7" s="21">
        <v>496.84859999999998</v>
      </c>
      <c r="I7" s="20">
        <v>7</v>
      </c>
      <c r="J7" s="20">
        <v>9</v>
      </c>
      <c r="K7" s="21">
        <v>407.01060000000001</v>
      </c>
      <c r="L7" s="20">
        <v>12</v>
      </c>
      <c r="M7" s="21">
        <v>0.2</v>
      </c>
      <c r="N7" s="21">
        <f>E7+H7-K7+M7-Q7</f>
        <v>206.94802000005438</v>
      </c>
      <c r="O7" s="20">
        <v>93</v>
      </c>
      <c r="P7" s="20">
        <v>908</v>
      </c>
      <c r="Q7" s="21">
        <v>35122.032420344403</v>
      </c>
    </row>
    <row r="8" spans="1:17" x14ac:dyDescent="0.25">
      <c r="A8" s="19"/>
      <c r="B8" s="13" t="s">
        <v>1</v>
      </c>
      <c r="C8" s="18">
        <f t="shared" ref="C8:Q8" si="0">SUM(C4:C7)</f>
        <v>808</v>
      </c>
      <c r="D8" s="18">
        <f t="shared" si="0"/>
        <v>13166</v>
      </c>
      <c r="E8" s="17">
        <f t="shared" si="0"/>
        <v>2915195.6771421069</v>
      </c>
      <c r="F8" s="18">
        <f t="shared" si="0"/>
        <v>106</v>
      </c>
      <c r="G8" s="18">
        <f t="shared" si="0"/>
        <v>341</v>
      </c>
      <c r="H8" s="17">
        <f t="shared" si="0"/>
        <v>33352.356999999982</v>
      </c>
      <c r="I8" s="18">
        <f t="shared" si="0"/>
        <v>103</v>
      </c>
      <c r="J8" s="18">
        <f t="shared" si="0"/>
        <v>201</v>
      </c>
      <c r="K8" s="17">
        <f t="shared" si="0"/>
        <v>27562.708272399999</v>
      </c>
      <c r="L8" s="18">
        <f t="shared" si="0"/>
        <v>101</v>
      </c>
      <c r="M8" s="17">
        <f t="shared" si="0"/>
        <v>7.8791999999999955</v>
      </c>
      <c r="N8" s="17">
        <f t="shared" si="0"/>
        <v>-9547.3437487757692</v>
      </c>
      <c r="O8" s="18">
        <f t="shared" si="0"/>
        <v>803</v>
      </c>
      <c r="P8" s="18">
        <f t="shared" si="0"/>
        <v>13250</v>
      </c>
      <c r="Q8" s="17">
        <f t="shared" si="0"/>
        <v>2930540.5488184821</v>
      </c>
    </row>
    <row r="9" spans="1:17" x14ac:dyDescent="0.25">
      <c r="A9" s="2" t="s">
        <v>21</v>
      </c>
    </row>
    <row r="10" spans="1:17" x14ac:dyDescent="0.25">
      <c r="A10" s="2" t="s">
        <v>20</v>
      </c>
    </row>
    <row r="11" spans="1:17" s="22" customFormat="1" x14ac:dyDescent="0.25">
      <c r="A11" s="2" t="s">
        <v>19</v>
      </c>
    </row>
    <row r="12" spans="1:17" s="22" customFormat="1" x14ac:dyDescent="0.25">
      <c r="A12" s="2" t="s">
        <v>18</v>
      </c>
    </row>
    <row r="13" spans="1:17" s="22" customFormat="1" x14ac:dyDescent="0.25">
      <c r="A13" s="2"/>
    </row>
    <row r="14" spans="1:17" ht="15.75" x14ac:dyDescent="0.25">
      <c r="A14" s="28" t="s">
        <v>47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27.75" customHeight="1" x14ac:dyDescent="0.25">
      <c r="A15" s="29" t="s">
        <v>41</v>
      </c>
      <c r="B15" s="29" t="s">
        <v>40</v>
      </c>
      <c r="C15" s="31" t="s">
        <v>39</v>
      </c>
      <c r="D15" s="31"/>
      <c r="E15" s="31"/>
      <c r="F15" s="31" t="s">
        <v>38</v>
      </c>
      <c r="G15" s="31"/>
      <c r="H15" s="31"/>
      <c r="I15" s="31" t="s">
        <v>37</v>
      </c>
      <c r="J15" s="31"/>
      <c r="K15" s="31"/>
      <c r="L15" s="31" t="s">
        <v>36</v>
      </c>
      <c r="M15" s="31"/>
      <c r="N15" s="9" t="s">
        <v>35</v>
      </c>
      <c r="O15" s="31" t="s">
        <v>34</v>
      </c>
      <c r="P15" s="31"/>
      <c r="Q15" s="31"/>
    </row>
    <row r="16" spans="1:17" ht="64.5" customHeight="1" x14ac:dyDescent="0.25">
      <c r="A16" s="30"/>
      <c r="B16" s="30"/>
      <c r="C16" s="13" t="s">
        <v>27</v>
      </c>
      <c r="D16" s="13" t="s">
        <v>33</v>
      </c>
      <c r="E16" s="13" t="s">
        <v>32</v>
      </c>
      <c r="F16" s="13" t="s">
        <v>27</v>
      </c>
      <c r="G16" s="13" t="s">
        <v>31</v>
      </c>
      <c r="H16" s="13" t="s">
        <v>28</v>
      </c>
      <c r="I16" s="13" t="s">
        <v>27</v>
      </c>
      <c r="J16" s="13" t="s">
        <v>30</v>
      </c>
      <c r="K16" s="13" t="s">
        <v>28</v>
      </c>
      <c r="L16" s="13" t="s">
        <v>29</v>
      </c>
      <c r="M16" s="13" t="s">
        <v>28</v>
      </c>
      <c r="N16" s="13" t="s">
        <v>28</v>
      </c>
      <c r="O16" s="13" t="s">
        <v>27</v>
      </c>
      <c r="P16" s="13" t="s">
        <v>26</v>
      </c>
      <c r="Q16" s="13" t="s">
        <v>25</v>
      </c>
    </row>
    <row r="17" spans="1:17" x14ac:dyDescent="0.25">
      <c r="A17" s="23">
        <v>45383</v>
      </c>
      <c r="B17" s="19" t="s">
        <v>24</v>
      </c>
      <c r="C17" s="20">
        <v>302</v>
      </c>
      <c r="D17" s="20">
        <v>5139</v>
      </c>
      <c r="E17" s="21">
        <v>2694126.5014815833</v>
      </c>
      <c r="F17" s="20">
        <v>44</v>
      </c>
      <c r="G17" s="20">
        <v>110</v>
      </c>
      <c r="H17" s="21">
        <v>28153.907600000006</v>
      </c>
      <c r="I17" s="20">
        <v>48</v>
      </c>
      <c r="J17" s="20">
        <v>72</v>
      </c>
      <c r="K17" s="21">
        <v>23599.156062000005</v>
      </c>
      <c r="L17" s="20">
        <v>63</v>
      </c>
      <c r="M17" s="21">
        <v>3.1591999999999985</v>
      </c>
      <c r="N17" s="21">
        <f>E17+H17-K17+M17-Q17</f>
        <v>-10015.212250631768</v>
      </c>
      <c r="O17" s="20">
        <v>301</v>
      </c>
      <c r="P17" s="20">
        <v>5171</v>
      </c>
      <c r="Q17" s="21">
        <v>2708699.6244702153</v>
      </c>
    </row>
    <row r="18" spans="1:17" x14ac:dyDescent="0.25">
      <c r="A18" s="24"/>
      <c r="B18" s="19" t="s">
        <v>23</v>
      </c>
      <c r="C18" s="20">
        <v>89</v>
      </c>
      <c r="D18" s="20">
        <v>208</v>
      </c>
      <c r="E18" s="21">
        <v>41256.442632732906</v>
      </c>
      <c r="F18" s="20">
        <v>1</v>
      </c>
      <c r="G18" s="20">
        <v>1</v>
      </c>
      <c r="H18" s="21">
        <v>733</v>
      </c>
      <c r="I18" s="20">
        <v>6</v>
      </c>
      <c r="J18" s="20">
        <v>7</v>
      </c>
      <c r="K18" s="21">
        <v>1174.8000000000002</v>
      </c>
      <c r="L18" s="20">
        <v>3</v>
      </c>
      <c r="M18" s="21">
        <v>0.30000000000000004</v>
      </c>
      <c r="N18" s="21">
        <f>E18+H18-K18+M18-Q18</f>
        <v>1658.7680999659933</v>
      </c>
      <c r="O18" s="20">
        <v>81</v>
      </c>
      <c r="P18" s="20">
        <v>181</v>
      </c>
      <c r="Q18" s="21">
        <v>39156.174532766912</v>
      </c>
    </row>
    <row r="19" spans="1:17" x14ac:dyDescent="0.25">
      <c r="A19" s="24"/>
      <c r="B19" s="19" t="s">
        <v>22</v>
      </c>
      <c r="C19" s="20">
        <v>81</v>
      </c>
      <c r="D19" s="20">
        <v>294</v>
      </c>
      <c r="E19" s="21">
        <v>19967.25411581395</v>
      </c>
      <c r="F19" s="20">
        <v>3</v>
      </c>
      <c r="G19" s="20">
        <v>4</v>
      </c>
      <c r="H19" s="21">
        <v>1209.44</v>
      </c>
      <c r="I19" s="20">
        <v>14</v>
      </c>
      <c r="J19" s="20">
        <v>24</v>
      </c>
      <c r="K19" s="21">
        <v>950.0200000000001</v>
      </c>
      <c r="L19" s="20">
        <v>0</v>
      </c>
      <c r="M19" s="21">
        <v>0</v>
      </c>
      <c r="N19" s="21">
        <f>E19+H19-K19+M19-Q19</f>
        <v>-1979.2128999999804</v>
      </c>
      <c r="O19" s="20">
        <v>85</v>
      </c>
      <c r="P19" s="20">
        <v>308</v>
      </c>
      <c r="Q19" s="21">
        <v>22205.887015813929</v>
      </c>
    </row>
    <row r="20" spans="1:17" x14ac:dyDescent="0.25">
      <c r="A20" s="25"/>
      <c r="B20" s="19" t="s">
        <v>2</v>
      </c>
      <c r="C20" s="20">
        <v>70</v>
      </c>
      <c r="D20" s="20">
        <v>693</v>
      </c>
      <c r="E20" s="21">
        <v>26890.650099999992</v>
      </c>
      <c r="F20" s="20">
        <v>5</v>
      </c>
      <c r="G20" s="20">
        <v>26</v>
      </c>
      <c r="H20" s="21">
        <v>93.648599999999988</v>
      </c>
      <c r="I20" s="20">
        <v>7</v>
      </c>
      <c r="J20" s="20">
        <v>9</v>
      </c>
      <c r="K20" s="21">
        <v>407.01060000000001</v>
      </c>
      <c r="L20" s="20">
        <v>4</v>
      </c>
      <c r="M20" s="21">
        <v>0.18</v>
      </c>
      <c r="N20" s="21">
        <f>E20+H20-K20+M20-Q20</f>
        <v>-198.06690000000526</v>
      </c>
      <c r="O20" s="20">
        <v>70</v>
      </c>
      <c r="P20" s="20">
        <v>702</v>
      </c>
      <c r="Q20" s="21">
        <v>26775.534999999996</v>
      </c>
    </row>
    <row r="21" spans="1:17" x14ac:dyDescent="0.25">
      <c r="A21" s="19"/>
      <c r="B21" s="13" t="s">
        <v>1</v>
      </c>
      <c r="C21" s="18">
        <f t="shared" ref="C21:Q21" si="1">SUM(C17:C20)</f>
        <v>542</v>
      </c>
      <c r="D21" s="18">
        <f t="shared" si="1"/>
        <v>6334</v>
      </c>
      <c r="E21" s="17">
        <f t="shared" si="1"/>
        <v>2782240.8483301303</v>
      </c>
      <c r="F21" s="18">
        <f t="shared" si="1"/>
        <v>53</v>
      </c>
      <c r="G21" s="18">
        <f t="shared" si="1"/>
        <v>141</v>
      </c>
      <c r="H21" s="17">
        <f t="shared" si="1"/>
        <v>30189.996200000005</v>
      </c>
      <c r="I21" s="18">
        <f>SUM(I17:I20)</f>
        <v>75</v>
      </c>
      <c r="J21" s="18">
        <f t="shared" si="1"/>
        <v>112</v>
      </c>
      <c r="K21" s="17">
        <f t="shared" si="1"/>
        <v>26130.986662000007</v>
      </c>
      <c r="L21" s="18">
        <f t="shared" si="1"/>
        <v>70</v>
      </c>
      <c r="M21" s="17">
        <f t="shared" si="1"/>
        <v>3.6391999999999984</v>
      </c>
      <c r="N21" s="17">
        <f t="shared" si="1"/>
        <v>-10533.723950665761</v>
      </c>
      <c r="O21" s="18">
        <f t="shared" si="1"/>
        <v>537</v>
      </c>
      <c r="P21" s="18">
        <f t="shared" si="1"/>
        <v>6362</v>
      </c>
      <c r="Q21" s="17">
        <f t="shared" si="1"/>
        <v>2796837.2210187963</v>
      </c>
    </row>
    <row r="22" spans="1:17" x14ac:dyDescent="0.25">
      <c r="A22" s="2" t="s">
        <v>21</v>
      </c>
    </row>
    <row r="23" spans="1:17" x14ac:dyDescent="0.25">
      <c r="A23" s="2" t="s">
        <v>20</v>
      </c>
    </row>
    <row r="24" spans="1:17" s="2" customFormat="1" x14ac:dyDescent="0.25">
      <c r="A24" s="2" t="s">
        <v>19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2" customFormat="1" x14ac:dyDescent="0.25">
      <c r="A25" s="2" t="s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2" customFormat="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5.75" x14ac:dyDescent="0.25">
      <c r="A27" s="28" t="s">
        <v>46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36.75" customHeight="1" x14ac:dyDescent="0.25">
      <c r="A28" s="29" t="s">
        <v>41</v>
      </c>
      <c r="B28" s="29" t="s">
        <v>40</v>
      </c>
      <c r="C28" s="31" t="s">
        <v>39</v>
      </c>
      <c r="D28" s="31"/>
      <c r="E28" s="31"/>
      <c r="F28" s="31" t="s">
        <v>38</v>
      </c>
      <c r="G28" s="31"/>
      <c r="H28" s="31"/>
      <c r="I28" s="31" t="s">
        <v>37</v>
      </c>
      <c r="J28" s="31"/>
      <c r="K28" s="31"/>
      <c r="L28" s="31" t="s">
        <v>36</v>
      </c>
      <c r="M28" s="31"/>
      <c r="N28" s="9" t="s">
        <v>35</v>
      </c>
      <c r="O28" s="31" t="s">
        <v>34</v>
      </c>
      <c r="P28" s="31"/>
      <c r="Q28" s="31"/>
    </row>
    <row r="29" spans="1:17" ht="63" customHeight="1" x14ac:dyDescent="0.25">
      <c r="A29" s="30"/>
      <c r="B29" s="30"/>
      <c r="C29" s="13" t="s">
        <v>27</v>
      </c>
      <c r="D29" s="13" t="s">
        <v>33</v>
      </c>
      <c r="E29" s="13" t="s">
        <v>32</v>
      </c>
      <c r="F29" s="13" t="s">
        <v>27</v>
      </c>
      <c r="G29" s="13" t="s">
        <v>31</v>
      </c>
      <c r="H29" s="13" t="s">
        <v>28</v>
      </c>
      <c r="I29" s="13" t="s">
        <v>27</v>
      </c>
      <c r="J29" s="13" t="s">
        <v>30</v>
      </c>
      <c r="K29" s="13" t="s">
        <v>28</v>
      </c>
      <c r="L29" s="13" t="s">
        <v>29</v>
      </c>
      <c r="M29" s="13" t="s">
        <v>28</v>
      </c>
      <c r="N29" s="13" t="s">
        <v>28</v>
      </c>
      <c r="O29" s="13" t="s">
        <v>27</v>
      </c>
      <c r="P29" s="13" t="s">
        <v>26</v>
      </c>
      <c r="Q29" s="13" t="s">
        <v>25</v>
      </c>
    </row>
    <row r="30" spans="1:17" x14ac:dyDescent="0.25">
      <c r="A30" s="23">
        <v>45383</v>
      </c>
      <c r="B30" s="19" t="s">
        <v>24</v>
      </c>
      <c r="C30" s="20">
        <v>331</v>
      </c>
      <c r="D30" s="20">
        <v>4565</v>
      </c>
      <c r="E30" s="21">
        <v>79314.690847130856</v>
      </c>
      <c r="F30" s="20">
        <v>48</v>
      </c>
      <c r="G30" s="20">
        <v>119</v>
      </c>
      <c r="H30" s="21">
        <v>1487.8207999999997</v>
      </c>
      <c r="I30" s="20">
        <v>29</v>
      </c>
      <c r="J30" s="20">
        <v>48</v>
      </c>
      <c r="K30" s="21">
        <v>1376.8372603999999</v>
      </c>
      <c r="L30" s="20">
        <v>23</v>
      </c>
      <c r="M30" s="21">
        <v>4.22</v>
      </c>
      <c r="N30" s="21">
        <f>E30+H30-K30+M30-Q30</f>
        <v>522.793281899867</v>
      </c>
      <c r="O30" s="20">
        <v>331</v>
      </c>
      <c r="P30" s="20">
        <v>4576</v>
      </c>
      <c r="Q30" s="21">
        <v>78907.101104830988</v>
      </c>
    </row>
    <row r="31" spans="1:17" x14ac:dyDescent="0.25">
      <c r="A31" s="24"/>
      <c r="B31" s="19" t="s">
        <v>23</v>
      </c>
      <c r="C31" s="20">
        <v>51</v>
      </c>
      <c r="D31" s="20">
        <v>162</v>
      </c>
      <c r="E31" s="21">
        <v>32758.725624559986</v>
      </c>
      <c r="F31" s="20">
        <v>1</v>
      </c>
      <c r="G31" s="20">
        <v>1</v>
      </c>
      <c r="H31" s="21">
        <v>744.5</v>
      </c>
      <c r="I31" s="20">
        <v>1</v>
      </c>
      <c r="J31" s="20">
        <v>1</v>
      </c>
      <c r="K31" s="21">
        <v>6.8743499999999997</v>
      </c>
      <c r="L31" s="20">
        <v>0</v>
      </c>
      <c r="M31" s="21">
        <v>0</v>
      </c>
      <c r="N31" s="21">
        <f>E31+H31-K31+M31-Q31</f>
        <v>2015.1044999999867</v>
      </c>
      <c r="O31" s="20">
        <v>40</v>
      </c>
      <c r="P31" s="20">
        <v>98</v>
      </c>
      <c r="Q31" s="21">
        <v>31481.246774560001</v>
      </c>
    </row>
    <row r="32" spans="1:17" x14ac:dyDescent="0.25">
      <c r="A32" s="24"/>
      <c r="B32" s="19" t="s">
        <v>22</v>
      </c>
      <c r="C32" s="20">
        <v>19</v>
      </c>
      <c r="D32" s="20">
        <v>1899</v>
      </c>
      <c r="E32" s="21">
        <v>12533.120000000019</v>
      </c>
      <c r="F32" s="20">
        <v>3</v>
      </c>
      <c r="G32" s="20">
        <v>76</v>
      </c>
      <c r="H32" s="21">
        <v>526.83999999999992</v>
      </c>
      <c r="I32" s="20">
        <v>1</v>
      </c>
      <c r="J32" s="20">
        <v>40</v>
      </c>
      <c r="K32" s="21">
        <v>48.01</v>
      </c>
      <c r="L32" s="20">
        <v>0</v>
      </c>
      <c r="M32" s="21">
        <v>0</v>
      </c>
      <c r="N32" s="21">
        <f>E32+H32-K32+M32-Q32</f>
        <v>-1956.5324999998338</v>
      </c>
      <c r="O32" s="20">
        <v>28</v>
      </c>
      <c r="P32" s="20">
        <v>2008</v>
      </c>
      <c r="Q32" s="21">
        <v>14968.482499999853</v>
      </c>
    </row>
    <row r="33" spans="1:17" x14ac:dyDescent="0.25">
      <c r="A33" s="25"/>
      <c r="B33" s="19" t="s">
        <v>2</v>
      </c>
      <c r="C33" s="20">
        <v>35</v>
      </c>
      <c r="D33" s="20">
        <v>206</v>
      </c>
      <c r="E33" s="21">
        <v>8348.2923403445038</v>
      </c>
      <c r="F33" s="20">
        <v>2</v>
      </c>
      <c r="G33" s="20">
        <v>4</v>
      </c>
      <c r="H33" s="21">
        <v>403.20000000000005</v>
      </c>
      <c r="I33" s="20">
        <v>0</v>
      </c>
      <c r="J33" s="20">
        <v>0</v>
      </c>
      <c r="K33" s="21">
        <v>0</v>
      </c>
      <c r="L33" s="20">
        <v>8</v>
      </c>
      <c r="M33" s="21">
        <v>0.02</v>
      </c>
      <c r="N33" s="21">
        <f>E33+H33-K33+M33-Q33</f>
        <v>405.01492000000508</v>
      </c>
      <c r="O33" s="20">
        <v>35</v>
      </c>
      <c r="P33" s="20">
        <v>206</v>
      </c>
      <c r="Q33" s="21">
        <v>8346.4974203444999</v>
      </c>
    </row>
    <row r="34" spans="1:17" x14ac:dyDescent="0.25">
      <c r="A34" s="19"/>
      <c r="B34" s="13" t="s">
        <v>1</v>
      </c>
      <c r="C34" s="18">
        <f t="shared" ref="C34:Q34" si="2">SUM(C30:C33)</f>
        <v>436</v>
      </c>
      <c r="D34" s="18">
        <f t="shared" si="2"/>
        <v>6832</v>
      </c>
      <c r="E34" s="17">
        <f t="shared" si="2"/>
        <v>132954.82881203538</v>
      </c>
      <c r="F34" s="18">
        <f t="shared" si="2"/>
        <v>54</v>
      </c>
      <c r="G34" s="18">
        <f t="shared" si="2"/>
        <v>200</v>
      </c>
      <c r="H34" s="17">
        <f t="shared" si="2"/>
        <v>3162.3607999999995</v>
      </c>
      <c r="I34" s="18">
        <f t="shared" si="2"/>
        <v>31</v>
      </c>
      <c r="J34" s="18">
        <f t="shared" si="2"/>
        <v>89</v>
      </c>
      <c r="K34" s="17">
        <f t="shared" si="2"/>
        <v>1431.7216103999999</v>
      </c>
      <c r="L34" s="18">
        <f t="shared" si="2"/>
        <v>31</v>
      </c>
      <c r="M34" s="17">
        <f t="shared" si="2"/>
        <v>4.2399999999999993</v>
      </c>
      <c r="N34" s="17">
        <f t="shared" si="2"/>
        <v>986.38020190002499</v>
      </c>
      <c r="O34" s="18">
        <f t="shared" si="2"/>
        <v>434</v>
      </c>
      <c r="P34" s="18">
        <f t="shared" si="2"/>
        <v>6888</v>
      </c>
      <c r="Q34" s="17">
        <f t="shared" si="2"/>
        <v>133703.32779973533</v>
      </c>
    </row>
    <row r="35" spans="1:17" x14ac:dyDescent="0.25">
      <c r="A35" s="2" t="s">
        <v>21</v>
      </c>
    </row>
    <row r="36" spans="1:17" x14ac:dyDescent="0.25">
      <c r="A36" s="2" t="s">
        <v>20</v>
      </c>
    </row>
    <row r="37" spans="1:17" s="2" customFormat="1" x14ac:dyDescent="0.25">
      <c r="A37" s="2" t="s">
        <v>19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s="2" customFormat="1" x14ac:dyDescent="0.25">
      <c r="A38" s="2" t="s">
        <v>18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s="2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x14ac:dyDescent="0.25">
      <c r="A40" s="28" t="s">
        <v>45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5" customHeight="1" x14ac:dyDescent="0.25">
      <c r="A41" s="29" t="s">
        <v>41</v>
      </c>
      <c r="B41" s="29" t="s">
        <v>44</v>
      </c>
      <c r="C41" s="31" t="s">
        <v>39</v>
      </c>
      <c r="D41" s="31"/>
      <c r="E41" s="31"/>
      <c r="F41" s="31" t="s">
        <v>38</v>
      </c>
      <c r="G41" s="31"/>
      <c r="H41" s="31"/>
      <c r="I41" s="31" t="s">
        <v>37</v>
      </c>
      <c r="J41" s="31"/>
      <c r="K41" s="31"/>
      <c r="L41" s="31" t="s">
        <v>36</v>
      </c>
      <c r="M41" s="31"/>
      <c r="N41" s="9" t="s">
        <v>35</v>
      </c>
      <c r="O41" s="31" t="s">
        <v>34</v>
      </c>
      <c r="P41" s="31"/>
      <c r="Q41" s="31"/>
    </row>
    <row r="42" spans="1:17" ht="60" x14ac:dyDescent="0.25">
      <c r="A42" s="30"/>
      <c r="B42" s="30"/>
      <c r="C42" s="13" t="s">
        <v>27</v>
      </c>
      <c r="D42" s="13" t="s">
        <v>33</v>
      </c>
      <c r="E42" s="13" t="s">
        <v>32</v>
      </c>
      <c r="F42" s="13" t="s">
        <v>27</v>
      </c>
      <c r="G42" s="13" t="s">
        <v>31</v>
      </c>
      <c r="H42" s="13" t="s">
        <v>28</v>
      </c>
      <c r="I42" s="13" t="s">
        <v>27</v>
      </c>
      <c r="J42" s="13" t="s">
        <v>30</v>
      </c>
      <c r="K42" s="13" t="s">
        <v>28</v>
      </c>
      <c r="L42" s="13" t="s">
        <v>29</v>
      </c>
      <c r="M42" s="13" t="s">
        <v>28</v>
      </c>
      <c r="N42" s="13" t="s">
        <v>28</v>
      </c>
      <c r="O42" s="13" t="s">
        <v>27</v>
      </c>
      <c r="P42" s="13" t="s">
        <v>26</v>
      </c>
      <c r="Q42" s="13" t="s">
        <v>25</v>
      </c>
    </row>
    <row r="43" spans="1:17" x14ac:dyDescent="0.25">
      <c r="A43" s="23">
        <v>45383</v>
      </c>
      <c r="B43" s="19" t="s">
        <v>24</v>
      </c>
      <c r="C43" s="20">
        <v>2749</v>
      </c>
      <c r="D43" s="20">
        <v>7350</v>
      </c>
      <c r="E43" s="21">
        <v>1437915.4596016556</v>
      </c>
      <c r="F43" s="20">
        <v>140</v>
      </c>
      <c r="G43" s="20">
        <v>242</v>
      </c>
      <c r="H43" s="21">
        <v>34081.502274749997</v>
      </c>
      <c r="I43" s="20">
        <v>86</v>
      </c>
      <c r="J43" s="20">
        <v>124</v>
      </c>
      <c r="K43" s="21">
        <v>15145.964964487996</v>
      </c>
      <c r="L43" s="20">
        <v>31</v>
      </c>
      <c r="M43" s="21">
        <v>37.529482999999992</v>
      </c>
      <c r="N43" s="21">
        <f>E43+H43-K43+M43-Q43</f>
        <v>23622.496478356188</v>
      </c>
      <c r="O43" s="20">
        <v>2767</v>
      </c>
      <c r="P43" s="20">
        <v>7372</v>
      </c>
      <c r="Q43" s="21">
        <v>1433266.0299165614</v>
      </c>
    </row>
    <row r="44" spans="1:17" x14ac:dyDescent="0.25">
      <c r="A44" s="24"/>
      <c r="B44" s="19" t="s">
        <v>23</v>
      </c>
      <c r="C44" s="20">
        <v>624</v>
      </c>
      <c r="D44" s="20">
        <v>1106</v>
      </c>
      <c r="E44" s="21">
        <v>177118.39689783566</v>
      </c>
      <c r="F44" s="20">
        <v>18</v>
      </c>
      <c r="G44" s="20">
        <v>23</v>
      </c>
      <c r="H44" s="21">
        <v>1060.6382363999999</v>
      </c>
      <c r="I44" s="20">
        <v>13</v>
      </c>
      <c r="J44" s="20">
        <v>17</v>
      </c>
      <c r="K44" s="21">
        <v>1926.7637</v>
      </c>
      <c r="L44" s="20">
        <v>5</v>
      </c>
      <c r="M44" s="21">
        <v>29.553223000000003</v>
      </c>
      <c r="N44" s="21">
        <f>E44+H44-K44+M44-Q44</f>
        <v>9926.7502280928311</v>
      </c>
      <c r="O44" s="20">
        <v>607</v>
      </c>
      <c r="P44" s="20">
        <v>1052</v>
      </c>
      <c r="Q44" s="21">
        <v>166355.07442914281</v>
      </c>
    </row>
    <row r="45" spans="1:17" x14ac:dyDescent="0.25">
      <c r="A45" s="24"/>
      <c r="B45" s="19" t="s">
        <v>22</v>
      </c>
      <c r="C45" s="20">
        <v>30</v>
      </c>
      <c r="D45" s="20">
        <v>402</v>
      </c>
      <c r="E45" s="21">
        <v>7758.0450500000297</v>
      </c>
      <c r="F45" s="20">
        <v>5</v>
      </c>
      <c r="G45" s="20">
        <v>19</v>
      </c>
      <c r="H45" s="21">
        <v>73.94</v>
      </c>
      <c r="I45" s="20">
        <v>3</v>
      </c>
      <c r="J45" s="20">
        <v>3</v>
      </c>
      <c r="K45" s="21">
        <v>101.00000000000001</v>
      </c>
      <c r="L45" s="20">
        <v>0</v>
      </c>
      <c r="M45" s="21">
        <v>0</v>
      </c>
      <c r="N45" s="21">
        <f>E45+H45-K45+M45-Q45</f>
        <v>-9774.8746294929661</v>
      </c>
      <c r="O45" s="20">
        <v>52</v>
      </c>
      <c r="P45" s="20">
        <v>471</v>
      </c>
      <c r="Q45" s="21">
        <v>17505.859679492994</v>
      </c>
    </row>
    <row r="46" spans="1:17" x14ac:dyDescent="0.25">
      <c r="A46" s="25"/>
      <c r="B46" s="19" t="s">
        <v>2</v>
      </c>
      <c r="C46" s="20">
        <v>607</v>
      </c>
      <c r="D46" s="20">
        <v>1180</v>
      </c>
      <c r="E46" s="21">
        <v>195436.03596937325</v>
      </c>
      <c r="F46" s="20">
        <v>28</v>
      </c>
      <c r="G46" s="20">
        <v>41</v>
      </c>
      <c r="H46" s="21">
        <v>5040.1821558999991</v>
      </c>
      <c r="I46" s="20">
        <v>8</v>
      </c>
      <c r="J46" s="20">
        <v>8</v>
      </c>
      <c r="K46" s="21">
        <v>921.77321999999992</v>
      </c>
      <c r="L46" s="20">
        <v>12</v>
      </c>
      <c r="M46" s="21">
        <v>171.68481999999997</v>
      </c>
      <c r="N46" s="21">
        <f>E46+H46-K46+M46-Q46</f>
        <v>2387.9986579999968</v>
      </c>
      <c r="O46" s="20">
        <v>612</v>
      </c>
      <c r="P46" s="20">
        <v>1198</v>
      </c>
      <c r="Q46" s="21">
        <v>197338.13106727324</v>
      </c>
    </row>
    <row r="47" spans="1:17" x14ac:dyDescent="0.25">
      <c r="A47" s="19"/>
      <c r="B47" s="13" t="s">
        <v>1</v>
      </c>
      <c r="C47" s="18">
        <f t="shared" ref="C47:Q47" si="3">SUM(C43:C46)</f>
        <v>4010</v>
      </c>
      <c r="D47" s="18">
        <f t="shared" si="3"/>
        <v>10038</v>
      </c>
      <c r="E47" s="17">
        <f t="shared" si="3"/>
        <v>1818227.9375188646</v>
      </c>
      <c r="F47" s="18">
        <f t="shared" si="3"/>
        <v>191</v>
      </c>
      <c r="G47" s="18">
        <f t="shared" si="3"/>
        <v>325</v>
      </c>
      <c r="H47" s="17">
        <f t="shared" si="3"/>
        <v>40256.262667050003</v>
      </c>
      <c r="I47" s="18">
        <f t="shared" si="3"/>
        <v>110</v>
      </c>
      <c r="J47" s="18">
        <f t="shared" si="3"/>
        <v>152</v>
      </c>
      <c r="K47" s="17">
        <f t="shared" si="3"/>
        <v>18095.501884487996</v>
      </c>
      <c r="L47" s="18">
        <f t="shared" si="3"/>
        <v>48</v>
      </c>
      <c r="M47" s="17">
        <f t="shared" si="3"/>
        <v>238.76752599999998</v>
      </c>
      <c r="N47" s="17">
        <f t="shared" si="3"/>
        <v>26162.37073495605</v>
      </c>
      <c r="O47" s="18">
        <f t="shared" si="3"/>
        <v>4038</v>
      </c>
      <c r="P47" s="18">
        <f t="shared" si="3"/>
        <v>10093</v>
      </c>
      <c r="Q47" s="17">
        <f t="shared" si="3"/>
        <v>1814465.0950924703</v>
      </c>
    </row>
    <row r="48" spans="1:17" x14ac:dyDescent="0.25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18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x14ac:dyDescent="0.25">
      <c r="A53" s="28" t="s">
        <v>43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30" x14ac:dyDescent="0.25">
      <c r="A54" s="29" t="s">
        <v>41</v>
      </c>
      <c r="B54" s="29" t="s">
        <v>40</v>
      </c>
      <c r="C54" s="31" t="s">
        <v>39</v>
      </c>
      <c r="D54" s="31"/>
      <c r="E54" s="31"/>
      <c r="F54" s="31" t="s">
        <v>38</v>
      </c>
      <c r="G54" s="31"/>
      <c r="H54" s="31"/>
      <c r="I54" s="31" t="s">
        <v>37</v>
      </c>
      <c r="J54" s="31"/>
      <c r="K54" s="31"/>
      <c r="L54" s="31" t="s">
        <v>36</v>
      </c>
      <c r="M54" s="31"/>
      <c r="N54" s="9" t="s">
        <v>35</v>
      </c>
      <c r="O54" s="31" t="s">
        <v>34</v>
      </c>
      <c r="P54" s="31"/>
      <c r="Q54" s="31"/>
    </row>
    <row r="55" spans="1:17" ht="60" x14ac:dyDescent="0.25">
      <c r="A55" s="30"/>
      <c r="B55" s="30"/>
      <c r="C55" s="13" t="s">
        <v>27</v>
      </c>
      <c r="D55" s="13" t="s">
        <v>33</v>
      </c>
      <c r="E55" s="13" t="s">
        <v>32</v>
      </c>
      <c r="F55" s="13" t="s">
        <v>27</v>
      </c>
      <c r="G55" s="13" t="s">
        <v>31</v>
      </c>
      <c r="H55" s="13" t="s">
        <v>28</v>
      </c>
      <c r="I55" s="13" t="s">
        <v>27</v>
      </c>
      <c r="J55" s="13" t="s">
        <v>30</v>
      </c>
      <c r="K55" s="13" t="s">
        <v>28</v>
      </c>
      <c r="L55" s="13" t="s">
        <v>29</v>
      </c>
      <c r="M55" s="13" t="s">
        <v>28</v>
      </c>
      <c r="N55" s="13" t="s">
        <v>28</v>
      </c>
      <c r="O55" s="13" t="s">
        <v>27</v>
      </c>
      <c r="P55" s="13" t="s">
        <v>26</v>
      </c>
      <c r="Q55" s="13" t="s">
        <v>25</v>
      </c>
    </row>
    <row r="56" spans="1:17" x14ac:dyDescent="0.25">
      <c r="A56" s="23">
        <v>45383</v>
      </c>
      <c r="B56" s="19" t="s">
        <v>24</v>
      </c>
      <c r="C56" s="20">
        <v>414</v>
      </c>
      <c r="D56" s="20">
        <v>1878</v>
      </c>
      <c r="E56" s="21">
        <v>926605.70634337363</v>
      </c>
      <c r="F56" s="20">
        <v>5</v>
      </c>
      <c r="G56" s="20">
        <v>14</v>
      </c>
      <c r="H56" s="21">
        <v>3986.5600000000004</v>
      </c>
      <c r="I56" s="20">
        <v>29</v>
      </c>
      <c r="J56" s="20">
        <v>36</v>
      </c>
      <c r="K56" s="21">
        <v>12373.014101499999</v>
      </c>
      <c r="L56" s="20">
        <v>19</v>
      </c>
      <c r="M56" s="21">
        <v>1.7404000000000004</v>
      </c>
      <c r="N56" s="21">
        <f>E56+H56-K56+M56-Q56</f>
        <v>-185.41599189967383</v>
      </c>
      <c r="O56" s="20">
        <v>411</v>
      </c>
      <c r="P56" s="20">
        <v>1866</v>
      </c>
      <c r="Q56" s="21">
        <v>918406.40863377333</v>
      </c>
    </row>
    <row r="57" spans="1:17" x14ac:dyDescent="0.25">
      <c r="A57" s="24"/>
      <c r="B57" s="19" t="s">
        <v>23</v>
      </c>
      <c r="C57" s="20">
        <v>77</v>
      </c>
      <c r="D57" s="20">
        <v>148</v>
      </c>
      <c r="E57" s="21">
        <v>46992.326928772978</v>
      </c>
      <c r="F57" s="20">
        <v>0</v>
      </c>
      <c r="G57" s="20">
        <v>0</v>
      </c>
      <c r="H57" s="21">
        <v>0</v>
      </c>
      <c r="I57" s="20">
        <v>5</v>
      </c>
      <c r="J57" s="20">
        <v>8</v>
      </c>
      <c r="K57" s="21">
        <v>1032.6000000000001</v>
      </c>
      <c r="L57" s="20">
        <v>0</v>
      </c>
      <c r="M57" s="21">
        <v>0</v>
      </c>
      <c r="N57" s="21">
        <f>E57+H57-K57+M57-Q57</f>
        <v>1398.0835006000125</v>
      </c>
      <c r="O57" s="20">
        <v>73</v>
      </c>
      <c r="P57" s="20">
        <v>140</v>
      </c>
      <c r="Q57" s="21">
        <v>44561.643428172967</v>
      </c>
    </row>
    <row r="58" spans="1:17" x14ac:dyDescent="0.25">
      <c r="A58" s="24"/>
      <c r="B58" s="19" t="s">
        <v>22</v>
      </c>
      <c r="C58" s="20">
        <v>13</v>
      </c>
      <c r="D58" s="20">
        <v>50</v>
      </c>
      <c r="E58" s="21">
        <v>3692.0912500000004</v>
      </c>
      <c r="F58" s="20">
        <v>1</v>
      </c>
      <c r="G58" s="20">
        <v>2</v>
      </c>
      <c r="H58" s="21">
        <v>10</v>
      </c>
      <c r="I58" s="20">
        <v>2</v>
      </c>
      <c r="J58" s="20">
        <v>2</v>
      </c>
      <c r="K58" s="21">
        <v>91.000000000000014</v>
      </c>
      <c r="L58" s="20">
        <v>0</v>
      </c>
      <c r="M58" s="21">
        <v>0</v>
      </c>
      <c r="N58" s="21">
        <f>E58+H58-K58+M58-Q58</f>
        <v>-1364.29</v>
      </c>
      <c r="O58" s="20">
        <v>16</v>
      </c>
      <c r="P58" s="20">
        <v>54</v>
      </c>
      <c r="Q58" s="21">
        <v>4975.3812500000004</v>
      </c>
    </row>
    <row r="59" spans="1:17" x14ac:dyDescent="0.25">
      <c r="A59" s="25"/>
      <c r="B59" s="19" t="s">
        <v>2</v>
      </c>
      <c r="C59" s="20">
        <v>43</v>
      </c>
      <c r="D59" s="20">
        <v>109</v>
      </c>
      <c r="E59" s="21">
        <v>26199.559299999964</v>
      </c>
      <c r="F59" s="20">
        <v>1</v>
      </c>
      <c r="G59" s="20">
        <v>5</v>
      </c>
      <c r="H59" s="21">
        <v>91.36</v>
      </c>
      <c r="I59" s="20">
        <v>2</v>
      </c>
      <c r="J59" s="20">
        <v>2</v>
      </c>
      <c r="K59" s="21">
        <v>330</v>
      </c>
      <c r="L59" s="20">
        <v>0</v>
      </c>
      <c r="M59" s="21">
        <v>0</v>
      </c>
      <c r="N59" s="21">
        <f>E59+H59-K59+M59-Q59</f>
        <v>-638.17000000000553</v>
      </c>
      <c r="O59" s="20">
        <v>46</v>
      </c>
      <c r="P59" s="20">
        <v>113</v>
      </c>
      <c r="Q59" s="21">
        <v>26599.089299999971</v>
      </c>
    </row>
    <row r="60" spans="1:17" x14ac:dyDescent="0.25">
      <c r="A60" s="19"/>
      <c r="B60" s="13" t="s">
        <v>1</v>
      </c>
      <c r="C60" s="18">
        <f t="shared" ref="C60:Q60" si="4">SUM(C56:C59)</f>
        <v>547</v>
      </c>
      <c r="D60" s="18">
        <f t="shared" si="4"/>
        <v>2185</v>
      </c>
      <c r="E60" s="17">
        <f t="shared" si="4"/>
        <v>1003489.6838221466</v>
      </c>
      <c r="F60" s="18">
        <f t="shared" si="4"/>
        <v>7</v>
      </c>
      <c r="G60" s="18">
        <f t="shared" si="4"/>
        <v>21</v>
      </c>
      <c r="H60" s="17">
        <f t="shared" si="4"/>
        <v>4087.9200000000005</v>
      </c>
      <c r="I60" s="18">
        <f t="shared" si="4"/>
        <v>38</v>
      </c>
      <c r="J60" s="18">
        <f t="shared" si="4"/>
        <v>48</v>
      </c>
      <c r="K60" s="17">
        <f t="shared" si="4"/>
        <v>13826.614101499999</v>
      </c>
      <c r="L60" s="18">
        <f t="shared" si="4"/>
        <v>19</v>
      </c>
      <c r="M60" s="17">
        <f t="shared" si="4"/>
        <v>1.7404000000000004</v>
      </c>
      <c r="N60" s="17">
        <f t="shared" si="4"/>
        <v>-789.79249129966684</v>
      </c>
      <c r="O60" s="18">
        <f t="shared" si="4"/>
        <v>546</v>
      </c>
      <c r="P60" s="18">
        <f t="shared" si="4"/>
        <v>2173</v>
      </c>
      <c r="Q60" s="17">
        <f t="shared" si="4"/>
        <v>994542.52261194622</v>
      </c>
    </row>
    <row r="61" spans="1:17" x14ac:dyDescent="0.25">
      <c r="A61" s="2" t="s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" t="s">
        <v>20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2" t="s">
        <v>19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 x14ac:dyDescent="0.25">
      <c r="A66" s="28" t="s">
        <v>42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1:17" ht="30" x14ac:dyDescent="0.25">
      <c r="A67" s="29" t="s">
        <v>41</v>
      </c>
      <c r="B67" s="29" t="s">
        <v>40</v>
      </c>
      <c r="C67" s="31" t="s">
        <v>39</v>
      </c>
      <c r="D67" s="31"/>
      <c r="E67" s="31"/>
      <c r="F67" s="31" t="s">
        <v>38</v>
      </c>
      <c r="G67" s="31"/>
      <c r="H67" s="31"/>
      <c r="I67" s="31" t="s">
        <v>37</v>
      </c>
      <c r="J67" s="31"/>
      <c r="K67" s="31"/>
      <c r="L67" s="31" t="s">
        <v>36</v>
      </c>
      <c r="M67" s="31"/>
      <c r="N67" s="9" t="s">
        <v>35</v>
      </c>
      <c r="O67" s="31" t="s">
        <v>34</v>
      </c>
      <c r="P67" s="31"/>
      <c r="Q67" s="31"/>
    </row>
    <row r="68" spans="1:17" ht="60" x14ac:dyDescent="0.25">
      <c r="A68" s="30"/>
      <c r="B68" s="30"/>
      <c r="C68" s="13" t="s">
        <v>27</v>
      </c>
      <c r="D68" s="13" t="s">
        <v>33</v>
      </c>
      <c r="E68" s="13" t="s">
        <v>32</v>
      </c>
      <c r="F68" s="13" t="s">
        <v>27</v>
      </c>
      <c r="G68" s="13" t="s">
        <v>31</v>
      </c>
      <c r="H68" s="13" t="s">
        <v>28</v>
      </c>
      <c r="I68" s="13" t="s">
        <v>27</v>
      </c>
      <c r="J68" s="13" t="s">
        <v>30</v>
      </c>
      <c r="K68" s="13" t="s">
        <v>28</v>
      </c>
      <c r="L68" s="13" t="s">
        <v>29</v>
      </c>
      <c r="M68" s="13" t="s">
        <v>28</v>
      </c>
      <c r="N68" s="13" t="s">
        <v>28</v>
      </c>
      <c r="O68" s="13" t="s">
        <v>27</v>
      </c>
      <c r="P68" s="13" t="s">
        <v>26</v>
      </c>
      <c r="Q68" s="13" t="s">
        <v>25</v>
      </c>
    </row>
    <row r="69" spans="1:17" x14ac:dyDescent="0.25">
      <c r="A69" s="23">
        <v>45383</v>
      </c>
      <c r="B69" s="19" t="s">
        <v>24</v>
      </c>
      <c r="C69" s="20">
        <v>2444</v>
      </c>
      <c r="D69" s="20">
        <v>5472</v>
      </c>
      <c r="E69" s="21">
        <v>511309.75325824606</v>
      </c>
      <c r="F69" s="20">
        <v>135</v>
      </c>
      <c r="G69" s="20">
        <v>228</v>
      </c>
      <c r="H69" s="21">
        <v>30094.942274749985</v>
      </c>
      <c r="I69" s="20">
        <v>59</v>
      </c>
      <c r="J69" s="20">
        <v>88</v>
      </c>
      <c r="K69" s="21">
        <v>2772.9508629880006</v>
      </c>
      <c r="L69" s="20">
        <v>12</v>
      </c>
      <c r="M69" s="21">
        <v>35.789082999999991</v>
      </c>
      <c r="N69" s="21">
        <f>E69+H69-K69+M69-Q69</f>
        <v>23807.912470258656</v>
      </c>
      <c r="O69" s="20">
        <v>2642</v>
      </c>
      <c r="P69" s="20">
        <v>5506</v>
      </c>
      <c r="Q69" s="21">
        <v>514859.62128274946</v>
      </c>
    </row>
    <row r="70" spans="1:17" x14ac:dyDescent="0.25">
      <c r="A70" s="24"/>
      <c r="B70" s="19" t="s">
        <v>23</v>
      </c>
      <c r="C70" s="20">
        <v>564</v>
      </c>
      <c r="D70" s="20">
        <v>958</v>
      </c>
      <c r="E70" s="21">
        <v>130126.06996906309</v>
      </c>
      <c r="F70" s="20">
        <v>18</v>
      </c>
      <c r="G70" s="20">
        <v>23</v>
      </c>
      <c r="H70" s="21">
        <v>1060.6382363999999</v>
      </c>
      <c r="I70" s="20">
        <v>9</v>
      </c>
      <c r="J70" s="20">
        <v>9</v>
      </c>
      <c r="K70" s="21">
        <v>894.16369999999984</v>
      </c>
      <c r="L70" s="20">
        <v>5</v>
      </c>
      <c r="M70" s="21">
        <v>29.553223000000003</v>
      </c>
      <c r="N70" s="21">
        <f>E70+H70-K70+M70-Q70</f>
        <v>8528.6667274930951</v>
      </c>
      <c r="O70" s="20">
        <v>548</v>
      </c>
      <c r="P70" s="20">
        <v>912</v>
      </c>
      <c r="Q70" s="21">
        <v>121793.43100096997</v>
      </c>
    </row>
    <row r="71" spans="1:17" x14ac:dyDescent="0.25">
      <c r="A71" s="24"/>
      <c r="B71" s="19" t="s">
        <v>22</v>
      </c>
      <c r="C71" s="20">
        <v>21</v>
      </c>
      <c r="D71" s="20">
        <v>352</v>
      </c>
      <c r="E71" s="21">
        <v>4065.9537999999975</v>
      </c>
      <c r="F71" s="20">
        <v>4</v>
      </c>
      <c r="G71" s="20">
        <v>17</v>
      </c>
      <c r="H71" s="21">
        <v>63.94</v>
      </c>
      <c r="I71" s="20">
        <v>1</v>
      </c>
      <c r="J71" s="20">
        <v>1</v>
      </c>
      <c r="K71" s="21">
        <v>10</v>
      </c>
      <c r="L71" s="20">
        <v>0</v>
      </c>
      <c r="M71" s="21">
        <v>0</v>
      </c>
      <c r="N71" s="21">
        <f>E71+H71-K71+M71-Q71</f>
        <v>-8410.584629493067</v>
      </c>
      <c r="O71" s="20">
        <v>40</v>
      </c>
      <c r="P71" s="20">
        <v>417</v>
      </c>
      <c r="Q71" s="21">
        <v>12530.478429493065</v>
      </c>
    </row>
    <row r="72" spans="1:17" x14ac:dyDescent="0.25">
      <c r="A72" s="25"/>
      <c r="B72" s="19" t="s">
        <v>2</v>
      </c>
      <c r="C72" s="20">
        <v>572</v>
      </c>
      <c r="D72" s="20">
        <v>1071</v>
      </c>
      <c r="E72" s="21">
        <v>169236.4766693734</v>
      </c>
      <c r="F72" s="20">
        <v>27</v>
      </c>
      <c r="G72" s="20">
        <v>36</v>
      </c>
      <c r="H72" s="21">
        <v>4948.8221558999994</v>
      </c>
      <c r="I72" s="20">
        <v>6</v>
      </c>
      <c r="J72" s="20">
        <v>6</v>
      </c>
      <c r="K72" s="21">
        <v>591.77322000000004</v>
      </c>
      <c r="L72" s="20">
        <v>12</v>
      </c>
      <c r="M72" s="21">
        <v>171.68481999999997</v>
      </c>
      <c r="N72" s="21">
        <f>E72+H72-K72+M72-Q72</f>
        <v>3026.1686580000096</v>
      </c>
      <c r="O72" s="20">
        <v>575</v>
      </c>
      <c r="P72" s="20">
        <v>1085</v>
      </c>
      <c r="Q72" s="21">
        <v>170739.04176727339</v>
      </c>
    </row>
    <row r="73" spans="1:17" x14ac:dyDescent="0.25">
      <c r="A73" s="19"/>
      <c r="B73" s="13" t="s">
        <v>1</v>
      </c>
      <c r="C73" s="18">
        <f t="shared" ref="C73:Q73" si="5">SUM(C69:C72)</f>
        <v>3601</v>
      </c>
      <c r="D73" s="18">
        <f t="shared" si="5"/>
        <v>7853</v>
      </c>
      <c r="E73" s="17">
        <f t="shared" si="5"/>
        <v>814738.25369668263</v>
      </c>
      <c r="F73" s="18">
        <f t="shared" si="5"/>
        <v>184</v>
      </c>
      <c r="G73" s="18">
        <f t="shared" si="5"/>
        <v>304</v>
      </c>
      <c r="H73" s="17">
        <f t="shared" si="5"/>
        <v>36168.342667049983</v>
      </c>
      <c r="I73" s="18">
        <f t="shared" si="5"/>
        <v>75</v>
      </c>
      <c r="J73" s="18">
        <f t="shared" si="5"/>
        <v>104</v>
      </c>
      <c r="K73" s="17">
        <f t="shared" si="5"/>
        <v>4268.8877829880003</v>
      </c>
      <c r="L73" s="18">
        <f t="shared" si="5"/>
        <v>29</v>
      </c>
      <c r="M73" s="17">
        <f t="shared" si="5"/>
        <v>237.02712599999995</v>
      </c>
      <c r="N73" s="17">
        <f t="shared" si="5"/>
        <v>26952.163226258694</v>
      </c>
      <c r="O73" s="18">
        <f t="shared" si="5"/>
        <v>3805</v>
      </c>
      <c r="P73" s="18">
        <f t="shared" si="5"/>
        <v>7920</v>
      </c>
      <c r="Q73" s="17">
        <f t="shared" si="5"/>
        <v>819922.57248048577</v>
      </c>
    </row>
    <row r="74" spans="1:17" x14ac:dyDescent="0.25">
      <c r="A74" s="2" t="s">
        <v>21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 t="s">
        <v>20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 t="s">
        <v>19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 t="s">
        <v>18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</row>
    <row r="79" spans="1:17" x14ac:dyDescent="0.25">
      <c r="A79" s="26" t="s">
        <v>17</v>
      </c>
      <c r="B79" s="26"/>
      <c r="C79" s="26"/>
      <c r="D79" s="26"/>
    </row>
    <row r="80" spans="1:17" ht="60" x14ac:dyDescent="0.25">
      <c r="A80" s="9" t="s">
        <v>14</v>
      </c>
      <c r="B80" s="12" t="s">
        <v>16</v>
      </c>
      <c r="C80" s="12" t="s">
        <v>15</v>
      </c>
      <c r="D80" s="12" t="s">
        <v>10</v>
      </c>
    </row>
    <row r="81" spans="1:6" x14ac:dyDescent="0.25">
      <c r="A81" s="27">
        <v>45383</v>
      </c>
      <c r="B81" s="16" t="s">
        <v>9</v>
      </c>
      <c r="C81" s="15">
        <v>762338.41371540818</v>
      </c>
      <c r="D81" s="14">
        <f t="shared" ref="D81:D88" si="6">C81/$C$89</f>
        <v>0.16066122380564285</v>
      </c>
    </row>
    <row r="82" spans="1:6" x14ac:dyDescent="0.25">
      <c r="A82" s="27"/>
      <c r="B82" s="16" t="s">
        <v>8</v>
      </c>
      <c r="C82" s="15">
        <v>204786.59260000053</v>
      </c>
      <c r="D82" s="14">
        <f t="shared" si="6"/>
        <v>4.3158345420051474E-2</v>
      </c>
    </row>
    <row r="83" spans="1:6" x14ac:dyDescent="0.25">
      <c r="A83" s="27"/>
      <c r="B83" s="16" t="s">
        <v>7</v>
      </c>
      <c r="C83" s="15">
        <v>832897.45203739451</v>
      </c>
      <c r="D83" s="14">
        <f t="shared" si="6"/>
        <v>0.1755313933306322</v>
      </c>
    </row>
    <row r="84" spans="1:6" x14ac:dyDescent="0.25">
      <c r="A84" s="27"/>
      <c r="B84" s="16" t="s">
        <v>6</v>
      </c>
      <c r="C84" s="15">
        <v>1009348.8496019926</v>
      </c>
      <c r="D84" s="14">
        <f t="shared" si="6"/>
        <v>0.21271815575124847</v>
      </c>
    </row>
    <row r="85" spans="1:6" x14ac:dyDescent="0.25">
      <c r="A85" s="27"/>
      <c r="B85" s="16" t="s">
        <v>5</v>
      </c>
      <c r="C85" s="15">
        <v>537368.84822017129</v>
      </c>
      <c r="D85" s="14">
        <f t="shared" si="6"/>
        <v>0.11324935912558029</v>
      </c>
    </row>
    <row r="86" spans="1:6" x14ac:dyDescent="0.25">
      <c r="A86" s="27"/>
      <c r="B86" s="16" t="s">
        <v>4</v>
      </c>
      <c r="C86" s="15">
        <v>117167.94295996537</v>
      </c>
      <c r="D86" s="14">
        <f t="shared" si="6"/>
        <v>2.4692898544877984E-2</v>
      </c>
    </row>
    <row r="87" spans="1:6" x14ac:dyDescent="0.25">
      <c r="A87" s="27"/>
      <c r="B87" s="16" t="s">
        <v>3</v>
      </c>
      <c r="C87" s="15">
        <v>1254261.3715424794</v>
      </c>
      <c r="D87" s="14">
        <f t="shared" si="6"/>
        <v>0.26433295672725454</v>
      </c>
    </row>
    <row r="88" spans="1:6" x14ac:dyDescent="0.25">
      <c r="A88" s="27"/>
      <c r="B88" s="16" t="s">
        <v>2</v>
      </c>
      <c r="C88" s="15">
        <v>26836.173233491965</v>
      </c>
      <c r="D88" s="14">
        <f t="shared" si="6"/>
        <v>5.655667294712256E-3</v>
      </c>
    </row>
    <row r="89" spans="1:6" x14ac:dyDescent="0.25">
      <c r="A89" s="13"/>
      <c r="B89" s="12" t="s">
        <v>1</v>
      </c>
      <c r="C89" s="11">
        <f>SUM(C81:C88)</f>
        <v>4745005.6439109035</v>
      </c>
      <c r="D89" s="10">
        <f>SUM(D81:D88)</f>
        <v>1.0000000000000002</v>
      </c>
    </row>
    <row r="90" spans="1:6" x14ac:dyDescent="0.25">
      <c r="A90" s="2" t="s">
        <v>0</v>
      </c>
    </row>
    <row r="91" spans="1:6" x14ac:dyDescent="0.25">
      <c r="A91" s="2"/>
    </row>
    <row r="92" spans="1:6" ht="75" x14ac:dyDescent="0.25">
      <c r="A92" s="9" t="s">
        <v>14</v>
      </c>
      <c r="B92" s="9" t="s">
        <v>13</v>
      </c>
      <c r="C92" s="9" t="s">
        <v>12</v>
      </c>
      <c r="D92" s="9" t="s">
        <v>10</v>
      </c>
      <c r="E92" s="9" t="s">
        <v>11</v>
      </c>
      <c r="F92" s="9" t="s">
        <v>10</v>
      </c>
    </row>
    <row r="93" spans="1:6" x14ac:dyDescent="0.25">
      <c r="A93" s="23">
        <v>45383</v>
      </c>
      <c r="B93" s="6" t="s">
        <v>9</v>
      </c>
      <c r="C93" s="8">
        <v>759930.39749990823</v>
      </c>
      <c r="D93" s="7">
        <f t="shared" ref="D93:D100" si="7">C93/$C$101</f>
        <v>0.20043637115922019</v>
      </c>
      <c r="E93" s="8">
        <v>2408.0162154999989</v>
      </c>
      <c r="F93" s="7">
        <f t="shared" ref="F93:F100" si="8">E93/$E$101</f>
        <v>2.5251162062527891E-3</v>
      </c>
    </row>
    <row r="94" spans="1:6" x14ac:dyDescent="0.25">
      <c r="A94" s="24"/>
      <c r="B94" s="6" t="s">
        <v>8</v>
      </c>
      <c r="C94" s="8">
        <v>203853.31510000053</v>
      </c>
      <c r="D94" s="7">
        <f t="shared" si="7"/>
        <v>5.3767580375577891E-2</v>
      </c>
      <c r="E94" s="8">
        <v>933.27750000000003</v>
      </c>
      <c r="F94" s="7">
        <f t="shared" si="8"/>
        <v>9.7866207254412429E-4</v>
      </c>
    </row>
    <row r="95" spans="1:6" x14ac:dyDescent="0.25">
      <c r="A95" s="24"/>
      <c r="B95" s="6" t="s">
        <v>7</v>
      </c>
      <c r="C95" s="8">
        <v>787956.74139999249</v>
      </c>
      <c r="D95" s="7">
        <f t="shared" si="7"/>
        <v>0.20782849376238782</v>
      </c>
      <c r="E95" s="8">
        <v>44940.710637402008</v>
      </c>
      <c r="F95" s="7">
        <f t="shared" si="8"/>
        <v>4.7126143096780565E-2</v>
      </c>
    </row>
    <row r="96" spans="1:6" x14ac:dyDescent="0.25">
      <c r="A96" s="24"/>
      <c r="B96" s="6" t="s">
        <v>6</v>
      </c>
      <c r="C96" s="8">
        <v>988558.08351799264</v>
      </c>
      <c r="D96" s="7">
        <f t="shared" si="7"/>
        <v>0.26073834602791196</v>
      </c>
      <c r="E96" s="8">
        <v>20790.766084000061</v>
      </c>
      <c r="F96" s="7">
        <f t="shared" si="8"/>
        <v>2.1801805171074613E-2</v>
      </c>
    </row>
    <row r="97" spans="1:6" x14ac:dyDescent="0.25">
      <c r="A97" s="24"/>
      <c r="B97" s="6" t="s">
        <v>5</v>
      </c>
      <c r="C97" s="8">
        <v>471741.12423482182</v>
      </c>
      <c r="D97" s="7">
        <f t="shared" si="7"/>
        <v>0.12442465702026345</v>
      </c>
      <c r="E97" s="8">
        <v>65627.723985349468</v>
      </c>
      <c r="F97" s="7">
        <f t="shared" si="8"/>
        <v>6.8819150115432812E-2</v>
      </c>
    </row>
    <row r="98" spans="1:6" x14ac:dyDescent="0.25">
      <c r="A98" s="24"/>
      <c r="B98" s="6" t="s">
        <v>4</v>
      </c>
      <c r="C98" s="8">
        <v>111675.52415650037</v>
      </c>
      <c r="D98" s="7">
        <f t="shared" si="7"/>
        <v>2.9455114419522178E-2</v>
      </c>
      <c r="E98" s="8">
        <v>5492.4188034649997</v>
      </c>
      <c r="F98" s="7">
        <f t="shared" si="8"/>
        <v>5.7595109380429461E-3</v>
      </c>
    </row>
    <row r="99" spans="1:6" x14ac:dyDescent="0.25">
      <c r="A99" s="24"/>
      <c r="B99" s="6" t="s">
        <v>3</v>
      </c>
      <c r="C99" s="8">
        <v>443062.96309395233</v>
      </c>
      <c r="D99" s="7">
        <f t="shared" si="7"/>
        <v>0.11686061356377579</v>
      </c>
      <c r="E99" s="8">
        <v>811198.40844852699</v>
      </c>
      <c r="F99" s="7">
        <f t="shared" si="8"/>
        <v>0.85064636794172199</v>
      </c>
    </row>
    <row r="100" spans="1:6" x14ac:dyDescent="0.25">
      <c r="A100" s="25"/>
      <c r="B100" s="6" t="s">
        <v>2</v>
      </c>
      <c r="C100" s="8">
        <v>24601.594627511964</v>
      </c>
      <c r="D100" s="7">
        <f t="shared" si="7"/>
        <v>6.4888236713405859E-3</v>
      </c>
      <c r="E100" s="8">
        <v>2234.5786059800002</v>
      </c>
      <c r="F100" s="7">
        <f t="shared" si="8"/>
        <v>2.3432444581500647E-3</v>
      </c>
    </row>
    <row r="101" spans="1:6" x14ac:dyDescent="0.25">
      <c r="A101" s="6"/>
      <c r="B101" s="5" t="s">
        <v>1</v>
      </c>
      <c r="C101" s="4">
        <f>SUM(C93:C100)</f>
        <v>3791379.7436306807</v>
      </c>
      <c r="D101" s="3">
        <f>SUM(D93:D100)</f>
        <v>0.99999999999999978</v>
      </c>
      <c r="E101" s="4">
        <f>SUM(E93:E100)</f>
        <v>953625.90028022358</v>
      </c>
      <c r="F101" s="3">
        <f>SUM(F93:F100)</f>
        <v>0.99999999999999989</v>
      </c>
    </row>
    <row r="102" spans="1:6" x14ac:dyDescent="0.25">
      <c r="A102" s="2" t="s">
        <v>0</v>
      </c>
    </row>
  </sheetData>
  <mergeCells count="57">
    <mergeCell ref="A1:Q1"/>
    <mergeCell ref="A2:A3"/>
    <mergeCell ref="B2:B3"/>
    <mergeCell ref="C2:E2"/>
    <mergeCell ref="F2:H2"/>
    <mergeCell ref="I2:K2"/>
    <mergeCell ref="L2:M2"/>
    <mergeCell ref="O2:Q2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  <mergeCell ref="I67:K67"/>
    <mergeCell ref="L67:M67"/>
    <mergeCell ref="O67:Q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lastModifiedBy>Ronit Marthak</cp:lastModifiedBy>
  <dcterms:created xsi:type="dcterms:W3CDTF">2025-08-28T13:53:41Z</dcterms:created>
  <dcterms:modified xsi:type="dcterms:W3CDTF">2025-08-29T13:12:41Z</dcterms:modified>
</cp:coreProperties>
</file>