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keshm\AppData\Local\Microsoft\Windows\INetCache\Content.Outlook\11U9NOFA\"/>
    </mc:Choice>
  </mc:AlternateContent>
  <xr:revisionPtr revIDLastSave="0" documentId="13_ncr:1_{B2598A27-AA29-4DD1-A127-96A7F809AAC4}" xr6:coauthVersionLast="47" xr6:coauthVersionMax="47" xr10:uidLastSave="{00000000-0000-0000-0000-000000000000}"/>
  <bookViews>
    <workbookView xWindow="-108" yWindow="-108" windowWidth="30936" windowHeight="16896" xr2:uid="{A129CEC7-3BEC-46D3-8251-F634F78305DF}"/>
  </bookViews>
  <sheets>
    <sheet name="April-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1" i="1" l="1"/>
  <c r="F97" i="1" s="1"/>
  <c r="C101" i="1"/>
  <c r="D96" i="1" s="1"/>
  <c r="C89" i="1"/>
  <c r="D84" i="1" s="1"/>
  <c r="Q73" i="1"/>
  <c r="P73" i="1"/>
  <c r="O73" i="1"/>
  <c r="M73" i="1"/>
  <c r="L73" i="1"/>
  <c r="K73" i="1"/>
  <c r="J73" i="1"/>
  <c r="I73" i="1"/>
  <c r="H73" i="1"/>
  <c r="G73" i="1"/>
  <c r="F73" i="1"/>
  <c r="E73" i="1"/>
  <c r="D73" i="1"/>
  <c r="C73" i="1"/>
  <c r="N72" i="1"/>
  <c r="N71" i="1"/>
  <c r="N70" i="1"/>
  <c r="N69" i="1"/>
  <c r="Q60" i="1"/>
  <c r="P60" i="1"/>
  <c r="O60" i="1"/>
  <c r="M60" i="1"/>
  <c r="L60" i="1"/>
  <c r="K60" i="1"/>
  <c r="J60" i="1"/>
  <c r="I60" i="1"/>
  <c r="H60" i="1"/>
  <c r="G60" i="1"/>
  <c r="F60" i="1"/>
  <c r="E60" i="1"/>
  <c r="D60" i="1"/>
  <c r="C60" i="1"/>
  <c r="N59" i="1"/>
  <c r="N58" i="1"/>
  <c r="N57" i="1"/>
  <c r="N56" i="1"/>
  <c r="Q47" i="1"/>
  <c r="P47" i="1"/>
  <c r="O47" i="1"/>
  <c r="M47" i="1"/>
  <c r="L47" i="1"/>
  <c r="K47" i="1"/>
  <c r="J47" i="1"/>
  <c r="I47" i="1"/>
  <c r="H47" i="1"/>
  <c r="G47" i="1"/>
  <c r="F47" i="1"/>
  <c r="E47" i="1"/>
  <c r="D47" i="1"/>
  <c r="C47" i="1"/>
  <c r="N46" i="1"/>
  <c r="N45" i="1"/>
  <c r="N44" i="1"/>
  <c r="N43" i="1"/>
  <c r="Q34" i="1"/>
  <c r="P34" i="1"/>
  <c r="O34" i="1"/>
  <c r="M34" i="1"/>
  <c r="L34" i="1"/>
  <c r="K34" i="1"/>
  <c r="J34" i="1"/>
  <c r="I34" i="1"/>
  <c r="H34" i="1"/>
  <c r="G34" i="1"/>
  <c r="F34" i="1"/>
  <c r="E34" i="1"/>
  <c r="D34" i="1"/>
  <c r="C34" i="1"/>
  <c r="N33" i="1"/>
  <c r="N32" i="1"/>
  <c r="N31" i="1"/>
  <c r="N30" i="1"/>
  <c r="Q21" i="1"/>
  <c r="P21" i="1"/>
  <c r="O21" i="1"/>
  <c r="M21" i="1"/>
  <c r="L21" i="1"/>
  <c r="K21" i="1"/>
  <c r="J21" i="1"/>
  <c r="I21" i="1"/>
  <c r="H21" i="1"/>
  <c r="G21" i="1"/>
  <c r="F21" i="1"/>
  <c r="E21" i="1"/>
  <c r="D21" i="1"/>
  <c r="C21" i="1"/>
  <c r="N20" i="1"/>
  <c r="N19" i="1"/>
  <c r="N18" i="1"/>
  <c r="N17" i="1"/>
  <c r="Q8" i="1"/>
  <c r="P8" i="1"/>
  <c r="O8" i="1"/>
  <c r="M8" i="1"/>
  <c r="L8" i="1"/>
  <c r="K8" i="1"/>
  <c r="J8" i="1"/>
  <c r="I8" i="1"/>
  <c r="H8" i="1"/>
  <c r="G8" i="1"/>
  <c r="F8" i="1"/>
  <c r="E8" i="1"/>
  <c r="D8" i="1"/>
  <c r="C8" i="1"/>
  <c r="N7" i="1"/>
  <c r="N6" i="1"/>
  <c r="N5" i="1"/>
  <c r="N4" i="1"/>
  <c r="F95" i="1" l="1"/>
  <c r="N73" i="1"/>
  <c r="D86" i="1"/>
  <c r="N8" i="1"/>
  <c r="N47" i="1"/>
  <c r="N60" i="1"/>
  <c r="D88" i="1"/>
  <c r="D97" i="1"/>
  <c r="D98" i="1"/>
  <c r="N21" i="1"/>
  <c r="D93" i="1"/>
  <c r="F98" i="1"/>
  <c r="N34" i="1"/>
  <c r="D94" i="1"/>
  <c r="D99" i="1"/>
  <c r="D81" i="1"/>
  <c r="F94" i="1"/>
  <c r="F99" i="1"/>
  <c r="D85" i="1"/>
  <c r="D95" i="1"/>
  <c r="D100" i="1"/>
  <c r="D87" i="1"/>
  <c r="D82" i="1"/>
  <c r="F96" i="1"/>
  <c r="F100" i="1"/>
  <c r="D83" i="1"/>
  <c r="F93" i="1"/>
  <c r="F101" i="1" l="1"/>
  <c r="D101" i="1"/>
  <c r="D89" i="1"/>
</calcChain>
</file>

<file path=xl/sharedStrings.xml><?xml version="1.0" encoding="utf-8"?>
<sst xmlns="http://schemas.openxmlformats.org/spreadsheetml/2006/main" count="229" uniqueCount="49">
  <si>
    <t xml:space="preserve"> Outstanding corporate bonds issued by financial Issuers on monthly basis.</t>
  </si>
  <si>
    <t>Monthly</t>
  </si>
  <si>
    <t>Type of Instruments</t>
  </si>
  <si>
    <t>Opening Balance in NSDL and CDSL system</t>
  </si>
  <si>
    <t>Issues during the month in NSDL and CDSL system#</t>
  </si>
  <si>
    <t>Redemptions during the month in NSDL &amp; CDSL sytem##</t>
  </si>
  <si>
    <t>Demat/ Remat transactions (Net value) in NSDL and CDSL</t>
  </si>
  <si>
    <t>Others (if any)*</t>
  </si>
  <si>
    <t>Closing balance in NSDL and CDSL system</t>
  </si>
  <si>
    <t>Number of Issuers</t>
  </si>
  <si>
    <t>Opening No. of instruments Outstanding</t>
  </si>
  <si>
    <t>Opening Outstanding Amount (Rs. In crores)</t>
  </si>
  <si>
    <t>No. of Issues</t>
  </si>
  <si>
    <t>(Amount in Rs. Crores)</t>
  </si>
  <si>
    <t>Number of Redemptions</t>
  </si>
  <si>
    <t>No. of transfers</t>
  </si>
  <si>
    <t>No. of Instruments outstanding</t>
  </si>
  <si>
    <t>Net Outstanding Amount (Rs. In Crores)</t>
  </si>
  <si>
    <t>Fixed Rate</t>
  </si>
  <si>
    <t>Floating Rate</t>
  </si>
  <si>
    <t>Structured Notes</t>
  </si>
  <si>
    <t>Others</t>
  </si>
  <si>
    <t>Total</t>
  </si>
  <si>
    <t>*Others include Redemption through change in face value etc.</t>
  </si>
  <si>
    <t>#  Corporate Action executed by Issuers / R&amp;T Agents to credit the investors having accounts in NSDL  &amp; CDSL system.</t>
  </si>
  <si>
    <t>##  Corporate Action executed by Issuers / R&amp;T Agents to debit the investors having accounts in NSDL &amp; CDSL system.</t>
  </si>
  <si>
    <t xml:space="preserve"> Outstanding Listed corporate bonds issued by financial Issuers on monthly basis.</t>
  </si>
  <si>
    <t xml:space="preserve"> Outstanding Unlisted corporate bonds issued by financial Issuers on monthly basis.</t>
  </si>
  <si>
    <t>Outstanding corporate bonds issued by Non-Financial Issuers on monthly basis</t>
  </si>
  <si>
    <t>Outstanding Listed corporate bonds issued by Non-Financial Issuers on monthly basis</t>
  </si>
  <si>
    <t>Outstanding Unlisted corporate bonds issued by Non-Financial Issuers on monthly basis</t>
  </si>
  <si>
    <t>Outstanding value of corporate debt on the basis of issuers category</t>
  </si>
  <si>
    <t>Period</t>
  </si>
  <si>
    <t>Type of issuers#</t>
  </si>
  <si>
    <t>Outstanding Value held (Amount in Rs. Cr)</t>
  </si>
  <si>
    <t>Percentage</t>
  </si>
  <si>
    <t>Banks</t>
  </si>
  <si>
    <t>Bank / PSU / Government Owned HFCs</t>
  </si>
  <si>
    <t>Bank / PSU / Government Owned NBFCs</t>
  </si>
  <si>
    <t>PSUs/Statutory Bodies</t>
  </si>
  <si>
    <t>NBFC</t>
  </si>
  <si>
    <t>HFC</t>
  </si>
  <si>
    <t xml:space="preserve">Corporate </t>
  </si>
  <si>
    <t># Issuers are categorised based on SEBI email dated May 15, 2020 and NSDL emails dated August 25, 2020 &amp; May 18, 2021</t>
  </si>
  <si>
    <t>Type of issuers</t>
  </si>
  <si>
    <t>Listed Outstanding Value held (Amount in Rs. Cr)</t>
  </si>
  <si>
    <t>Unlisted Outstanding Value held (Amount in Rs. Cr)</t>
  </si>
  <si>
    <t>Type of Instruments **</t>
  </si>
  <si>
    <t>**Type of Instruments are classified based the details provided by the issuer/CDSL at the time of obtaining ISIN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</si>
</sst>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Aptos Narrow"/>
      <family val="2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b/>
      <u/>
      <sz val="11"/>
      <color theme="1"/>
      <name val="Aptos Narrow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horizontal="left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3" fontId="3" fillId="0" borderId="3" xfId="1" applyNumberFormat="1" applyFont="1" applyBorder="1" applyAlignment="1">
      <alignment horizontal="right" wrapText="1"/>
    </xf>
    <xf numFmtId="4" fontId="3" fillId="0" borderId="3" xfId="1" applyNumberFormat="1" applyFont="1" applyBorder="1" applyAlignment="1">
      <alignment horizontal="right" wrapText="1"/>
    </xf>
    <xf numFmtId="3" fontId="4" fillId="0" borderId="3" xfId="1" applyNumberFormat="1" applyFont="1" applyBorder="1" applyAlignment="1">
      <alignment horizontal="right" wrapText="1"/>
    </xf>
    <xf numFmtId="4" fontId="4" fillId="0" borderId="3" xfId="1" applyNumberFormat="1" applyFont="1" applyBorder="1" applyAlignment="1">
      <alignment horizontal="right" wrapText="1"/>
    </xf>
    <xf numFmtId="0" fontId="3" fillId="0" borderId="0" xfId="0" applyFont="1" applyAlignment="1">
      <alignment horizontal="left"/>
    </xf>
    <xf numFmtId="0" fontId="3" fillId="0" borderId="0" xfId="0" applyFont="1"/>
    <xf numFmtId="0" fontId="0" fillId="0" borderId="5" xfId="0" applyBorder="1"/>
    <xf numFmtId="0" fontId="0" fillId="0" borderId="3" xfId="0" applyBorder="1"/>
    <xf numFmtId="2" fontId="0" fillId="0" borderId="3" xfId="0" applyNumberFormat="1" applyBorder="1"/>
    <xf numFmtId="0" fontId="6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2" fontId="3" fillId="0" borderId="3" xfId="0" applyNumberFormat="1" applyFont="1" applyBorder="1" applyAlignment="1">
      <alignment horizontal="right" vertical="center" wrapText="1"/>
    </xf>
    <xf numFmtId="10" fontId="7" fillId="0" borderId="3" xfId="0" applyNumberFormat="1" applyFont="1" applyBorder="1" applyAlignment="1">
      <alignment horizontal="right" vertical="center" wrapText="1"/>
    </xf>
    <xf numFmtId="2" fontId="4" fillId="0" borderId="3" xfId="0" applyNumberFormat="1" applyFont="1" applyBorder="1" applyAlignment="1">
      <alignment horizontal="right" vertical="center" wrapText="1"/>
    </xf>
    <xf numFmtId="10" fontId="6" fillId="0" borderId="3" xfId="0" applyNumberFormat="1" applyFont="1" applyBorder="1" applyAlignment="1">
      <alignment horizontal="right" vertical="center" wrapText="1"/>
    </xf>
    <xf numFmtId="17" fontId="7" fillId="0" borderId="3" xfId="0" applyNumberFormat="1" applyFont="1" applyBorder="1" applyAlignment="1">
      <alignment horizontal="left" vertical="center" wrapText="1"/>
    </xf>
    <xf numFmtId="2" fontId="7" fillId="0" borderId="3" xfId="0" applyNumberFormat="1" applyFont="1" applyBorder="1" applyAlignment="1">
      <alignment horizontal="right" vertical="center" wrapText="1"/>
    </xf>
    <xf numFmtId="10" fontId="7" fillId="0" borderId="3" xfId="2" applyNumberFormat="1" applyFont="1" applyBorder="1" applyAlignment="1">
      <alignment horizontal="right" vertical="center" wrapText="1"/>
    </xf>
    <xf numFmtId="17" fontId="6" fillId="0" borderId="3" xfId="0" applyNumberFormat="1" applyFont="1" applyBorder="1" applyAlignment="1">
      <alignment horizontal="left" vertical="center" wrapText="1"/>
    </xf>
    <xf numFmtId="2" fontId="6" fillId="0" borderId="3" xfId="0" applyNumberFormat="1" applyFont="1" applyBorder="1" applyAlignment="1">
      <alignment horizontal="right" vertical="center" wrapText="1"/>
    </xf>
    <xf numFmtId="10" fontId="6" fillId="0" borderId="3" xfId="2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7" fontId="3" fillId="0" borderId="2" xfId="0" applyNumberFormat="1" applyFont="1" applyBorder="1" applyAlignment="1">
      <alignment horizontal="center" vertical="center" wrapText="1"/>
    </xf>
    <xf numFmtId="17" fontId="3" fillId="0" borderId="5" xfId="0" applyNumberFormat="1" applyFont="1" applyBorder="1" applyAlignment="1">
      <alignment horizontal="center" vertical="center" wrapText="1"/>
    </xf>
    <xf numFmtId="17" fontId="3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17" fontId="3" fillId="0" borderId="3" xfId="0" applyNumberFormat="1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17F1C-B616-4F00-AB95-E83B0722A79B}">
  <dimension ref="A1:Q102"/>
  <sheetViews>
    <sheetView tabSelected="1" topLeftCell="A19" zoomScaleNormal="100" workbookViewId="0">
      <selection activeCell="A102" sqref="A102"/>
    </sheetView>
  </sheetViews>
  <sheetFormatPr defaultColWidth="9.109375" defaultRowHeight="14.4" x14ac:dyDescent="0.3"/>
  <cols>
    <col min="1" max="1" width="9.109375" style="1"/>
    <col min="2" max="2" width="37.6640625" style="1" bestFit="1" customWidth="1"/>
    <col min="3" max="3" width="15.44140625" style="1" bestFit="1" customWidth="1"/>
    <col min="4" max="4" width="16.109375" style="1" customWidth="1"/>
    <col min="5" max="5" width="18.109375" style="1" customWidth="1"/>
    <col min="6" max="6" width="13.6640625" style="1" customWidth="1"/>
    <col min="7" max="7" width="9.109375" style="1"/>
    <col min="8" max="8" width="12.88671875" style="1" customWidth="1"/>
    <col min="9" max="9" width="11" style="1" customWidth="1"/>
    <col min="10" max="10" width="15.5546875" style="1" customWidth="1"/>
    <col min="11" max="11" width="13.88671875" style="1" customWidth="1"/>
    <col min="12" max="12" width="10.33203125" style="1" customWidth="1"/>
    <col min="13" max="13" width="17.21875" style="1" customWidth="1"/>
    <col min="14" max="14" width="12.33203125" style="1" customWidth="1"/>
    <col min="15" max="15" width="13" style="1" customWidth="1"/>
    <col min="16" max="16" width="17.33203125" style="1" customWidth="1"/>
    <col min="17" max="17" width="16.33203125" style="1" customWidth="1"/>
    <col min="18" max="16384" width="9.109375" style="1"/>
  </cols>
  <sheetData>
    <row r="1" spans="1:17" ht="15.6" x14ac:dyDescent="0.3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42" customHeight="1" x14ac:dyDescent="0.3">
      <c r="A2" s="27" t="s">
        <v>1</v>
      </c>
      <c r="B2" s="27" t="s">
        <v>47</v>
      </c>
      <c r="C2" s="29" t="s">
        <v>3</v>
      </c>
      <c r="D2" s="29"/>
      <c r="E2" s="29"/>
      <c r="F2" s="29" t="s">
        <v>4</v>
      </c>
      <c r="G2" s="29"/>
      <c r="H2" s="29"/>
      <c r="I2" s="29" t="s">
        <v>5</v>
      </c>
      <c r="J2" s="29"/>
      <c r="K2" s="29"/>
      <c r="L2" s="29" t="s">
        <v>6</v>
      </c>
      <c r="M2" s="29"/>
      <c r="N2" s="2" t="s">
        <v>7</v>
      </c>
      <c r="O2" s="29" t="s">
        <v>8</v>
      </c>
      <c r="P2" s="29"/>
      <c r="Q2" s="29"/>
    </row>
    <row r="3" spans="1:17" ht="57.6" x14ac:dyDescent="0.3">
      <c r="A3" s="28"/>
      <c r="B3" s="28"/>
      <c r="C3" s="3" t="s">
        <v>9</v>
      </c>
      <c r="D3" s="3" t="s">
        <v>10</v>
      </c>
      <c r="E3" s="3" t="s">
        <v>11</v>
      </c>
      <c r="F3" s="3" t="s">
        <v>9</v>
      </c>
      <c r="G3" s="3" t="s">
        <v>12</v>
      </c>
      <c r="H3" s="3" t="s">
        <v>13</v>
      </c>
      <c r="I3" s="3" t="s">
        <v>9</v>
      </c>
      <c r="J3" s="3" t="s">
        <v>14</v>
      </c>
      <c r="K3" s="3" t="s">
        <v>13</v>
      </c>
      <c r="L3" s="3" t="s">
        <v>15</v>
      </c>
      <c r="M3" s="3" t="s">
        <v>13</v>
      </c>
      <c r="N3" s="3" t="s">
        <v>13</v>
      </c>
      <c r="O3" s="3" t="s">
        <v>9</v>
      </c>
      <c r="P3" s="3" t="s">
        <v>16</v>
      </c>
      <c r="Q3" s="3" t="s">
        <v>17</v>
      </c>
    </row>
    <row r="4" spans="1:17" x14ac:dyDescent="0.3">
      <c r="A4" s="30">
        <v>45748</v>
      </c>
      <c r="B4" s="4" t="s">
        <v>18</v>
      </c>
      <c r="C4" s="5">
        <v>545</v>
      </c>
      <c r="D4" s="5">
        <v>10411</v>
      </c>
      <c r="E4" s="6">
        <v>3220594.5920049045</v>
      </c>
      <c r="F4" s="5">
        <v>108</v>
      </c>
      <c r="G4" s="5">
        <v>354</v>
      </c>
      <c r="H4" s="6">
        <v>89225.752414000061</v>
      </c>
      <c r="I4" s="5">
        <v>96</v>
      </c>
      <c r="J4" s="5">
        <v>193</v>
      </c>
      <c r="K4" s="6">
        <v>54362.257880639932</v>
      </c>
      <c r="L4" s="5">
        <v>64</v>
      </c>
      <c r="M4" s="6">
        <v>184.64200000000008</v>
      </c>
      <c r="N4" s="6">
        <f>E4+H4-K4+M4-Q4</f>
        <v>458.943301578518</v>
      </c>
      <c r="O4" s="5">
        <v>554</v>
      </c>
      <c r="P4" s="5">
        <v>10530</v>
      </c>
      <c r="Q4" s="6">
        <v>3255183.7852366865</v>
      </c>
    </row>
    <row r="5" spans="1:17" x14ac:dyDescent="0.3">
      <c r="A5" s="31"/>
      <c r="B5" s="4" t="s">
        <v>19</v>
      </c>
      <c r="C5" s="5">
        <v>97</v>
      </c>
      <c r="D5" s="5">
        <v>237</v>
      </c>
      <c r="E5" s="6">
        <v>56046.248012559903</v>
      </c>
      <c r="F5" s="5">
        <v>4</v>
      </c>
      <c r="G5" s="5">
        <v>5</v>
      </c>
      <c r="H5" s="6">
        <v>1329.6</v>
      </c>
      <c r="I5" s="5">
        <v>7</v>
      </c>
      <c r="J5" s="5">
        <v>8</v>
      </c>
      <c r="K5" s="6">
        <v>994.40000000000009</v>
      </c>
      <c r="L5" s="5">
        <v>0</v>
      </c>
      <c r="M5" s="6">
        <v>0</v>
      </c>
      <c r="N5" s="6">
        <f t="shared" ref="N5:N7" si="0">E5+H5-K5+M5-Q5</f>
        <v>238.28599999994913</v>
      </c>
      <c r="O5" s="5">
        <v>97</v>
      </c>
      <c r="P5" s="5">
        <v>234</v>
      </c>
      <c r="Q5" s="6">
        <v>56143.162012559951</v>
      </c>
    </row>
    <row r="6" spans="1:17" x14ac:dyDescent="0.3">
      <c r="A6" s="31"/>
      <c r="B6" s="4" t="s">
        <v>20</v>
      </c>
      <c r="C6" s="5">
        <v>69</v>
      </c>
      <c r="D6" s="5">
        <v>2521</v>
      </c>
      <c r="E6" s="6">
        <v>29189.257815813704</v>
      </c>
      <c r="F6" s="5">
        <v>4</v>
      </c>
      <c r="G6" s="5">
        <v>28</v>
      </c>
      <c r="H6" s="6">
        <v>353.78999999999996</v>
      </c>
      <c r="I6" s="5">
        <v>11</v>
      </c>
      <c r="J6" s="5">
        <v>61</v>
      </c>
      <c r="K6" s="6">
        <v>367.72999999999996</v>
      </c>
      <c r="L6" s="5">
        <v>0</v>
      </c>
      <c r="M6" s="6">
        <v>0</v>
      </c>
      <c r="N6" s="6">
        <f t="shared" si="0"/>
        <v>139.36999999992986</v>
      </c>
      <c r="O6" s="5">
        <v>67</v>
      </c>
      <c r="P6" s="5">
        <v>2516</v>
      </c>
      <c r="Q6" s="6">
        <v>29035.947815813775</v>
      </c>
    </row>
    <row r="7" spans="1:17" x14ac:dyDescent="0.3">
      <c r="A7" s="32"/>
      <c r="B7" s="4" t="s">
        <v>21</v>
      </c>
      <c r="C7" s="5">
        <v>97</v>
      </c>
      <c r="D7" s="5">
        <v>996</v>
      </c>
      <c r="E7" s="6">
        <v>34664.4244061012</v>
      </c>
      <c r="F7" s="5">
        <v>10</v>
      </c>
      <c r="G7" s="5">
        <v>51</v>
      </c>
      <c r="H7" s="6">
        <v>429.21419999999995</v>
      </c>
      <c r="I7" s="5">
        <v>10</v>
      </c>
      <c r="J7" s="5">
        <v>14</v>
      </c>
      <c r="K7" s="6">
        <v>222.5209999999999</v>
      </c>
      <c r="L7" s="5">
        <v>12</v>
      </c>
      <c r="M7" s="6">
        <v>1.0606</v>
      </c>
      <c r="N7" s="6">
        <f t="shared" si="0"/>
        <v>143.38990000002377</v>
      </c>
      <c r="O7" s="5">
        <v>96</v>
      </c>
      <c r="P7" s="5">
        <v>1011</v>
      </c>
      <c r="Q7" s="6">
        <v>34728.788306101174</v>
      </c>
    </row>
    <row r="8" spans="1:17" x14ac:dyDescent="0.3">
      <c r="A8" s="4"/>
      <c r="B8" s="3" t="s">
        <v>22</v>
      </c>
      <c r="C8" s="7">
        <f t="shared" ref="C8:H8" si="1">SUM(C4:C7)</f>
        <v>808</v>
      </c>
      <c r="D8" s="7">
        <f t="shared" si="1"/>
        <v>14165</v>
      </c>
      <c r="E8" s="8">
        <f t="shared" si="1"/>
        <v>3340494.5222393791</v>
      </c>
      <c r="F8" s="7">
        <f t="shared" si="1"/>
        <v>126</v>
      </c>
      <c r="G8" s="7">
        <f t="shared" si="1"/>
        <v>438</v>
      </c>
      <c r="H8" s="8">
        <f t="shared" si="1"/>
        <v>91338.356614000062</v>
      </c>
      <c r="I8" s="7">
        <f t="shared" ref="I8:Q8" si="2">SUM(I4:I7)</f>
        <v>124</v>
      </c>
      <c r="J8" s="7">
        <f t="shared" si="2"/>
        <v>276</v>
      </c>
      <c r="K8" s="8">
        <f t="shared" si="2"/>
        <v>55946.908880639938</v>
      </c>
      <c r="L8" s="7">
        <f t="shared" si="2"/>
        <v>76</v>
      </c>
      <c r="M8" s="8">
        <f t="shared" si="2"/>
        <v>185.70260000000007</v>
      </c>
      <c r="N8" s="8">
        <f t="shared" si="2"/>
        <v>979.98920157842076</v>
      </c>
      <c r="O8" s="7">
        <f t="shared" si="2"/>
        <v>814</v>
      </c>
      <c r="P8" s="7">
        <f t="shared" si="2"/>
        <v>14291</v>
      </c>
      <c r="Q8" s="8">
        <f t="shared" si="2"/>
        <v>3375091.6833711611</v>
      </c>
    </row>
    <row r="9" spans="1:17" x14ac:dyDescent="0.3">
      <c r="A9" s="9" t="s">
        <v>23</v>
      </c>
    </row>
    <row r="10" spans="1:17" x14ac:dyDescent="0.3">
      <c r="A10" s="9" t="s">
        <v>48</v>
      </c>
    </row>
    <row r="11" spans="1:17" s="10" customFormat="1" x14ac:dyDescent="0.3">
      <c r="A11" s="9" t="s">
        <v>24</v>
      </c>
    </row>
    <row r="12" spans="1:17" s="10" customFormat="1" x14ac:dyDescent="0.3">
      <c r="A12" s="9" t="s">
        <v>25</v>
      </c>
    </row>
    <row r="13" spans="1:17" s="10" customFormat="1" x14ac:dyDescent="0.3">
      <c r="A13" s="9"/>
    </row>
    <row r="14" spans="1:17" ht="15.6" x14ac:dyDescent="0.3">
      <c r="A14" s="26" t="s">
        <v>26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</row>
    <row r="15" spans="1:17" ht="27.75" customHeight="1" x14ac:dyDescent="0.3">
      <c r="A15" s="27" t="s">
        <v>1</v>
      </c>
      <c r="B15" s="27" t="s">
        <v>47</v>
      </c>
      <c r="C15" s="29" t="s">
        <v>3</v>
      </c>
      <c r="D15" s="29"/>
      <c r="E15" s="29"/>
      <c r="F15" s="29" t="s">
        <v>4</v>
      </c>
      <c r="G15" s="29"/>
      <c r="H15" s="29"/>
      <c r="I15" s="29" t="s">
        <v>5</v>
      </c>
      <c r="J15" s="29"/>
      <c r="K15" s="29"/>
      <c r="L15" s="29" t="s">
        <v>6</v>
      </c>
      <c r="M15" s="29"/>
      <c r="N15" s="2" t="s">
        <v>7</v>
      </c>
      <c r="O15" s="29" t="s">
        <v>8</v>
      </c>
      <c r="P15" s="29"/>
      <c r="Q15" s="29"/>
    </row>
    <row r="16" spans="1:17" ht="64.5" customHeight="1" x14ac:dyDescent="0.3">
      <c r="A16" s="28"/>
      <c r="B16" s="28"/>
      <c r="C16" s="3" t="s">
        <v>9</v>
      </c>
      <c r="D16" s="3" t="s">
        <v>10</v>
      </c>
      <c r="E16" s="3" t="s">
        <v>11</v>
      </c>
      <c r="F16" s="3" t="s">
        <v>9</v>
      </c>
      <c r="G16" s="3" t="s">
        <v>12</v>
      </c>
      <c r="H16" s="3" t="s">
        <v>13</v>
      </c>
      <c r="I16" s="3" t="s">
        <v>9</v>
      </c>
      <c r="J16" s="3" t="s">
        <v>14</v>
      </c>
      <c r="K16" s="3" t="s">
        <v>13</v>
      </c>
      <c r="L16" s="3" t="s">
        <v>15</v>
      </c>
      <c r="M16" s="3" t="s">
        <v>13</v>
      </c>
      <c r="N16" s="3" t="s">
        <v>13</v>
      </c>
      <c r="O16" s="3" t="s">
        <v>9</v>
      </c>
      <c r="P16" s="3" t="s">
        <v>16</v>
      </c>
      <c r="Q16" s="3" t="s">
        <v>17</v>
      </c>
    </row>
    <row r="17" spans="1:17" x14ac:dyDescent="0.3">
      <c r="A17" s="30">
        <v>45748</v>
      </c>
      <c r="B17" s="4" t="s">
        <v>18</v>
      </c>
      <c r="C17" s="5">
        <v>310</v>
      </c>
      <c r="D17" s="5">
        <v>5755</v>
      </c>
      <c r="E17" s="6">
        <v>3140537.8974013445</v>
      </c>
      <c r="F17" s="5">
        <v>57</v>
      </c>
      <c r="G17" s="5">
        <v>187</v>
      </c>
      <c r="H17" s="6">
        <v>87694.370700000014</v>
      </c>
      <c r="I17" s="5">
        <v>54</v>
      </c>
      <c r="J17" s="5">
        <v>106</v>
      </c>
      <c r="K17" s="6">
        <v>52836.062466199946</v>
      </c>
      <c r="L17" s="5">
        <v>46</v>
      </c>
      <c r="M17" s="6">
        <v>1.0720000000000003</v>
      </c>
      <c r="N17" s="6">
        <f>E17+H17-K17+M17-Q17</f>
        <v>1527.2478902982548</v>
      </c>
      <c r="O17" s="5">
        <v>313</v>
      </c>
      <c r="P17" s="5">
        <v>5799</v>
      </c>
      <c r="Q17" s="6">
        <v>3173870.0297448463</v>
      </c>
    </row>
    <row r="18" spans="1:17" x14ac:dyDescent="0.3">
      <c r="A18" s="31"/>
      <c r="B18" s="4" t="s">
        <v>19</v>
      </c>
      <c r="C18" s="5">
        <v>67</v>
      </c>
      <c r="D18" s="5">
        <v>157</v>
      </c>
      <c r="E18" s="6">
        <v>23922.186462999962</v>
      </c>
      <c r="F18" s="5">
        <v>2</v>
      </c>
      <c r="G18" s="5">
        <v>3</v>
      </c>
      <c r="H18" s="6">
        <v>350</v>
      </c>
      <c r="I18" s="5">
        <v>6</v>
      </c>
      <c r="J18" s="5">
        <v>7</v>
      </c>
      <c r="K18" s="6">
        <v>992.40000000000009</v>
      </c>
      <c r="L18" s="5">
        <v>0</v>
      </c>
      <c r="M18" s="6">
        <v>0</v>
      </c>
      <c r="N18" s="6">
        <f t="shared" ref="N18:N20" si="3">E18+H18-K18+M18-Q18</f>
        <v>207.95499999997264</v>
      </c>
      <c r="O18" s="5">
        <v>66</v>
      </c>
      <c r="P18" s="5">
        <v>153</v>
      </c>
      <c r="Q18" s="6">
        <v>23071.831462999988</v>
      </c>
    </row>
    <row r="19" spans="1:17" x14ac:dyDescent="0.3">
      <c r="A19" s="31"/>
      <c r="B19" s="4" t="s">
        <v>20</v>
      </c>
      <c r="C19" s="5">
        <v>57</v>
      </c>
      <c r="D19" s="5">
        <v>207</v>
      </c>
      <c r="E19" s="6">
        <v>10822.29531581401</v>
      </c>
      <c r="F19" s="5">
        <v>1</v>
      </c>
      <c r="G19" s="5">
        <v>3</v>
      </c>
      <c r="H19" s="6">
        <v>6.1</v>
      </c>
      <c r="I19" s="5">
        <v>10</v>
      </c>
      <c r="J19" s="5">
        <v>21</v>
      </c>
      <c r="K19" s="6">
        <v>260.02</v>
      </c>
      <c r="L19" s="5">
        <v>0</v>
      </c>
      <c r="M19" s="6">
        <v>0</v>
      </c>
      <c r="N19" s="6">
        <f t="shared" si="3"/>
        <v>98.71999999999025</v>
      </c>
      <c r="O19" s="5">
        <v>55</v>
      </c>
      <c r="P19" s="5">
        <v>193</v>
      </c>
      <c r="Q19" s="6">
        <v>10469.65531581402</v>
      </c>
    </row>
    <row r="20" spans="1:17" x14ac:dyDescent="0.3">
      <c r="A20" s="32"/>
      <c r="B20" s="4" t="s">
        <v>21</v>
      </c>
      <c r="C20" s="5">
        <v>71</v>
      </c>
      <c r="D20" s="5">
        <v>794</v>
      </c>
      <c r="E20" s="6">
        <v>26254.928499999962</v>
      </c>
      <c r="F20" s="5">
        <v>7</v>
      </c>
      <c r="G20" s="5">
        <v>44</v>
      </c>
      <c r="H20" s="6">
        <v>403.73079999999993</v>
      </c>
      <c r="I20" s="5">
        <v>9</v>
      </c>
      <c r="J20" s="5">
        <v>12</v>
      </c>
      <c r="K20" s="6">
        <v>222.19099999999992</v>
      </c>
      <c r="L20" s="5">
        <v>6</v>
      </c>
      <c r="M20" s="6">
        <v>1.0506000000000002</v>
      </c>
      <c r="N20" s="6">
        <f t="shared" si="3"/>
        <v>139.58800000000701</v>
      </c>
      <c r="O20" s="5">
        <v>70</v>
      </c>
      <c r="P20" s="5">
        <v>807</v>
      </c>
      <c r="Q20" s="6">
        <v>26297.930899999956</v>
      </c>
    </row>
    <row r="21" spans="1:17" x14ac:dyDescent="0.3">
      <c r="A21" s="4"/>
      <c r="B21" s="3" t="s">
        <v>22</v>
      </c>
      <c r="C21" s="7">
        <f t="shared" ref="C21:Q21" si="4">SUM(C17:C20)</f>
        <v>505</v>
      </c>
      <c r="D21" s="7">
        <f t="shared" si="4"/>
        <v>6913</v>
      </c>
      <c r="E21" s="8">
        <f t="shared" si="4"/>
        <v>3201537.3076801584</v>
      </c>
      <c r="F21" s="7">
        <f t="shared" si="4"/>
        <v>67</v>
      </c>
      <c r="G21" s="7">
        <f t="shared" si="4"/>
        <v>237</v>
      </c>
      <c r="H21" s="8">
        <f t="shared" si="4"/>
        <v>88454.201500000025</v>
      </c>
      <c r="I21" s="7">
        <f t="shared" si="4"/>
        <v>79</v>
      </c>
      <c r="J21" s="7">
        <f t="shared" si="4"/>
        <v>146</v>
      </c>
      <c r="K21" s="8">
        <f t="shared" si="4"/>
        <v>54310.673466199944</v>
      </c>
      <c r="L21" s="7">
        <f t="shared" si="4"/>
        <v>52</v>
      </c>
      <c r="M21" s="8">
        <f t="shared" si="4"/>
        <v>2.1226000000000003</v>
      </c>
      <c r="N21" s="8">
        <f t="shared" si="4"/>
        <v>1973.5108902982247</v>
      </c>
      <c r="O21" s="7">
        <f t="shared" si="4"/>
        <v>504</v>
      </c>
      <c r="P21" s="7">
        <f t="shared" si="4"/>
        <v>6952</v>
      </c>
      <c r="Q21" s="8">
        <f t="shared" si="4"/>
        <v>3233709.4474236602</v>
      </c>
    </row>
    <row r="22" spans="1:17" x14ac:dyDescent="0.3">
      <c r="A22" s="9" t="s">
        <v>23</v>
      </c>
    </row>
    <row r="23" spans="1:17" x14ac:dyDescent="0.3">
      <c r="A23" s="9" t="s">
        <v>48</v>
      </c>
    </row>
    <row r="24" spans="1:17" s="9" customFormat="1" x14ac:dyDescent="0.3">
      <c r="A24" s="9" t="s">
        <v>24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</row>
    <row r="25" spans="1:17" s="9" customFormat="1" x14ac:dyDescent="0.3">
      <c r="A25" s="9" t="s">
        <v>25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pans="1:17" s="9" customFormat="1" x14ac:dyDescent="0.3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pans="1:17" ht="15.6" x14ac:dyDescent="0.3">
      <c r="A27" s="26" t="s">
        <v>27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</row>
    <row r="28" spans="1:17" ht="36.75" customHeight="1" x14ac:dyDescent="0.3">
      <c r="A28" s="27" t="s">
        <v>1</v>
      </c>
      <c r="B28" s="27" t="s">
        <v>47</v>
      </c>
      <c r="C28" s="29" t="s">
        <v>3</v>
      </c>
      <c r="D28" s="29"/>
      <c r="E28" s="29"/>
      <c r="F28" s="29" t="s">
        <v>4</v>
      </c>
      <c r="G28" s="29"/>
      <c r="H28" s="29"/>
      <c r="I28" s="29" t="s">
        <v>5</v>
      </c>
      <c r="J28" s="29"/>
      <c r="K28" s="29"/>
      <c r="L28" s="29" t="s">
        <v>6</v>
      </c>
      <c r="M28" s="29"/>
      <c r="N28" s="2" t="s">
        <v>7</v>
      </c>
      <c r="O28" s="29" t="s">
        <v>8</v>
      </c>
      <c r="P28" s="29"/>
      <c r="Q28" s="29"/>
    </row>
    <row r="29" spans="1:17" ht="63" customHeight="1" x14ac:dyDescent="0.3">
      <c r="A29" s="28"/>
      <c r="B29" s="28"/>
      <c r="C29" s="3" t="s">
        <v>9</v>
      </c>
      <c r="D29" s="3" t="s">
        <v>10</v>
      </c>
      <c r="E29" s="3" t="s">
        <v>11</v>
      </c>
      <c r="F29" s="3" t="s">
        <v>9</v>
      </c>
      <c r="G29" s="3" t="s">
        <v>12</v>
      </c>
      <c r="H29" s="3" t="s">
        <v>13</v>
      </c>
      <c r="I29" s="3" t="s">
        <v>9</v>
      </c>
      <c r="J29" s="3" t="s">
        <v>14</v>
      </c>
      <c r="K29" s="3" t="s">
        <v>13</v>
      </c>
      <c r="L29" s="3" t="s">
        <v>15</v>
      </c>
      <c r="M29" s="3" t="s">
        <v>13</v>
      </c>
      <c r="N29" s="3" t="s">
        <v>13</v>
      </c>
      <c r="O29" s="3" t="s">
        <v>9</v>
      </c>
      <c r="P29" s="3" t="s">
        <v>16</v>
      </c>
      <c r="Q29" s="3" t="s">
        <v>17</v>
      </c>
    </row>
    <row r="30" spans="1:17" x14ac:dyDescent="0.3">
      <c r="A30" s="30">
        <v>45748</v>
      </c>
      <c r="B30" s="4" t="s">
        <v>18</v>
      </c>
      <c r="C30" s="11">
        <v>369</v>
      </c>
      <c r="D30" s="12">
        <v>4656</v>
      </c>
      <c r="E30" s="12">
        <v>80056.694603615528</v>
      </c>
      <c r="F30" s="5">
        <v>53</v>
      </c>
      <c r="G30" s="5">
        <v>167</v>
      </c>
      <c r="H30" s="6">
        <v>1531.3817139999987</v>
      </c>
      <c r="I30" s="5">
        <v>46</v>
      </c>
      <c r="J30" s="5">
        <v>87</v>
      </c>
      <c r="K30" s="6">
        <v>1526.1954144399997</v>
      </c>
      <c r="L30" s="5">
        <v>18</v>
      </c>
      <c r="M30" s="6">
        <v>183.57</v>
      </c>
      <c r="N30" s="6">
        <f t="shared" ref="N30:N33" si="5">E30+H30-K30+M30-Q30</f>
        <v>-1068.3045887289336</v>
      </c>
      <c r="O30" s="5">
        <v>373</v>
      </c>
      <c r="P30" s="5">
        <v>4731</v>
      </c>
      <c r="Q30" s="6">
        <v>81313.755491904478</v>
      </c>
    </row>
    <row r="31" spans="1:17" x14ac:dyDescent="0.3">
      <c r="A31" s="31"/>
      <c r="B31" s="4" t="s">
        <v>19</v>
      </c>
      <c r="C31" s="12">
        <v>37</v>
      </c>
      <c r="D31" s="12">
        <v>80</v>
      </c>
      <c r="E31" s="12">
        <v>32124.06154956001</v>
      </c>
      <c r="F31" s="5">
        <v>2</v>
      </c>
      <c r="G31" s="5">
        <v>2</v>
      </c>
      <c r="H31" s="6">
        <v>979.6</v>
      </c>
      <c r="I31" s="5">
        <v>1</v>
      </c>
      <c r="J31" s="5">
        <v>1</v>
      </c>
      <c r="K31" s="6">
        <v>2</v>
      </c>
      <c r="L31" s="5">
        <v>0</v>
      </c>
      <c r="M31" s="6">
        <v>0</v>
      </c>
      <c r="N31" s="6">
        <f t="shared" si="5"/>
        <v>30.331000000027416</v>
      </c>
      <c r="O31" s="5">
        <v>38</v>
      </c>
      <c r="P31" s="5">
        <v>81</v>
      </c>
      <c r="Q31" s="6">
        <v>33071.330549559985</v>
      </c>
    </row>
    <row r="32" spans="1:17" x14ac:dyDescent="0.3">
      <c r="A32" s="31"/>
      <c r="B32" s="4" t="s">
        <v>20</v>
      </c>
      <c r="C32" s="12">
        <v>23</v>
      </c>
      <c r="D32" s="12">
        <v>2314</v>
      </c>
      <c r="E32" s="12">
        <v>18366.962499999878</v>
      </c>
      <c r="F32" s="5">
        <v>3</v>
      </c>
      <c r="G32" s="5">
        <v>25</v>
      </c>
      <c r="H32" s="6">
        <v>347.68999999999988</v>
      </c>
      <c r="I32" s="5">
        <v>3</v>
      </c>
      <c r="J32" s="5">
        <v>40</v>
      </c>
      <c r="K32" s="6">
        <v>107.71000000000002</v>
      </c>
      <c r="L32" s="5">
        <v>0</v>
      </c>
      <c r="M32" s="6">
        <v>0</v>
      </c>
      <c r="N32" s="6">
        <f t="shared" si="5"/>
        <v>40.650000000037835</v>
      </c>
      <c r="O32" s="5">
        <v>23</v>
      </c>
      <c r="P32" s="5">
        <v>2323</v>
      </c>
      <c r="Q32" s="6">
        <v>18566.292499999839</v>
      </c>
    </row>
    <row r="33" spans="1:17" x14ac:dyDescent="0.3">
      <c r="A33" s="32"/>
      <c r="B33" s="4" t="s">
        <v>21</v>
      </c>
      <c r="C33" s="12">
        <v>38</v>
      </c>
      <c r="D33" s="12">
        <v>202</v>
      </c>
      <c r="E33" s="12">
        <v>8409.4959061013124</v>
      </c>
      <c r="F33" s="5">
        <v>3</v>
      </c>
      <c r="G33" s="5">
        <v>7</v>
      </c>
      <c r="H33" s="6">
        <v>25.483400000000007</v>
      </c>
      <c r="I33" s="5">
        <v>1</v>
      </c>
      <c r="J33" s="5">
        <v>2</v>
      </c>
      <c r="K33" s="6">
        <v>0.33</v>
      </c>
      <c r="L33" s="5">
        <v>6</v>
      </c>
      <c r="M33" s="6">
        <v>0.01</v>
      </c>
      <c r="N33" s="6">
        <f t="shared" si="5"/>
        <v>3.8018999999840162</v>
      </c>
      <c r="O33" s="5">
        <v>38</v>
      </c>
      <c r="P33" s="5">
        <v>204</v>
      </c>
      <c r="Q33" s="6">
        <v>8430.8574061013278</v>
      </c>
    </row>
    <row r="34" spans="1:17" x14ac:dyDescent="0.3">
      <c r="A34" s="4"/>
      <c r="B34" s="3" t="s">
        <v>22</v>
      </c>
      <c r="C34" s="7">
        <f t="shared" ref="C34:Q34" si="6">SUM(C30:C33)</f>
        <v>467</v>
      </c>
      <c r="D34" s="7">
        <f t="shared" si="6"/>
        <v>7252</v>
      </c>
      <c r="E34" s="8">
        <f t="shared" si="6"/>
        <v>138957.21455927673</v>
      </c>
      <c r="F34" s="7">
        <f t="shared" si="6"/>
        <v>61</v>
      </c>
      <c r="G34" s="7">
        <f t="shared" si="6"/>
        <v>201</v>
      </c>
      <c r="H34" s="8">
        <f t="shared" si="6"/>
        <v>2884.1551139999988</v>
      </c>
      <c r="I34" s="7">
        <f t="shared" si="6"/>
        <v>51</v>
      </c>
      <c r="J34" s="7">
        <f t="shared" si="6"/>
        <v>130</v>
      </c>
      <c r="K34" s="8">
        <f t="shared" si="6"/>
        <v>1636.2354144399997</v>
      </c>
      <c r="L34" s="7">
        <f t="shared" si="6"/>
        <v>24</v>
      </c>
      <c r="M34" s="8">
        <f t="shared" si="6"/>
        <v>183.57999999999998</v>
      </c>
      <c r="N34" s="8">
        <f t="shared" si="6"/>
        <v>-993.52168872888433</v>
      </c>
      <c r="O34" s="7">
        <f t="shared" si="6"/>
        <v>472</v>
      </c>
      <c r="P34" s="7">
        <f t="shared" si="6"/>
        <v>7339</v>
      </c>
      <c r="Q34" s="8">
        <f t="shared" si="6"/>
        <v>141382.23594756564</v>
      </c>
    </row>
    <row r="35" spans="1:17" x14ac:dyDescent="0.3">
      <c r="A35" s="9" t="s">
        <v>23</v>
      </c>
    </row>
    <row r="36" spans="1:17" x14ac:dyDescent="0.3">
      <c r="A36" s="9" t="s">
        <v>48</v>
      </c>
    </row>
    <row r="37" spans="1:17" s="9" customFormat="1" x14ac:dyDescent="0.3">
      <c r="A37" s="9" t="s">
        <v>24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</row>
    <row r="38" spans="1:17" s="9" customFormat="1" x14ac:dyDescent="0.3">
      <c r="A38" s="9" t="s">
        <v>25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</row>
    <row r="39" spans="1:17" s="9" customForma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15.6" x14ac:dyDescent="0.3">
      <c r="A40" s="26" t="s">
        <v>28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</row>
    <row r="41" spans="1:17" ht="15" customHeight="1" x14ac:dyDescent="0.3">
      <c r="A41" s="27" t="s">
        <v>1</v>
      </c>
      <c r="B41" s="27" t="s">
        <v>2</v>
      </c>
      <c r="C41" s="29" t="s">
        <v>3</v>
      </c>
      <c r="D41" s="29"/>
      <c r="E41" s="29"/>
      <c r="F41" s="29" t="s">
        <v>4</v>
      </c>
      <c r="G41" s="29"/>
      <c r="H41" s="29"/>
      <c r="I41" s="29" t="s">
        <v>5</v>
      </c>
      <c r="J41" s="29"/>
      <c r="K41" s="29"/>
      <c r="L41" s="29" t="s">
        <v>6</v>
      </c>
      <c r="M41" s="29"/>
      <c r="N41" s="2" t="s">
        <v>7</v>
      </c>
      <c r="O41" s="29" t="s">
        <v>8</v>
      </c>
      <c r="P41" s="29"/>
      <c r="Q41" s="29"/>
    </row>
    <row r="42" spans="1:17" ht="57.6" x14ac:dyDescent="0.3">
      <c r="A42" s="28"/>
      <c r="B42" s="28"/>
      <c r="C42" s="3" t="s">
        <v>9</v>
      </c>
      <c r="D42" s="3" t="s">
        <v>10</v>
      </c>
      <c r="E42" s="3" t="s">
        <v>11</v>
      </c>
      <c r="F42" s="3" t="s">
        <v>9</v>
      </c>
      <c r="G42" s="3" t="s">
        <v>12</v>
      </c>
      <c r="H42" s="3" t="s">
        <v>13</v>
      </c>
      <c r="I42" s="3" t="s">
        <v>9</v>
      </c>
      <c r="J42" s="3" t="s">
        <v>14</v>
      </c>
      <c r="K42" s="3" t="s">
        <v>13</v>
      </c>
      <c r="L42" s="3" t="s">
        <v>15</v>
      </c>
      <c r="M42" s="3" t="s">
        <v>13</v>
      </c>
      <c r="N42" s="3" t="s">
        <v>13</v>
      </c>
      <c r="O42" s="3" t="s">
        <v>9</v>
      </c>
      <c r="P42" s="3" t="s">
        <v>16</v>
      </c>
      <c r="Q42" s="3" t="s">
        <v>17</v>
      </c>
    </row>
    <row r="43" spans="1:17" x14ac:dyDescent="0.3">
      <c r="A43" s="30">
        <v>45748</v>
      </c>
      <c r="B43" s="4" t="s">
        <v>18</v>
      </c>
      <c r="C43" s="5">
        <v>3101</v>
      </c>
      <c r="D43" s="5">
        <v>8433</v>
      </c>
      <c r="E43" s="6">
        <v>1547350.5048398757</v>
      </c>
      <c r="F43" s="5">
        <v>195</v>
      </c>
      <c r="G43" s="5">
        <v>309</v>
      </c>
      <c r="H43" s="6">
        <v>49590.530798943975</v>
      </c>
      <c r="I43" s="5">
        <v>105</v>
      </c>
      <c r="J43" s="5">
        <v>161</v>
      </c>
      <c r="K43" s="6">
        <v>24287.838906469995</v>
      </c>
      <c r="L43" s="5">
        <v>83</v>
      </c>
      <c r="M43" s="6">
        <v>3920.610435999999</v>
      </c>
      <c r="N43" s="6">
        <f t="shared" ref="N43:N46" si="7">E43+H43-K43+M43-Q43</f>
        <v>6144.6257969827857</v>
      </c>
      <c r="O43" s="5">
        <v>3163</v>
      </c>
      <c r="P43" s="5">
        <v>8576</v>
      </c>
      <c r="Q43" s="6">
        <v>1570429.1813713668</v>
      </c>
    </row>
    <row r="44" spans="1:17" x14ac:dyDescent="0.3">
      <c r="A44" s="31"/>
      <c r="B44" s="4" t="s">
        <v>19</v>
      </c>
      <c r="C44" s="5">
        <v>709</v>
      </c>
      <c r="D44" s="5">
        <v>1179</v>
      </c>
      <c r="E44" s="6">
        <v>182769.64845714445</v>
      </c>
      <c r="F44" s="5">
        <v>32</v>
      </c>
      <c r="G44" s="5">
        <v>44</v>
      </c>
      <c r="H44" s="6">
        <v>3312.2258299999994</v>
      </c>
      <c r="I44" s="5">
        <v>17</v>
      </c>
      <c r="J44" s="5">
        <v>21</v>
      </c>
      <c r="K44" s="6">
        <v>2777.2723600000004</v>
      </c>
      <c r="L44" s="5">
        <v>11</v>
      </c>
      <c r="M44" s="6">
        <v>67.081540000000004</v>
      </c>
      <c r="N44" s="6">
        <f t="shared" si="7"/>
        <v>270.70896750027896</v>
      </c>
      <c r="O44" s="5">
        <v>719</v>
      </c>
      <c r="P44" s="5">
        <v>1192</v>
      </c>
      <c r="Q44" s="6">
        <v>183100.97449964419</v>
      </c>
    </row>
    <row r="45" spans="1:17" x14ac:dyDescent="0.3">
      <c r="A45" s="31"/>
      <c r="B45" s="4" t="s">
        <v>20</v>
      </c>
      <c r="C45" s="5">
        <v>60</v>
      </c>
      <c r="D45" s="5">
        <v>626</v>
      </c>
      <c r="E45" s="6">
        <v>15715.603222996788</v>
      </c>
      <c r="F45" s="5">
        <v>8</v>
      </c>
      <c r="G45" s="5">
        <v>29</v>
      </c>
      <c r="H45" s="6">
        <v>131.58999999999997</v>
      </c>
      <c r="I45" s="5">
        <v>8</v>
      </c>
      <c r="J45" s="5">
        <v>29</v>
      </c>
      <c r="K45" s="6">
        <v>827.12999999670012</v>
      </c>
      <c r="L45" s="5">
        <v>0</v>
      </c>
      <c r="M45" s="6">
        <v>0</v>
      </c>
      <c r="N45" s="6">
        <f t="shared" si="7"/>
        <v>257.89249999999993</v>
      </c>
      <c r="O45" s="5">
        <v>61</v>
      </c>
      <c r="P45" s="5">
        <v>631</v>
      </c>
      <c r="Q45" s="6">
        <v>14762.170723000088</v>
      </c>
    </row>
    <row r="46" spans="1:17" x14ac:dyDescent="0.3">
      <c r="A46" s="32"/>
      <c r="B46" s="4" t="s">
        <v>21</v>
      </c>
      <c r="C46" s="5">
        <v>704</v>
      </c>
      <c r="D46" s="5">
        <v>1577</v>
      </c>
      <c r="E46" s="6">
        <v>277224.27953384427</v>
      </c>
      <c r="F46" s="5">
        <v>47</v>
      </c>
      <c r="G46" s="5">
        <v>62</v>
      </c>
      <c r="H46" s="6">
        <v>8476.8981980000008</v>
      </c>
      <c r="I46" s="5">
        <v>17</v>
      </c>
      <c r="J46" s="5">
        <v>20</v>
      </c>
      <c r="K46" s="6">
        <v>3387.4651944999991</v>
      </c>
      <c r="L46" s="5">
        <v>31</v>
      </c>
      <c r="M46" s="6">
        <v>321.83</v>
      </c>
      <c r="N46" s="6">
        <f t="shared" si="7"/>
        <v>767.21036619512597</v>
      </c>
      <c r="O46" s="5">
        <v>717</v>
      </c>
      <c r="P46" s="5">
        <v>1630</v>
      </c>
      <c r="Q46" s="6">
        <v>281868.33217114914</v>
      </c>
    </row>
    <row r="47" spans="1:17" x14ac:dyDescent="0.3">
      <c r="A47" s="4"/>
      <c r="B47" s="3" t="s">
        <v>22</v>
      </c>
      <c r="C47" s="7">
        <f t="shared" ref="C47:K47" si="8">SUM(C43:C46)</f>
        <v>4574</v>
      </c>
      <c r="D47" s="7">
        <f t="shared" si="8"/>
        <v>11815</v>
      </c>
      <c r="E47" s="8">
        <f t="shared" si="8"/>
        <v>2023060.036053861</v>
      </c>
      <c r="F47" s="7">
        <f t="shared" si="8"/>
        <v>282</v>
      </c>
      <c r="G47" s="7">
        <f t="shared" si="8"/>
        <v>444</v>
      </c>
      <c r="H47" s="8">
        <f t="shared" si="8"/>
        <v>61511.24482694397</v>
      </c>
      <c r="I47" s="7">
        <f t="shared" si="8"/>
        <v>147</v>
      </c>
      <c r="J47" s="7">
        <f t="shared" si="8"/>
        <v>231</v>
      </c>
      <c r="K47" s="8">
        <f t="shared" si="8"/>
        <v>31279.706460966696</v>
      </c>
      <c r="L47" s="7">
        <f t="shared" ref="L47:Q47" si="9">SUM(L43:L46)</f>
        <v>125</v>
      </c>
      <c r="M47" s="8">
        <f t="shared" si="9"/>
        <v>4309.5219759999991</v>
      </c>
      <c r="N47" s="8">
        <f t="shared" si="9"/>
        <v>7440.4376306781905</v>
      </c>
      <c r="O47" s="7">
        <f t="shared" si="9"/>
        <v>4660</v>
      </c>
      <c r="P47" s="7">
        <f t="shared" si="9"/>
        <v>12029</v>
      </c>
      <c r="Q47" s="8">
        <f t="shared" si="9"/>
        <v>2050160.6587651602</v>
      </c>
    </row>
    <row r="48" spans="1:17" x14ac:dyDescent="0.3">
      <c r="A48" s="9" t="s">
        <v>23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</row>
    <row r="49" spans="1:17" x14ac:dyDescent="0.3">
      <c r="A49" s="9" t="s">
        <v>48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</row>
    <row r="50" spans="1:17" x14ac:dyDescent="0.3">
      <c r="A50" s="9" t="s">
        <v>24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</row>
    <row r="51" spans="1:17" x14ac:dyDescent="0.3">
      <c r="A51" s="9" t="s">
        <v>25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</row>
    <row r="52" spans="1:17" x14ac:dyDescent="0.3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</row>
    <row r="53" spans="1:17" ht="15.6" x14ac:dyDescent="0.3">
      <c r="A53" s="26" t="s">
        <v>29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</row>
    <row r="54" spans="1:17" ht="28.8" x14ac:dyDescent="0.3">
      <c r="A54" s="27" t="s">
        <v>1</v>
      </c>
      <c r="B54" s="27" t="s">
        <v>47</v>
      </c>
      <c r="C54" s="29" t="s">
        <v>3</v>
      </c>
      <c r="D54" s="29"/>
      <c r="E54" s="29"/>
      <c r="F54" s="29" t="s">
        <v>4</v>
      </c>
      <c r="G54" s="29"/>
      <c r="H54" s="29"/>
      <c r="I54" s="29" t="s">
        <v>5</v>
      </c>
      <c r="J54" s="29"/>
      <c r="K54" s="29"/>
      <c r="L54" s="29" t="s">
        <v>6</v>
      </c>
      <c r="M54" s="29"/>
      <c r="N54" s="2" t="s">
        <v>7</v>
      </c>
      <c r="O54" s="29" t="s">
        <v>8</v>
      </c>
      <c r="P54" s="29"/>
      <c r="Q54" s="29"/>
    </row>
    <row r="55" spans="1:17" ht="57.6" x14ac:dyDescent="0.3">
      <c r="A55" s="28"/>
      <c r="B55" s="28"/>
      <c r="C55" s="3" t="s">
        <v>9</v>
      </c>
      <c r="D55" s="3" t="s">
        <v>10</v>
      </c>
      <c r="E55" s="3" t="s">
        <v>11</v>
      </c>
      <c r="F55" s="3" t="s">
        <v>9</v>
      </c>
      <c r="G55" s="3" t="s">
        <v>12</v>
      </c>
      <c r="H55" s="3" t="s">
        <v>13</v>
      </c>
      <c r="I55" s="3" t="s">
        <v>9</v>
      </c>
      <c r="J55" s="3" t="s">
        <v>14</v>
      </c>
      <c r="K55" s="3" t="s">
        <v>13</v>
      </c>
      <c r="L55" s="3" t="s">
        <v>15</v>
      </c>
      <c r="M55" s="3" t="s">
        <v>13</v>
      </c>
      <c r="N55" s="3" t="s">
        <v>13</v>
      </c>
      <c r="O55" s="3" t="s">
        <v>9</v>
      </c>
      <c r="P55" s="3" t="s">
        <v>16</v>
      </c>
      <c r="Q55" s="3" t="s">
        <v>17</v>
      </c>
    </row>
    <row r="56" spans="1:17" x14ac:dyDescent="0.3">
      <c r="A56" s="30">
        <v>45748</v>
      </c>
      <c r="B56" s="4" t="s">
        <v>18</v>
      </c>
      <c r="C56" s="5">
        <v>405</v>
      </c>
      <c r="D56" s="5">
        <v>1882</v>
      </c>
      <c r="E56" s="6">
        <v>977845.81481883279</v>
      </c>
      <c r="F56" s="5">
        <v>18</v>
      </c>
      <c r="G56" s="5">
        <v>43</v>
      </c>
      <c r="H56" s="6">
        <v>16687.811700000002</v>
      </c>
      <c r="I56" s="12">
        <v>30</v>
      </c>
      <c r="J56" s="12">
        <v>39</v>
      </c>
      <c r="K56" s="13">
        <v>15808.726813469999</v>
      </c>
      <c r="L56" s="5">
        <v>14</v>
      </c>
      <c r="M56" s="6">
        <v>0.58180000000000009</v>
      </c>
      <c r="N56" s="6">
        <f t="shared" ref="N56:N59" si="10">E56+H56-K56+M56-Q56</f>
        <v>1381.9641342194518</v>
      </c>
      <c r="O56" s="5">
        <v>402</v>
      </c>
      <c r="P56" s="5">
        <v>1881</v>
      </c>
      <c r="Q56" s="6">
        <v>977343.51737114333</v>
      </c>
    </row>
    <row r="57" spans="1:17" x14ac:dyDescent="0.3">
      <c r="A57" s="31"/>
      <c r="B57" s="4" t="s">
        <v>19</v>
      </c>
      <c r="C57" s="5">
        <v>70</v>
      </c>
      <c r="D57" s="5">
        <v>127</v>
      </c>
      <c r="E57" s="6">
        <v>48491.731589972995</v>
      </c>
      <c r="F57" s="5">
        <v>1</v>
      </c>
      <c r="G57" s="5">
        <v>3</v>
      </c>
      <c r="H57" s="6">
        <v>210</v>
      </c>
      <c r="I57" s="12">
        <v>1</v>
      </c>
      <c r="J57" s="12">
        <v>1</v>
      </c>
      <c r="K57" s="13">
        <v>2.92</v>
      </c>
      <c r="L57" s="5">
        <v>0</v>
      </c>
      <c r="M57" s="6">
        <v>0</v>
      </c>
      <c r="N57" s="6">
        <f t="shared" si="10"/>
        <v>106.4008200000244</v>
      </c>
      <c r="O57" s="5">
        <v>70</v>
      </c>
      <c r="P57" s="5">
        <v>130</v>
      </c>
      <c r="Q57" s="6">
        <v>48592.410769972972</v>
      </c>
    </row>
    <row r="58" spans="1:17" x14ac:dyDescent="0.3">
      <c r="A58" s="31"/>
      <c r="B58" s="4" t="s">
        <v>20</v>
      </c>
      <c r="C58" s="5">
        <v>12</v>
      </c>
      <c r="D58" s="5">
        <v>38</v>
      </c>
      <c r="E58" s="6">
        <v>3109.2954929999987</v>
      </c>
      <c r="F58" s="5">
        <v>0</v>
      </c>
      <c r="G58" s="5">
        <v>0</v>
      </c>
      <c r="H58" s="6">
        <v>0</v>
      </c>
      <c r="I58" s="12">
        <v>2</v>
      </c>
      <c r="J58" s="12">
        <v>5</v>
      </c>
      <c r="K58" s="13">
        <v>372.3</v>
      </c>
      <c r="L58" s="5">
        <v>0</v>
      </c>
      <c r="M58" s="6">
        <v>0</v>
      </c>
      <c r="N58" s="6">
        <f t="shared" si="10"/>
        <v>247.09999999999945</v>
      </c>
      <c r="O58" s="5">
        <v>12</v>
      </c>
      <c r="P58" s="5">
        <v>34</v>
      </c>
      <c r="Q58" s="6">
        <v>2489.8954929999991</v>
      </c>
    </row>
    <row r="59" spans="1:17" x14ac:dyDescent="0.3">
      <c r="A59" s="32"/>
      <c r="B59" s="4" t="s">
        <v>21</v>
      </c>
      <c r="C59" s="5">
        <v>40</v>
      </c>
      <c r="D59" s="5">
        <v>112</v>
      </c>
      <c r="E59" s="6">
        <v>24511.127100799975</v>
      </c>
      <c r="F59" s="5">
        <v>2</v>
      </c>
      <c r="G59" s="5">
        <v>5</v>
      </c>
      <c r="H59" s="6">
        <v>2614.4924999999994</v>
      </c>
      <c r="I59" s="12">
        <v>2</v>
      </c>
      <c r="J59" s="12">
        <v>2</v>
      </c>
      <c r="K59" s="13">
        <v>2750</v>
      </c>
      <c r="L59" s="5">
        <v>0</v>
      </c>
      <c r="M59" s="6">
        <v>0</v>
      </c>
      <c r="N59" s="6">
        <f t="shared" si="10"/>
        <v>3.6849900010565761E-2</v>
      </c>
      <c r="O59" s="5">
        <v>39</v>
      </c>
      <c r="P59" s="5">
        <v>113</v>
      </c>
      <c r="Q59" s="6">
        <v>24375.582750899965</v>
      </c>
    </row>
    <row r="60" spans="1:17" x14ac:dyDescent="0.3">
      <c r="A60" s="4"/>
      <c r="B60" s="3" t="s">
        <v>22</v>
      </c>
      <c r="C60" s="7">
        <f t="shared" ref="C60:K60" si="11">SUM(C56:C59)</f>
        <v>527</v>
      </c>
      <c r="D60" s="7">
        <f t="shared" si="11"/>
        <v>2159</v>
      </c>
      <c r="E60" s="8">
        <f t="shared" si="11"/>
        <v>1053957.9690026056</v>
      </c>
      <c r="F60" s="7">
        <f t="shared" si="11"/>
        <v>21</v>
      </c>
      <c r="G60" s="7">
        <f t="shared" si="11"/>
        <v>51</v>
      </c>
      <c r="H60" s="8">
        <f t="shared" si="11"/>
        <v>19512.304200000002</v>
      </c>
      <c r="I60" s="7">
        <f t="shared" si="11"/>
        <v>35</v>
      </c>
      <c r="J60" s="7">
        <f t="shared" si="11"/>
        <v>47</v>
      </c>
      <c r="K60" s="8">
        <f t="shared" si="11"/>
        <v>18933.94681347</v>
      </c>
      <c r="L60" s="7">
        <f t="shared" ref="L60:Q60" si="12">SUM(L56:L59)</f>
        <v>14</v>
      </c>
      <c r="M60" s="8">
        <f t="shared" si="12"/>
        <v>0.58180000000000009</v>
      </c>
      <c r="N60" s="8">
        <f t="shared" si="12"/>
        <v>1735.5018041194862</v>
      </c>
      <c r="O60" s="7">
        <f t="shared" si="12"/>
        <v>523</v>
      </c>
      <c r="P60" s="7">
        <f t="shared" si="12"/>
        <v>2158</v>
      </c>
      <c r="Q60" s="8">
        <f t="shared" si="12"/>
        <v>1052801.4063850164</v>
      </c>
    </row>
    <row r="61" spans="1:17" x14ac:dyDescent="0.3">
      <c r="A61" s="9" t="s">
        <v>23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</row>
    <row r="62" spans="1:17" x14ac:dyDescent="0.3">
      <c r="A62" s="9" t="s">
        <v>48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</row>
    <row r="63" spans="1:17" x14ac:dyDescent="0.3">
      <c r="A63" s="9" t="s">
        <v>24</v>
      </c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</row>
    <row r="64" spans="1:17" x14ac:dyDescent="0.3">
      <c r="A64" s="9" t="s">
        <v>25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</row>
    <row r="65" spans="1:17" x14ac:dyDescent="0.3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</row>
    <row r="66" spans="1:17" ht="15.6" x14ac:dyDescent="0.3">
      <c r="A66" s="26" t="s">
        <v>30</v>
      </c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</row>
    <row r="67" spans="1:17" ht="28.8" x14ac:dyDescent="0.3">
      <c r="A67" s="27" t="s">
        <v>1</v>
      </c>
      <c r="B67" s="27" t="s">
        <v>47</v>
      </c>
      <c r="C67" s="29" t="s">
        <v>3</v>
      </c>
      <c r="D67" s="29"/>
      <c r="E67" s="29"/>
      <c r="F67" s="29" t="s">
        <v>4</v>
      </c>
      <c r="G67" s="29"/>
      <c r="H67" s="29"/>
      <c r="I67" s="29" t="s">
        <v>5</v>
      </c>
      <c r="J67" s="29"/>
      <c r="K67" s="29"/>
      <c r="L67" s="29" t="s">
        <v>6</v>
      </c>
      <c r="M67" s="29"/>
      <c r="N67" s="2" t="s">
        <v>7</v>
      </c>
      <c r="O67" s="29" t="s">
        <v>8</v>
      </c>
      <c r="P67" s="29"/>
      <c r="Q67" s="29"/>
    </row>
    <row r="68" spans="1:17" ht="57.6" x14ac:dyDescent="0.3">
      <c r="A68" s="28"/>
      <c r="B68" s="28"/>
      <c r="C68" s="3" t="s">
        <v>9</v>
      </c>
      <c r="D68" s="3" t="s">
        <v>10</v>
      </c>
      <c r="E68" s="3" t="s">
        <v>11</v>
      </c>
      <c r="F68" s="3" t="s">
        <v>9</v>
      </c>
      <c r="G68" s="3" t="s">
        <v>12</v>
      </c>
      <c r="H68" s="3" t="s">
        <v>13</v>
      </c>
      <c r="I68" s="3" t="s">
        <v>9</v>
      </c>
      <c r="J68" s="3" t="s">
        <v>14</v>
      </c>
      <c r="K68" s="3" t="s">
        <v>13</v>
      </c>
      <c r="L68" s="3" t="s">
        <v>15</v>
      </c>
      <c r="M68" s="3" t="s">
        <v>13</v>
      </c>
      <c r="N68" s="3" t="s">
        <v>13</v>
      </c>
      <c r="O68" s="3" t="s">
        <v>9</v>
      </c>
      <c r="P68" s="3" t="s">
        <v>16</v>
      </c>
      <c r="Q68" s="3" t="s">
        <v>17</v>
      </c>
    </row>
    <row r="69" spans="1:17" x14ac:dyDescent="0.3">
      <c r="A69" s="30">
        <v>45748</v>
      </c>
      <c r="B69" s="4" t="s">
        <v>18</v>
      </c>
      <c r="C69" s="5">
        <v>2792</v>
      </c>
      <c r="D69" s="5">
        <v>6551</v>
      </c>
      <c r="E69" s="6">
        <v>569504.69002099067</v>
      </c>
      <c r="F69" s="5">
        <v>177</v>
      </c>
      <c r="G69" s="5">
        <v>266</v>
      </c>
      <c r="H69" s="6">
        <v>32902.719098943999</v>
      </c>
      <c r="I69" s="5">
        <v>76</v>
      </c>
      <c r="J69" s="5">
        <v>122</v>
      </c>
      <c r="K69" s="6">
        <v>8479.1120930000052</v>
      </c>
      <c r="L69" s="5">
        <v>69</v>
      </c>
      <c r="M69" s="6">
        <v>3920.0286359999986</v>
      </c>
      <c r="N69" s="6">
        <f t="shared" ref="N69:N72" si="13">E69+H69-K69+M69-Q69</f>
        <v>4762.6616627633339</v>
      </c>
      <c r="O69" s="5">
        <v>2856</v>
      </c>
      <c r="P69" s="5">
        <v>6695</v>
      </c>
      <c r="Q69" s="6">
        <v>593085.66400017135</v>
      </c>
    </row>
    <row r="70" spans="1:17" x14ac:dyDescent="0.3">
      <c r="A70" s="31"/>
      <c r="B70" s="4" t="s">
        <v>19</v>
      </c>
      <c r="C70" s="5">
        <v>651</v>
      </c>
      <c r="D70" s="5">
        <v>1052</v>
      </c>
      <c r="E70" s="6">
        <v>134277.91686717141</v>
      </c>
      <c r="F70" s="5">
        <v>31</v>
      </c>
      <c r="G70" s="5">
        <v>41</v>
      </c>
      <c r="H70" s="6">
        <v>3102.2258299999994</v>
      </c>
      <c r="I70" s="5">
        <v>16</v>
      </c>
      <c r="J70" s="5">
        <v>20</v>
      </c>
      <c r="K70" s="6">
        <v>2774.3523600000003</v>
      </c>
      <c r="L70" s="5">
        <v>11</v>
      </c>
      <c r="M70" s="6">
        <v>67.081540000000004</v>
      </c>
      <c r="N70" s="6">
        <f t="shared" si="13"/>
        <v>164.30814750006539</v>
      </c>
      <c r="O70" s="5">
        <v>661</v>
      </c>
      <c r="P70" s="5">
        <v>1062</v>
      </c>
      <c r="Q70" s="6">
        <v>134508.56372967138</v>
      </c>
    </row>
    <row r="71" spans="1:17" x14ac:dyDescent="0.3">
      <c r="A71" s="31"/>
      <c r="B71" s="4" t="s">
        <v>20</v>
      </c>
      <c r="C71" s="5">
        <v>51</v>
      </c>
      <c r="D71" s="5">
        <v>588</v>
      </c>
      <c r="E71" s="6">
        <v>12606.307729996783</v>
      </c>
      <c r="F71" s="5">
        <v>8</v>
      </c>
      <c r="G71" s="5">
        <v>29</v>
      </c>
      <c r="H71" s="6">
        <v>131.58999999999997</v>
      </c>
      <c r="I71" s="5">
        <v>7</v>
      </c>
      <c r="J71" s="5">
        <v>24</v>
      </c>
      <c r="K71" s="6">
        <v>454.82999999669994</v>
      </c>
      <c r="L71" s="5">
        <v>0</v>
      </c>
      <c r="M71" s="6">
        <v>0</v>
      </c>
      <c r="N71" s="6">
        <f t="shared" si="13"/>
        <v>10.792500000001382</v>
      </c>
      <c r="O71" s="5">
        <v>52</v>
      </c>
      <c r="P71" s="5">
        <v>597</v>
      </c>
      <c r="Q71" s="6">
        <v>12272.275230000081</v>
      </c>
    </row>
    <row r="72" spans="1:17" x14ac:dyDescent="0.3">
      <c r="A72" s="32"/>
      <c r="B72" s="4" t="s">
        <v>21</v>
      </c>
      <c r="C72" s="5">
        <v>669</v>
      </c>
      <c r="D72" s="5">
        <v>1465</v>
      </c>
      <c r="E72" s="6">
        <v>252713.15243304434</v>
      </c>
      <c r="F72" s="5">
        <v>45</v>
      </c>
      <c r="G72" s="5">
        <v>57</v>
      </c>
      <c r="H72" s="6">
        <v>5862.4056980000005</v>
      </c>
      <c r="I72" s="5">
        <v>15</v>
      </c>
      <c r="J72" s="5">
        <v>18</v>
      </c>
      <c r="K72" s="6">
        <v>637.46519450000017</v>
      </c>
      <c r="L72" s="5">
        <v>31</v>
      </c>
      <c r="M72" s="6">
        <v>321.83</v>
      </c>
      <c r="N72" s="6">
        <f t="shared" si="13"/>
        <v>767.17351629486075</v>
      </c>
      <c r="O72" s="5">
        <v>683</v>
      </c>
      <c r="P72" s="5">
        <v>1517</v>
      </c>
      <c r="Q72" s="6">
        <v>257492.74942024946</v>
      </c>
    </row>
    <row r="73" spans="1:17" x14ac:dyDescent="0.3">
      <c r="A73" s="4"/>
      <c r="B73" s="3" t="s">
        <v>22</v>
      </c>
      <c r="C73" s="7">
        <f t="shared" ref="C73:K73" si="14">SUM(C69:C72)</f>
        <v>4163</v>
      </c>
      <c r="D73" s="7">
        <f t="shared" si="14"/>
        <v>9656</v>
      </c>
      <c r="E73" s="8">
        <f t="shared" si="14"/>
        <v>969102.06705120322</v>
      </c>
      <c r="F73" s="7">
        <f t="shared" si="14"/>
        <v>261</v>
      </c>
      <c r="G73" s="7">
        <f t="shared" si="14"/>
        <v>393</v>
      </c>
      <c r="H73" s="8">
        <f t="shared" si="14"/>
        <v>41998.940626943993</v>
      </c>
      <c r="I73" s="7">
        <f t="shared" si="14"/>
        <v>114</v>
      </c>
      <c r="J73" s="7">
        <f t="shared" si="14"/>
        <v>184</v>
      </c>
      <c r="K73" s="8">
        <f t="shared" si="14"/>
        <v>12345.759647496707</v>
      </c>
      <c r="L73" s="7">
        <f t="shared" ref="L73:Q73" si="15">SUM(L69:L72)</f>
        <v>111</v>
      </c>
      <c r="M73" s="8">
        <f t="shared" si="15"/>
        <v>4308.9401759999992</v>
      </c>
      <c r="N73" s="8">
        <f t="shared" si="15"/>
        <v>5704.9358265582614</v>
      </c>
      <c r="O73" s="7">
        <f t="shared" si="15"/>
        <v>4252</v>
      </c>
      <c r="P73" s="7">
        <f t="shared" si="15"/>
        <v>9871</v>
      </c>
      <c r="Q73" s="8">
        <f t="shared" si="15"/>
        <v>997359.25238009228</v>
      </c>
    </row>
    <row r="74" spans="1:17" x14ac:dyDescent="0.3">
      <c r="A74" s="9" t="s">
        <v>23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</row>
    <row r="75" spans="1:17" x14ac:dyDescent="0.3">
      <c r="A75" s="9" t="s">
        <v>48</v>
      </c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</row>
    <row r="76" spans="1:17" x14ac:dyDescent="0.3">
      <c r="A76" s="9" t="s">
        <v>24</v>
      </c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</row>
    <row r="77" spans="1:17" x14ac:dyDescent="0.3">
      <c r="A77" s="9" t="s">
        <v>25</v>
      </c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</row>
    <row r="78" spans="1:17" x14ac:dyDescent="0.3">
      <c r="A78" s="9"/>
    </row>
    <row r="79" spans="1:17" x14ac:dyDescent="0.3">
      <c r="A79" s="33" t="s">
        <v>31</v>
      </c>
      <c r="B79" s="33"/>
      <c r="C79" s="33"/>
      <c r="D79" s="33"/>
    </row>
    <row r="80" spans="1:17" ht="57.6" x14ac:dyDescent="0.3">
      <c r="A80" s="2" t="s">
        <v>32</v>
      </c>
      <c r="B80" s="14" t="s">
        <v>33</v>
      </c>
      <c r="C80" s="14" t="s">
        <v>34</v>
      </c>
      <c r="D80" s="14" t="s">
        <v>35</v>
      </c>
    </row>
    <row r="81" spans="1:6" x14ac:dyDescent="0.3">
      <c r="A81" s="34">
        <v>45748</v>
      </c>
      <c r="B81" s="15" t="s">
        <v>36</v>
      </c>
      <c r="C81" s="16">
        <v>796982.88151590782</v>
      </c>
      <c r="D81" s="17">
        <f>C81/$C$89</f>
        <v>0.14690245379481798</v>
      </c>
    </row>
    <row r="82" spans="1:6" x14ac:dyDescent="0.3">
      <c r="A82" s="34"/>
      <c r="B82" s="15" t="s">
        <v>37</v>
      </c>
      <c r="C82" s="16">
        <v>241487.67560000045</v>
      </c>
      <c r="D82" s="17">
        <f t="shared" ref="D82:D88" si="16">C82/$C$89</f>
        <v>4.4511786801959032E-2</v>
      </c>
    </row>
    <row r="83" spans="1:6" x14ac:dyDescent="0.3">
      <c r="A83" s="34"/>
      <c r="B83" s="15" t="s">
        <v>38</v>
      </c>
      <c r="C83" s="16">
        <v>946220.33776946203</v>
      </c>
      <c r="D83" s="17">
        <f t="shared" si="16"/>
        <v>0.17441038279831733</v>
      </c>
    </row>
    <row r="84" spans="1:6" x14ac:dyDescent="0.3">
      <c r="A84" s="34"/>
      <c r="B84" s="15" t="s">
        <v>39</v>
      </c>
      <c r="C84" s="16">
        <v>1138032.3106285105</v>
      </c>
      <c r="D84" s="17">
        <f t="shared" si="16"/>
        <v>0.20976578394146828</v>
      </c>
    </row>
    <row r="85" spans="1:6" x14ac:dyDescent="0.3">
      <c r="A85" s="34"/>
      <c r="B85" s="15" t="s">
        <v>40</v>
      </c>
      <c r="C85" s="16">
        <v>633678.51989576989</v>
      </c>
      <c r="D85" s="17">
        <f t="shared" si="16"/>
        <v>0.11680166744948954</v>
      </c>
    </row>
    <row r="86" spans="1:6" x14ac:dyDescent="0.3">
      <c r="A86" s="34"/>
      <c r="B86" s="15" t="s">
        <v>41</v>
      </c>
      <c r="C86" s="16">
        <v>148164.11839163586</v>
      </c>
      <c r="D86" s="17">
        <f t="shared" si="16"/>
        <v>2.731008790888664E-2</v>
      </c>
    </row>
    <row r="87" spans="1:6" x14ac:dyDescent="0.3">
      <c r="A87" s="34"/>
      <c r="B87" s="15" t="s">
        <v>42</v>
      </c>
      <c r="C87" s="16">
        <v>1466864.9461628408</v>
      </c>
      <c r="D87" s="17">
        <f t="shared" si="16"/>
        <v>0.2703772753149451</v>
      </c>
    </row>
    <row r="88" spans="1:6" x14ac:dyDescent="0.3">
      <c r="A88" s="34"/>
      <c r="B88" s="15" t="s">
        <v>21</v>
      </c>
      <c r="C88" s="16">
        <v>53821.552172186872</v>
      </c>
      <c r="D88" s="17">
        <f t="shared" si="16"/>
        <v>9.9205619901162872E-3</v>
      </c>
    </row>
    <row r="89" spans="1:6" x14ac:dyDescent="0.3">
      <c r="A89" s="3"/>
      <c r="B89" s="14" t="s">
        <v>22</v>
      </c>
      <c r="C89" s="18">
        <f>SUM(C81:C88)</f>
        <v>5425252.3421363132</v>
      </c>
      <c r="D89" s="19">
        <f>SUM(D81:D88)</f>
        <v>1.0000000000000002</v>
      </c>
    </row>
    <row r="90" spans="1:6" x14ac:dyDescent="0.3">
      <c r="A90" s="9" t="s">
        <v>43</v>
      </c>
    </row>
    <row r="91" spans="1:6" x14ac:dyDescent="0.3">
      <c r="A91" s="9"/>
    </row>
    <row r="92" spans="1:6" ht="72" x14ac:dyDescent="0.3">
      <c r="A92" s="2" t="s">
        <v>32</v>
      </c>
      <c r="B92" s="2" t="s">
        <v>44</v>
      </c>
      <c r="C92" s="2" t="s">
        <v>45</v>
      </c>
      <c r="D92" s="2" t="s">
        <v>35</v>
      </c>
      <c r="E92" s="2" t="s">
        <v>46</v>
      </c>
      <c r="F92" s="2" t="s">
        <v>35</v>
      </c>
    </row>
    <row r="93" spans="1:6" x14ac:dyDescent="0.3">
      <c r="A93" s="30">
        <v>45748</v>
      </c>
      <c r="B93" s="20" t="s">
        <v>36</v>
      </c>
      <c r="C93" s="21">
        <v>794984.82299990777</v>
      </c>
      <c r="D93" s="22">
        <f>C93/$C$101</f>
        <v>0.18546198764282781</v>
      </c>
      <c r="E93" s="21">
        <v>1998.0585160000014</v>
      </c>
      <c r="F93" s="22">
        <f>E93/$E$101</f>
        <v>1.7546199347968975E-3</v>
      </c>
    </row>
    <row r="94" spans="1:6" x14ac:dyDescent="0.3">
      <c r="A94" s="31"/>
      <c r="B94" s="20" t="s">
        <v>37</v>
      </c>
      <c r="C94" s="21">
        <v>240085.86810000046</v>
      </c>
      <c r="D94" s="22">
        <f t="shared" ref="D94:D100" si="17">C94/$C$101</f>
        <v>5.6009625611160928E-2</v>
      </c>
      <c r="E94" s="21">
        <v>1401.8075000000001</v>
      </c>
      <c r="F94" s="22">
        <f t="shared" ref="F94:F100" si="18">E94/$E$101</f>
        <v>1.2310146897858924E-3</v>
      </c>
    </row>
    <row r="95" spans="1:6" x14ac:dyDescent="0.3">
      <c r="A95" s="31"/>
      <c r="B95" s="20" t="s">
        <v>38</v>
      </c>
      <c r="C95" s="21">
        <v>899870.84619999363</v>
      </c>
      <c r="D95" s="22">
        <f t="shared" si="17"/>
        <v>0.20993084513023916</v>
      </c>
      <c r="E95" s="21">
        <v>46349.491569468431</v>
      </c>
      <c r="F95" s="22">
        <f t="shared" si="18"/>
        <v>4.0702382449889163E-2</v>
      </c>
    </row>
    <row r="96" spans="1:6" x14ac:dyDescent="0.3">
      <c r="A96" s="31"/>
      <c r="B96" s="20" t="s">
        <v>39</v>
      </c>
      <c r="C96" s="21">
        <v>1120267.9336445106</v>
      </c>
      <c r="D96" s="22">
        <f t="shared" si="17"/>
        <v>0.26134727564007665</v>
      </c>
      <c r="E96" s="21">
        <v>17764.376984000013</v>
      </c>
      <c r="F96" s="22">
        <f t="shared" si="18"/>
        <v>1.5600008576212084E-2</v>
      </c>
    </row>
    <row r="97" spans="1:6" x14ac:dyDescent="0.3">
      <c r="A97" s="31"/>
      <c r="B97" s="20" t="s">
        <v>40</v>
      </c>
      <c r="C97" s="21">
        <v>566964.33270592627</v>
      </c>
      <c r="D97" s="22">
        <f t="shared" si="17"/>
        <v>0.13226709369047013</v>
      </c>
      <c r="E97" s="21">
        <v>66714.18718984368</v>
      </c>
      <c r="F97" s="22">
        <f t="shared" si="18"/>
        <v>5.8585893175648843E-2</v>
      </c>
    </row>
    <row r="98" spans="1:6" x14ac:dyDescent="0.3">
      <c r="A98" s="31"/>
      <c r="B98" s="20" t="s">
        <v>41</v>
      </c>
      <c r="C98" s="21">
        <v>142959.76712726787</v>
      </c>
      <c r="D98" s="22">
        <f t="shared" si="17"/>
        <v>3.3351080168208404E-2</v>
      </c>
      <c r="E98" s="21">
        <v>5204.3512643679996</v>
      </c>
      <c r="F98" s="22">
        <f t="shared" si="18"/>
        <v>4.5702657870233887E-3</v>
      </c>
    </row>
    <row r="99" spans="1:6" x14ac:dyDescent="0.3">
      <c r="A99" s="31"/>
      <c r="B99" s="20" t="s">
        <v>42</v>
      </c>
      <c r="C99" s="21">
        <v>473859.85764052061</v>
      </c>
      <c r="D99" s="22">
        <f t="shared" si="17"/>
        <v>0.11054675324558816</v>
      </c>
      <c r="E99" s="21">
        <v>993005.08852232026</v>
      </c>
      <c r="F99" s="22">
        <f t="shared" si="18"/>
        <v>0.8720197680516879</v>
      </c>
    </row>
    <row r="100" spans="1:6" x14ac:dyDescent="0.3">
      <c r="A100" s="32"/>
      <c r="B100" s="20" t="s">
        <v>21</v>
      </c>
      <c r="C100" s="21">
        <v>47517.425390526871</v>
      </c>
      <c r="D100" s="22">
        <f t="shared" si="17"/>
        <v>1.1085338871428882E-2</v>
      </c>
      <c r="E100" s="21">
        <v>6304.126781660003</v>
      </c>
      <c r="F100" s="22">
        <f t="shared" si="18"/>
        <v>5.5360473349558509E-3</v>
      </c>
    </row>
    <row r="101" spans="1:6" x14ac:dyDescent="0.3">
      <c r="A101" s="20"/>
      <c r="B101" s="23" t="s">
        <v>22</v>
      </c>
      <c r="C101" s="24">
        <f>SUM(C93:C100)</f>
        <v>4286510.8538086535</v>
      </c>
      <c r="D101" s="25">
        <f>SUM(D93:D100)</f>
        <v>1.0000000000000002</v>
      </c>
      <c r="E101" s="24">
        <f>SUM(E93:E100)</f>
        <v>1138741.4883276604</v>
      </c>
      <c r="F101" s="25">
        <f>SUM(F93:F100)</f>
        <v>1</v>
      </c>
    </row>
    <row r="102" spans="1:6" x14ac:dyDescent="0.3">
      <c r="A102" s="9" t="s">
        <v>43</v>
      </c>
    </row>
  </sheetData>
  <mergeCells count="57">
    <mergeCell ref="A69:A72"/>
    <mergeCell ref="A79:D79"/>
    <mergeCell ref="A81:A88"/>
    <mergeCell ref="A93:A100"/>
    <mergeCell ref="A56:A59"/>
    <mergeCell ref="A66:Q66"/>
    <mergeCell ref="A67:A68"/>
    <mergeCell ref="B67:B68"/>
    <mergeCell ref="C67:E67"/>
    <mergeCell ref="F67:H67"/>
    <mergeCell ref="I67:K67"/>
    <mergeCell ref="L67:M67"/>
    <mergeCell ref="O67:Q67"/>
    <mergeCell ref="A43:A46"/>
    <mergeCell ref="A53:Q53"/>
    <mergeCell ref="A54:A55"/>
    <mergeCell ref="B54:B55"/>
    <mergeCell ref="C54:E54"/>
    <mergeCell ref="F54:H54"/>
    <mergeCell ref="I54:K54"/>
    <mergeCell ref="L54:M54"/>
    <mergeCell ref="O54:Q54"/>
    <mergeCell ref="A30:A33"/>
    <mergeCell ref="A40:Q40"/>
    <mergeCell ref="A41:A42"/>
    <mergeCell ref="B41:B42"/>
    <mergeCell ref="C41:E41"/>
    <mergeCell ref="F41:H41"/>
    <mergeCell ref="I41:K41"/>
    <mergeCell ref="L41:M41"/>
    <mergeCell ref="O41:Q41"/>
    <mergeCell ref="A17:A20"/>
    <mergeCell ref="A27:Q27"/>
    <mergeCell ref="A28:A29"/>
    <mergeCell ref="B28:B29"/>
    <mergeCell ref="C28:E28"/>
    <mergeCell ref="F28:H28"/>
    <mergeCell ref="I28:K28"/>
    <mergeCell ref="L28:M28"/>
    <mergeCell ref="O28:Q28"/>
    <mergeCell ref="A4:A7"/>
    <mergeCell ref="A14:Q14"/>
    <mergeCell ref="A15:A16"/>
    <mergeCell ref="B15:B16"/>
    <mergeCell ref="C15:E15"/>
    <mergeCell ref="F15:H15"/>
    <mergeCell ref="I15:K15"/>
    <mergeCell ref="L15:M15"/>
    <mergeCell ref="O15:Q15"/>
    <mergeCell ref="A1:Q1"/>
    <mergeCell ref="A2:A3"/>
    <mergeCell ref="B2:B3"/>
    <mergeCell ref="C2:E2"/>
    <mergeCell ref="F2:H2"/>
    <mergeCell ref="I2:K2"/>
    <mergeCell ref="L2:M2"/>
    <mergeCell ref="O2:Q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Ronit Marthak</dc:creator>
  <cp:lastModifiedBy>Rakesh Mehta</cp:lastModifiedBy>
  <dcterms:created xsi:type="dcterms:W3CDTF">2025-07-25T14:31:53Z</dcterms:created>
  <dcterms:modified xsi:type="dcterms:W3CDTF">2025-07-25T16:10:25Z</dcterms:modified>
</cp:coreProperties>
</file>