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-120" yWindow="-120" windowWidth="20730" windowHeight="11040"/>
  </bookViews>
  <sheets>
    <sheet name="Dec-24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3" l="1"/>
  <c r="F93" i="3" s="1"/>
  <c r="C101" i="3"/>
  <c r="D98" i="3" s="1"/>
  <c r="F99" i="3"/>
  <c r="F98" i="3"/>
  <c r="F97" i="3"/>
  <c r="F96" i="3"/>
  <c r="C89" i="3"/>
  <c r="D86" i="3" s="1"/>
  <c r="Q73" i="3"/>
  <c r="P73" i="3"/>
  <c r="O73" i="3"/>
  <c r="M73" i="3"/>
  <c r="L73" i="3"/>
  <c r="K73" i="3"/>
  <c r="J73" i="3"/>
  <c r="I73" i="3"/>
  <c r="H73" i="3"/>
  <c r="G73" i="3"/>
  <c r="F73" i="3"/>
  <c r="E73" i="3"/>
  <c r="D73" i="3"/>
  <c r="C73" i="3"/>
  <c r="N72" i="3"/>
  <c r="N71" i="3"/>
  <c r="N70" i="3"/>
  <c r="N69" i="3"/>
  <c r="Q60" i="3"/>
  <c r="P60" i="3"/>
  <c r="O60" i="3"/>
  <c r="M60" i="3"/>
  <c r="L60" i="3"/>
  <c r="K60" i="3"/>
  <c r="J60" i="3"/>
  <c r="I60" i="3"/>
  <c r="H60" i="3"/>
  <c r="G60" i="3"/>
  <c r="F60" i="3"/>
  <c r="E60" i="3"/>
  <c r="D60" i="3"/>
  <c r="C60" i="3"/>
  <c r="N59" i="3"/>
  <c r="N58" i="3"/>
  <c r="N57" i="3"/>
  <c r="N56" i="3"/>
  <c r="Q47" i="3"/>
  <c r="P47" i="3"/>
  <c r="O47" i="3"/>
  <c r="M47" i="3"/>
  <c r="L47" i="3"/>
  <c r="K47" i="3"/>
  <c r="J47" i="3"/>
  <c r="I47" i="3"/>
  <c r="H47" i="3"/>
  <c r="G47" i="3"/>
  <c r="F47" i="3"/>
  <c r="E47" i="3"/>
  <c r="D47" i="3"/>
  <c r="C47" i="3"/>
  <c r="N46" i="3"/>
  <c r="N45" i="3"/>
  <c r="N44" i="3"/>
  <c r="N43" i="3"/>
  <c r="Q34" i="3"/>
  <c r="P34" i="3"/>
  <c r="O34" i="3"/>
  <c r="M34" i="3"/>
  <c r="L34" i="3"/>
  <c r="K34" i="3"/>
  <c r="J34" i="3"/>
  <c r="I34" i="3"/>
  <c r="H34" i="3"/>
  <c r="G34" i="3"/>
  <c r="F34" i="3"/>
  <c r="E34" i="3"/>
  <c r="D34" i="3"/>
  <c r="C34" i="3"/>
  <c r="N33" i="3"/>
  <c r="N32" i="3"/>
  <c r="N31" i="3"/>
  <c r="N30" i="3"/>
  <c r="Q21" i="3"/>
  <c r="P21" i="3"/>
  <c r="O21" i="3"/>
  <c r="M21" i="3"/>
  <c r="L21" i="3"/>
  <c r="K21" i="3"/>
  <c r="J21" i="3"/>
  <c r="I21" i="3"/>
  <c r="H21" i="3"/>
  <c r="G21" i="3"/>
  <c r="F21" i="3"/>
  <c r="E21" i="3"/>
  <c r="D21" i="3"/>
  <c r="C21" i="3"/>
  <c r="N20" i="3"/>
  <c r="N19" i="3"/>
  <c r="N18" i="3"/>
  <c r="N17" i="3"/>
  <c r="Q8" i="3"/>
  <c r="P8" i="3"/>
  <c r="O8" i="3"/>
  <c r="M8" i="3"/>
  <c r="L8" i="3"/>
  <c r="K8" i="3"/>
  <c r="J8" i="3"/>
  <c r="I8" i="3"/>
  <c r="H8" i="3"/>
  <c r="G8" i="3"/>
  <c r="F8" i="3"/>
  <c r="E8" i="3"/>
  <c r="D8" i="3"/>
  <c r="C8" i="3"/>
  <c r="N7" i="3"/>
  <c r="N6" i="3"/>
  <c r="N5" i="3"/>
  <c r="N4" i="3"/>
  <c r="F94" i="3" l="1"/>
  <c r="F101" i="3" s="1"/>
  <c r="F95" i="3"/>
  <c r="F100" i="3"/>
  <c r="D97" i="3"/>
  <c r="N73" i="3"/>
  <c r="N60" i="3"/>
  <c r="N21" i="3"/>
  <c r="N8" i="3"/>
  <c r="D93" i="3"/>
  <c r="D95" i="3"/>
  <c r="D96" i="3"/>
  <c r="D94" i="3"/>
  <c r="D100" i="3"/>
  <c r="D88" i="3"/>
  <c r="N47" i="3"/>
  <c r="N34" i="3"/>
  <c r="D81" i="3"/>
  <c r="D87" i="3"/>
  <c r="D99" i="3"/>
  <c r="D82" i="3"/>
  <c r="D83" i="3"/>
  <c r="D84" i="3"/>
  <c r="D85" i="3"/>
  <c r="D101" i="3" l="1"/>
  <c r="D89" i="3"/>
</calcChain>
</file>

<file path=xl/sharedStrings.xml><?xml version="1.0" encoding="utf-8"?>
<sst xmlns="http://schemas.openxmlformats.org/spreadsheetml/2006/main" count="229" uniqueCount="49">
  <si>
    <t xml:space="preserve"> Outstanding corporate bonds issued by financial Issuers on monthly basis.</t>
  </si>
  <si>
    <t>Monthly</t>
  </si>
  <si>
    <t>Type of Instruments</t>
  </si>
  <si>
    <t>Opening Balance in NSDL and CDSL system</t>
  </si>
  <si>
    <t>Issues during the month in NSDL and CDSL system#</t>
  </si>
  <si>
    <t>Redemptions during the month in NSDL &amp; CDSL sytem##</t>
  </si>
  <si>
    <t>Demat/ Remat transactions (Net value) in NSDL and CDSL</t>
  </si>
  <si>
    <t>Others (if any)*</t>
  </si>
  <si>
    <t>Closing balance in NSDL and CDSL system</t>
  </si>
  <si>
    <t>Number of Issuers</t>
  </si>
  <si>
    <t>Opening No. of instruments Outstanding</t>
  </si>
  <si>
    <t>Opening Outstanding Amount (Rs. In crores)</t>
  </si>
  <si>
    <t>No. of Issues</t>
  </si>
  <si>
    <t>(Amount in Rs. Crores)</t>
  </si>
  <si>
    <t>Number of Redemptions</t>
  </si>
  <si>
    <t>No. of transfers</t>
  </si>
  <si>
    <t>No. of Instruments outstanding</t>
  </si>
  <si>
    <t>Net Outstanding Amount (Rs. In Crores)</t>
  </si>
  <si>
    <t>Fixed Rate</t>
  </si>
  <si>
    <t>Floating Rate</t>
  </si>
  <si>
    <t>Structured Notes</t>
  </si>
  <si>
    <t>Others</t>
  </si>
  <si>
    <t>Total</t>
  </si>
  <si>
    <t>*Others include Redemption through change in face value etc.</t>
  </si>
  <si>
    <t>#  Corporate Action executed by Issuers / R&amp;T Agents to credit the investors having accounts in NSDL  &amp; CDSL system.</t>
  </si>
  <si>
    <t>##  Corporate Action executed by Issuers / R&amp;T Agents to debit the investors having accounts in NSDL &amp; CDSL system.</t>
  </si>
  <si>
    <t xml:space="preserve"> Outstanding Listed corporate bonds issued by financial Issuers on monthly basis.</t>
  </si>
  <si>
    <t xml:space="preserve"> Outstanding Unlisted corporate bonds issued by financial Issuers on monthly basis.</t>
  </si>
  <si>
    <t>Outstanding corporate bonds issued by Non-Financial Issuers on monthly basis</t>
  </si>
  <si>
    <t>Outstanding Listed corporate bonds issued by Non-Financial Issuers on monthly basis</t>
  </si>
  <si>
    <t>Outstanding Unlisted corporate bonds issued by Non-Financial Issuers on monthly basis</t>
  </si>
  <si>
    <t>Outstanding value of corporate debt on the basis of issuers category</t>
  </si>
  <si>
    <t>Period</t>
  </si>
  <si>
    <t>Type of issuers#</t>
  </si>
  <si>
    <t>Outstanding Value held (Amount in Rs. Cr)</t>
  </si>
  <si>
    <t>Percentage</t>
  </si>
  <si>
    <t>Banks</t>
  </si>
  <si>
    <t>Bank / PSU / Government Owned HFCs</t>
  </si>
  <si>
    <t>Bank / PSU / Government Owned NBFCs</t>
  </si>
  <si>
    <t>PSUs/Statutory Bodies</t>
  </si>
  <si>
    <t>NBFC</t>
  </si>
  <si>
    <t>HFC</t>
  </si>
  <si>
    <t xml:space="preserve">Corporate </t>
  </si>
  <si>
    <t># Issuers are categorised based on SEBI email dated May 15, 2020 and NSDL emails dated August 25, 2020 &amp; May 18, 2021</t>
  </si>
  <si>
    <t>Type of issuers</t>
  </si>
  <si>
    <t>Listed Outstanding Value held (Amount in Rs. Cr)</t>
  </si>
  <si>
    <t>Unlisted Outstanding Value held (Amount in Rs. Cr)</t>
  </si>
  <si>
    <t>Type of Instruments **</t>
  </si>
  <si>
    <t>**Type of Instruments are classified based the details provided by the issuer/CDSL at the time of obtaining 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</si>
</sst>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3" fontId="3" fillId="0" borderId="3" xfId="1" applyNumberFormat="1" applyFont="1" applyBorder="1" applyAlignment="1">
      <alignment horizontal="right" wrapText="1"/>
    </xf>
    <xf numFmtId="4" fontId="3" fillId="0" borderId="3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3" xfId="0" applyBorder="1"/>
    <xf numFmtId="2" fontId="0" fillId="0" borderId="3" xfId="0" applyNumberFormat="1" applyBorder="1"/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17" fontId="7" fillId="0" borderId="3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7" fontId="6" fillId="0" borderId="3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10" fontId="6" fillId="0" borderId="3" xfId="2" applyNumberFormat="1" applyFont="1" applyBorder="1" applyAlignment="1">
      <alignment horizontal="righ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7" fontId="3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D21" sqref="D21"/>
    </sheetView>
  </sheetViews>
  <sheetFormatPr defaultColWidth="9.140625"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8.1406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7.28515625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2" customHeight="1">
      <c r="A2" s="31" t="s">
        <v>1</v>
      </c>
      <c r="B2" s="31" t="s">
        <v>47</v>
      </c>
      <c r="C2" s="33" t="s">
        <v>3</v>
      </c>
      <c r="D2" s="33"/>
      <c r="E2" s="33"/>
      <c r="F2" s="33" t="s">
        <v>4</v>
      </c>
      <c r="G2" s="33"/>
      <c r="H2" s="33"/>
      <c r="I2" s="33" t="s">
        <v>5</v>
      </c>
      <c r="J2" s="33"/>
      <c r="K2" s="33"/>
      <c r="L2" s="33" t="s">
        <v>6</v>
      </c>
      <c r="M2" s="33"/>
      <c r="N2" s="2" t="s">
        <v>7</v>
      </c>
      <c r="O2" s="33" t="s">
        <v>8</v>
      </c>
      <c r="P2" s="33"/>
      <c r="Q2" s="33"/>
    </row>
    <row r="3" spans="1:17" ht="60">
      <c r="A3" s="32"/>
      <c r="B3" s="32"/>
      <c r="C3" s="3" t="s">
        <v>9</v>
      </c>
      <c r="D3" s="3" t="s">
        <v>10</v>
      </c>
      <c r="E3" s="3" t="s">
        <v>11</v>
      </c>
      <c r="F3" s="3" t="s">
        <v>9</v>
      </c>
      <c r="G3" s="3" t="s">
        <v>12</v>
      </c>
      <c r="H3" s="3" t="s">
        <v>13</v>
      </c>
      <c r="I3" s="3" t="s">
        <v>9</v>
      </c>
      <c r="J3" s="3" t="s">
        <v>14</v>
      </c>
      <c r="K3" s="3" t="s">
        <v>13</v>
      </c>
      <c r="L3" s="3" t="s">
        <v>15</v>
      </c>
      <c r="M3" s="3" t="s">
        <v>13</v>
      </c>
      <c r="N3" s="3" t="s">
        <v>13</v>
      </c>
      <c r="O3" s="3" t="s">
        <v>9</v>
      </c>
      <c r="P3" s="3" t="s">
        <v>16</v>
      </c>
      <c r="Q3" s="3" t="s">
        <v>17</v>
      </c>
    </row>
    <row r="4" spans="1:17">
      <c r="A4" s="25">
        <v>45627</v>
      </c>
      <c r="B4" s="4" t="s">
        <v>18</v>
      </c>
      <c r="C4" s="5">
        <v>528</v>
      </c>
      <c r="D4" s="5">
        <v>10120</v>
      </c>
      <c r="E4" s="6">
        <v>3094117.2375598778</v>
      </c>
      <c r="F4" s="5">
        <v>123</v>
      </c>
      <c r="G4" s="5">
        <v>356</v>
      </c>
      <c r="H4" s="6">
        <v>80574.998416630042</v>
      </c>
      <c r="I4" s="5">
        <v>97</v>
      </c>
      <c r="J4" s="5">
        <v>221</v>
      </c>
      <c r="K4" s="6">
        <v>45532.168618485011</v>
      </c>
      <c r="L4" s="5">
        <v>124</v>
      </c>
      <c r="M4" s="6">
        <v>132.28760000000008</v>
      </c>
      <c r="N4" s="6">
        <f>E4+H4-K4+M4-Q4</f>
        <v>1944.7343746558763</v>
      </c>
      <c r="O4" s="5">
        <v>537</v>
      </c>
      <c r="P4" s="5">
        <v>10197</v>
      </c>
      <c r="Q4" s="6">
        <v>3127347.6205833671</v>
      </c>
    </row>
    <row r="5" spans="1:17">
      <c r="A5" s="26"/>
      <c r="B5" s="4" t="s">
        <v>19</v>
      </c>
      <c r="C5" s="5">
        <v>104</v>
      </c>
      <c r="D5" s="5">
        <v>246</v>
      </c>
      <c r="E5" s="6">
        <v>56902.106479559938</v>
      </c>
      <c r="F5" s="5">
        <v>3</v>
      </c>
      <c r="G5" s="5">
        <v>4</v>
      </c>
      <c r="H5" s="6">
        <v>1225</v>
      </c>
      <c r="I5" s="5">
        <v>5</v>
      </c>
      <c r="J5" s="5">
        <v>5</v>
      </c>
      <c r="K5" s="6">
        <v>974.05</v>
      </c>
      <c r="L5" s="5">
        <v>4</v>
      </c>
      <c r="M5" s="6">
        <v>0.31000000000000005</v>
      </c>
      <c r="N5" s="6">
        <f t="shared" ref="N5:N7" si="0">E5+H5-K5+M5-Q5</f>
        <v>16.417799999973795</v>
      </c>
      <c r="O5" s="5">
        <v>105</v>
      </c>
      <c r="P5" s="5">
        <v>245</v>
      </c>
      <c r="Q5" s="6">
        <v>57136.948679559959</v>
      </c>
    </row>
    <row r="6" spans="1:17">
      <c r="A6" s="26"/>
      <c r="B6" s="4" t="s">
        <v>20</v>
      </c>
      <c r="C6" s="5">
        <v>80</v>
      </c>
      <c r="D6" s="5">
        <v>2462</v>
      </c>
      <c r="E6" s="6">
        <v>32529.947815813823</v>
      </c>
      <c r="F6" s="5">
        <v>3</v>
      </c>
      <c r="G6" s="5">
        <v>48</v>
      </c>
      <c r="H6" s="6">
        <v>401.34000000000003</v>
      </c>
      <c r="I6" s="5">
        <v>9</v>
      </c>
      <c r="J6" s="5">
        <v>14</v>
      </c>
      <c r="K6" s="6">
        <v>1173.7300000000002</v>
      </c>
      <c r="L6" s="5">
        <v>0</v>
      </c>
      <c r="M6" s="6">
        <v>0</v>
      </c>
      <c r="N6" s="6">
        <f t="shared" si="0"/>
        <v>361.34000000001834</v>
      </c>
      <c r="O6" s="5">
        <v>79</v>
      </c>
      <c r="P6" s="5">
        <v>2490</v>
      </c>
      <c r="Q6" s="6">
        <v>31396.217815813801</v>
      </c>
    </row>
    <row r="7" spans="1:17">
      <c r="A7" s="27"/>
      <c r="B7" s="4" t="s">
        <v>21</v>
      </c>
      <c r="C7" s="5">
        <v>99</v>
      </c>
      <c r="D7" s="5">
        <v>963</v>
      </c>
      <c r="E7" s="6">
        <v>32589.703034101174</v>
      </c>
      <c r="F7" s="5">
        <v>8</v>
      </c>
      <c r="G7" s="5">
        <v>39</v>
      </c>
      <c r="H7" s="6">
        <v>248.52910000000006</v>
      </c>
      <c r="I7" s="5">
        <v>9</v>
      </c>
      <c r="J7" s="5">
        <v>9</v>
      </c>
      <c r="K7" s="6">
        <v>726.5390000000001</v>
      </c>
      <c r="L7" s="5">
        <v>6</v>
      </c>
      <c r="M7" s="6">
        <v>1.9E-2</v>
      </c>
      <c r="N7" s="6">
        <f t="shared" si="0"/>
        <v>135.10959999990882</v>
      </c>
      <c r="O7" s="5">
        <v>97</v>
      </c>
      <c r="P7" s="5">
        <v>975</v>
      </c>
      <c r="Q7" s="6">
        <v>31976.602534101268</v>
      </c>
    </row>
    <row r="8" spans="1:17" ht="15">
      <c r="A8" s="4"/>
      <c r="B8" s="3" t="s">
        <v>22</v>
      </c>
      <c r="C8" s="7">
        <f t="shared" ref="C8:Q8" si="1">SUM(C4:C7)</f>
        <v>811</v>
      </c>
      <c r="D8" s="7">
        <f t="shared" si="1"/>
        <v>13791</v>
      </c>
      <c r="E8" s="8">
        <f t="shared" si="1"/>
        <v>3216138.9948893525</v>
      </c>
      <c r="F8" s="7">
        <f t="shared" si="1"/>
        <v>137</v>
      </c>
      <c r="G8" s="7">
        <f t="shared" si="1"/>
        <v>447</v>
      </c>
      <c r="H8" s="8">
        <f t="shared" si="1"/>
        <v>82449.867516630038</v>
      </c>
      <c r="I8" s="7">
        <f t="shared" si="1"/>
        <v>120</v>
      </c>
      <c r="J8" s="7">
        <f t="shared" si="1"/>
        <v>249</v>
      </c>
      <c r="K8" s="8">
        <f t="shared" si="1"/>
        <v>48406.487618485015</v>
      </c>
      <c r="L8" s="7">
        <f t="shared" si="1"/>
        <v>134</v>
      </c>
      <c r="M8" s="8">
        <f t="shared" si="1"/>
        <v>132.61660000000009</v>
      </c>
      <c r="N8" s="8">
        <f t="shared" si="1"/>
        <v>2457.6017746557773</v>
      </c>
      <c r="O8" s="7">
        <f t="shared" si="1"/>
        <v>818</v>
      </c>
      <c r="P8" s="7">
        <f t="shared" si="1"/>
        <v>13907</v>
      </c>
      <c r="Q8" s="8">
        <f t="shared" si="1"/>
        <v>3247857.3896128419</v>
      </c>
    </row>
    <row r="9" spans="1:17">
      <c r="A9" s="9" t="s">
        <v>23</v>
      </c>
    </row>
    <row r="10" spans="1:17">
      <c r="A10" s="9" t="s">
        <v>48</v>
      </c>
    </row>
    <row r="11" spans="1:17" s="10" customFormat="1">
      <c r="A11" s="9" t="s">
        <v>24</v>
      </c>
    </row>
    <row r="12" spans="1:17" s="10" customFormat="1">
      <c r="A12" s="9" t="s">
        <v>25</v>
      </c>
    </row>
    <row r="13" spans="1:17" s="10" customFormat="1">
      <c r="A13" s="9"/>
    </row>
    <row r="14" spans="1:17" ht="15.75">
      <c r="A14" s="30" t="s">
        <v>26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31" t="s">
        <v>1</v>
      </c>
      <c r="B15" s="31" t="s">
        <v>47</v>
      </c>
      <c r="C15" s="33" t="s">
        <v>3</v>
      </c>
      <c r="D15" s="33"/>
      <c r="E15" s="33"/>
      <c r="F15" s="33" t="s">
        <v>4</v>
      </c>
      <c r="G15" s="33"/>
      <c r="H15" s="33"/>
      <c r="I15" s="33" t="s">
        <v>5</v>
      </c>
      <c r="J15" s="33"/>
      <c r="K15" s="33"/>
      <c r="L15" s="33" t="s">
        <v>6</v>
      </c>
      <c r="M15" s="33"/>
      <c r="N15" s="2" t="s">
        <v>7</v>
      </c>
      <c r="O15" s="33" t="s">
        <v>8</v>
      </c>
      <c r="P15" s="33"/>
      <c r="Q15" s="33"/>
    </row>
    <row r="16" spans="1:17" ht="64.5" customHeight="1">
      <c r="A16" s="32"/>
      <c r="B16" s="32"/>
      <c r="C16" s="3" t="s">
        <v>9</v>
      </c>
      <c r="D16" s="3" t="s">
        <v>10</v>
      </c>
      <c r="E16" s="3" t="s">
        <v>11</v>
      </c>
      <c r="F16" s="3" t="s">
        <v>9</v>
      </c>
      <c r="G16" s="3" t="s">
        <v>12</v>
      </c>
      <c r="H16" s="3" t="s">
        <v>13</v>
      </c>
      <c r="I16" s="3" t="s">
        <v>9</v>
      </c>
      <c r="J16" s="3" t="s">
        <v>14</v>
      </c>
      <c r="K16" s="3" t="s">
        <v>13</v>
      </c>
      <c r="L16" s="3" t="s">
        <v>15</v>
      </c>
      <c r="M16" s="3" t="s">
        <v>13</v>
      </c>
      <c r="N16" s="3" t="s">
        <v>13</v>
      </c>
      <c r="O16" s="3" t="s">
        <v>9</v>
      </c>
      <c r="P16" s="3" t="s">
        <v>16</v>
      </c>
      <c r="Q16" s="3" t="s">
        <v>17</v>
      </c>
    </row>
    <row r="17" spans="1:17">
      <c r="A17" s="25">
        <v>45627</v>
      </c>
      <c r="B17" s="4" t="s">
        <v>18</v>
      </c>
      <c r="C17" s="5">
        <v>308</v>
      </c>
      <c r="D17" s="5">
        <v>5530</v>
      </c>
      <c r="E17" s="6">
        <v>3015786.4642093759</v>
      </c>
      <c r="F17" s="5">
        <v>79</v>
      </c>
      <c r="G17" s="5">
        <v>223</v>
      </c>
      <c r="H17" s="6">
        <v>77570.488299999997</v>
      </c>
      <c r="I17" s="5">
        <v>58</v>
      </c>
      <c r="J17" s="5">
        <v>102</v>
      </c>
      <c r="K17" s="6">
        <v>43886.988518485014</v>
      </c>
      <c r="L17" s="5">
        <v>100</v>
      </c>
      <c r="M17" s="6">
        <v>6.2395999999999914</v>
      </c>
      <c r="N17" s="6">
        <f>E17+H17-K17+M17-Q17</f>
        <v>1698.5429243342951</v>
      </c>
      <c r="O17" s="5">
        <v>310</v>
      </c>
      <c r="P17" s="5">
        <v>5616</v>
      </c>
      <c r="Q17" s="6">
        <v>3047777.6606665566</v>
      </c>
    </row>
    <row r="18" spans="1:17">
      <c r="A18" s="26"/>
      <c r="B18" s="4" t="s">
        <v>19</v>
      </c>
      <c r="C18" s="5">
        <v>73</v>
      </c>
      <c r="D18" s="5">
        <v>160</v>
      </c>
      <c r="E18" s="6">
        <v>24773.785929999976</v>
      </c>
      <c r="F18" s="5">
        <v>3</v>
      </c>
      <c r="G18" s="5">
        <v>4</v>
      </c>
      <c r="H18" s="6">
        <v>1225</v>
      </c>
      <c r="I18" s="5">
        <v>4</v>
      </c>
      <c r="J18" s="5">
        <v>4</v>
      </c>
      <c r="K18" s="6">
        <v>974</v>
      </c>
      <c r="L18" s="5">
        <v>4</v>
      </c>
      <c r="M18" s="6">
        <v>0.31000000000000005</v>
      </c>
      <c r="N18" s="6">
        <f t="shared" ref="N18:N20" si="2">E18+H18-K18+M18-Q18</f>
        <v>16.309799999977258</v>
      </c>
      <c r="O18" s="5">
        <v>74</v>
      </c>
      <c r="P18" s="5">
        <v>160</v>
      </c>
      <c r="Q18" s="6">
        <v>25008.78613</v>
      </c>
    </row>
    <row r="19" spans="1:17">
      <c r="A19" s="26"/>
      <c r="B19" s="4" t="s">
        <v>20</v>
      </c>
      <c r="C19" s="5">
        <v>67</v>
      </c>
      <c r="D19" s="5">
        <v>240</v>
      </c>
      <c r="E19" s="6">
        <v>15673.495315814036</v>
      </c>
      <c r="F19" s="5">
        <v>1</v>
      </c>
      <c r="G19" s="5">
        <v>2</v>
      </c>
      <c r="H19" s="6">
        <v>25.98</v>
      </c>
      <c r="I19" s="5">
        <v>8</v>
      </c>
      <c r="J19" s="5">
        <v>9</v>
      </c>
      <c r="K19" s="6">
        <v>1170.49</v>
      </c>
      <c r="L19" s="5">
        <v>0</v>
      </c>
      <c r="M19" s="6">
        <v>0</v>
      </c>
      <c r="N19" s="6">
        <f t="shared" si="2"/>
        <v>350.75000000000546</v>
      </c>
      <c r="O19" s="5">
        <v>66</v>
      </c>
      <c r="P19" s="5">
        <v>236</v>
      </c>
      <c r="Q19" s="6">
        <v>14178.23531581403</v>
      </c>
    </row>
    <row r="20" spans="1:17">
      <c r="A20" s="27"/>
      <c r="B20" s="4" t="s">
        <v>21</v>
      </c>
      <c r="C20" s="5">
        <v>74</v>
      </c>
      <c r="D20" s="5">
        <v>764</v>
      </c>
      <c r="E20" s="6">
        <v>28142.652999999933</v>
      </c>
      <c r="F20" s="5">
        <v>6</v>
      </c>
      <c r="G20" s="5">
        <v>36</v>
      </c>
      <c r="H20" s="6">
        <v>146.7791</v>
      </c>
      <c r="I20" s="5">
        <v>8</v>
      </c>
      <c r="J20" s="5">
        <v>8</v>
      </c>
      <c r="K20" s="6">
        <v>326.53899999999999</v>
      </c>
      <c r="L20" s="5">
        <v>3</v>
      </c>
      <c r="M20" s="6">
        <v>1.15E-2</v>
      </c>
      <c r="N20" s="6">
        <f t="shared" si="2"/>
        <v>55.109599999992497</v>
      </c>
      <c r="O20" s="5">
        <v>73</v>
      </c>
      <c r="P20" s="5">
        <v>776</v>
      </c>
      <c r="Q20" s="6">
        <v>27907.79499999994</v>
      </c>
    </row>
    <row r="21" spans="1:17" ht="15">
      <c r="A21" s="4"/>
      <c r="B21" s="3" t="s">
        <v>22</v>
      </c>
      <c r="C21" s="7">
        <f t="shared" ref="C21:Q21" si="3">SUM(C17:C20)</f>
        <v>522</v>
      </c>
      <c r="D21" s="7">
        <f t="shared" si="3"/>
        <v>6694</v>
      </c>
      <c r="E21" s="8">
        <f t="shared" si="3"/>
        <v>3084376.3984551895</v>
      </c>
      <c r="F21" s="7">
        <f t="shared" si="3"/>
        <v>89</v>
      </c>
      <c r="G21" s="7">
        <f t="shared" si="3"/>
        <v>265</v>
      </c>
      <c r="H21" s="8">
        <f t="shared" si="3"/>
        <v>78968.247399999993</v>
      </c>
      <c r="I21" s="7">
        <f t="shared" si="3"/>
        <v>78</v>
      </c>
      <c r="J21" s="7">
        <f t="shared" si="3"/>
        <v>123</v>
      </c>
      <c r="K21" s="8">
        <f t="shared" si="3"/>
        <v>46358.017518485009</v>
      </c>
      <c r="L21" s="7">
        <f t="shared" si="3"/>
        <v>107</v>
      </c>
      <c r="M21" s="8">
        <f t="shared" si="3"/>
        <v>6.5610999999999908</v>
      </c>
      <c r="N21" s="8">
        <f t="shared" si="3"/>
        <v>2120.7123243342703</v>
      </c>
      <c r="O21" s="7">
        <f t="shared" si="3"/>
        <v>523</v>
      </c>
      <c r="P21" s="7">
        <f t="shared" si="3"/>
        <v>6788</v>
      </c>
      <c r="Q21" s="8">
        <f t="shared" si="3"/>
        <v>3114872.4771123705</v>
      </c>
    </row>
    <row r="22" spans="1:17">
      <c r="A22" s="9" t="s">
        <v>23</v>
      </c>
    </row>
    <row r="23" spans="1:17">
      <c r="A23" s="9" t="s">
        <v>48</v>
      </c>
    </row>
    <row r="24" spans="1:17" s="9" customFormat="1">
      <c r="A24" s="9" t="s">
        <v>24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>
      <c r="A25" s="9" t="s">
        <v>25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9" customForma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75">
      <c r="A27" s="30" t="s">
        <v>27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31" t="s">
        <v>1</v>
      </c>
      <c r="B28" s="31" t="s">
        <v>47</v>
      </c>
      <c r="C28" s="33" t="s">
        <v>3</v>
      </c>
      <c r="D28" s="33"/>
      <c r="E28" s="33"/>
      <c r="F28" s="33" t="s">
        <v>4</v>
      </c>
      <c r="G28" s="33"/>
      <c r="H28" s="33"/>
      <c r="I28" s="33" t="s">
        <v>5</v>
      </c>
      <c r="J28" s="33"/>
      <c r="K28" s="33"/>
      <c r="L28" s="33" t="s">
        <v>6</v>
      </c>
      <c r="M28" s="33"/>
      <c r="N28" s="2" t="s">
        <v>7</v>
      </c>
      <c r="O28" s="33" t="s">
        <v>8</v>
      </c>
      <c r="P28" s="33"/>
      <c r="Q28" s="33"/>
    </row>
    <row r="29" spans="1:17" ht="63" customHeight="1">
      <c r="A29" s="32"/>
      <c r="B29" s="32"/>
      <c r="C29" s="3" t="s">
        <v>9</v>
      </c>
      <c r="D29" s="3" t="s">
        <v>10</v>
      </c>
      <c r="E29" s="3" t="s">
        <v>11</v>
      </c>
      <c r="F29" s="3" t="s">
        <v>9</v>
      </c>
      <c r="G29" s="3" t="s">
        <v>12</v>
      </c>
      <c r="H29" s="3" t="s">
        <v>13</v>
      </c>
      <c r="I29" s="3" t="s">
        <v>9</v>
      </c>
      <c r="J29" s="3" t="s">
        <v>14</v>
      </c>
      <c r="K29" s="3" t="s">
        <v>13</v>
      </c>
      <c r="L29" s="3" t="s">
        <v>15</v>
      </c>
      <c r="M29" s="3" t="s">
        <v>13</v>
      </c>
      <c r="N29" s="3" t="s">
        <v>13</v>
      </c>
      <c r="O29" s="3" t="s">
        <v>9</v>
      </c>
      <c r="P29" s="3" t="s">
        <v>16</v>
      </c>
      <c r="Q29" s="3" t="s">
        <v>17</v>
      </c>
    </row>
    <row r="30" spans="1:17">
      <c r="A30" s="25">
        <v>45627</v>
      </c>
      <c r="B30" s="4" t="s">
        <v>18</v>
      </c>
      <c r="C30" s="5">
        <v>354</v>
      </c>
      <c r="D30" s="5">
        <v>4590</v>
      </c>
      <c r="E30" s="6">
        <v>78330.77335055724</v>
      </c>
      <c r="F30" s="5">
        <v>48</v>
      </c>
      <c r="G30" s="5">
        <v>133</v>
      </c>
      <c r="H30" s="6">
        <v>3004.5101166300005</v>
      </c>
      <c r="I30" s="5">
        <v>41</v>
      </c>
      <c r="J30" s="5">
        <v>119</v>
      </c>
      <c r="K30" s="6">
        <v>1645.1800999999989</v>
      </c>
      <c r="L30" s="5">
        <v>24</v>
      </c>
      <c r="M30" s="6">
        <v>126.048</v>
      </c>
      <c r="N30" s="6">
        <f t="shared" ref="N30:N33" si="4">E30+H30-K30+M30-Q30</f>
        <v>246.19145031977678</v>
      </c>
      <c r="O30" s="5">
        <v>361</v>
      </c>
      <c r="P30" s="5">
        <v>4581</v>
      </c>
      <c r="Q30" s="6">
        <v>79569.959916867461</v>
      </c>
    </row>
    <row r="31" spans="1:17">
      <c r="A31" s="26"/>
      <c r="B31" s="4" t="s">
        <v>19</v>
      </c>
      <c r="C31" s="5">
        <v>39</v>
      </c>
      <c r="D31" s="5">
        <v>86</v>
      </c>
      <c r="E31" s="6">
        <v>32128.320549560005</v>
      </c>
      <c r="F31" s="5">
        <v>0</v>
      </c>
      <c r="G31" s="5">
        <v>0</v>
      </c>
      <c r="H31" s="6">
        <v>0</v>
      </c>
      <c r="I31" s="5">
        <v>1</v>
      </c>
      <c r="J31" s="5">
        <v>1</v>
      </c>
      <c r="K31" s="6">
        <v>0.05</v>
      </c>
      <c r="L31" s="5">
        <v>0</v>
      </c>
      <c r="M31" s="6">
        <v>0</v>
      </c>
      <c r="N31" s="6">
        <f t="shared" si="4"/>
        <v>0.10800000000017462</v>
      </c>
      <c r="O31" s="5">
        <v>39</v>
      </c>
      <c r="P31" s="5">
        <v>85</v>
      </c>
      <c r="Q31" s="6">
        <v>32128.162549560006</v>
      </c>
    </row>
    <row r="32" spans="1:17">
      <c r="A32" s="26"/>
      <c r="B32" s="4" t="s">
        <v>20</v>
      </c>
      <c r="C32" s="5">
        <v>24</v>
      </c>
      <c r="D32" s="5">
        <v>2222</v>
      </c>
      <c r="E32" s="6">
        <v>16856.452499999818</v>
      </c>
      <c r="F32" s="5">
        <v>2</v>
      </c>
      <c r="G32" s="5">
        <v>46</v>
      </c>
      <c r="H32" s="6">
        <v>375.36</v>
      </c>
      <c r="I32" s="5">
        <v>2</v>
      </c>
      <c r="J32" s="5">
        <v>5</v>
      </c>
      <c r="K32" s="6">
        <v>3.24</v>
      </c>
      <c r="L32" s="5">
        <v>0</v>
      </c>
      <c r="M32" s="6">
        <v>0</v>
      </c>
      <c r="N32" s="6">
        <f t="shared" si="4"/>
        <v>10.589999999989232</v>
      </c>
      <c r="O32" s="5">
        <v>24</v>
      </c>
      <c r="P32" s="5">
        <v>2254</v>
      </c>
      <c r="Q32" s="6">
        <v>17217.982499999827</v>
      </c>
    </row>
    <row r="33" spans="1:17">
      <c r="A33" s="27"/>
      <c r="B33" s="4" t="s">
        <v>21</v>
      </c>
      <c r="C33" s="5">
        <v>36</v>
      </c>
      <c r="D33" s="5">
        <v>199</v>
      </c>
      <c r="E33" s="6">
        <v>4447.0500341013012</v>
      </c>
      <c r="F33" s="5">
        <v>2</v>
      </c>
      <c r="G33" s="5">
        <v>3</v>
      </c>
      <c r="H33" s="6">
        <v>101.75</v>
      </c>
      <c r="I33" s="5">
        <v>1</v>
      </c>
      <c r="J33" s="5">
        <v>1</v>
      </c>
      <c r="K33" s="6">
        <v>400</v>
      </c>
      <c r="L33" s="5">
        <v>3</v>
      </c>
      <c r="M33" s="6">
        <v>7.4999999999999997E-3</v>
      </c>
      <c r="N33" s="6">
        <f t="shared" si="4"/>
        <v>79.999999999998636</v>
      </c>
      <c r="O33" s="5">
        <v>35</v>
      </c>
      <c r="P33" s="5">
        <v>199</v>
      </c>
      <c r="Q33" s="6">
        <v>4068.8075341013023</v>
      </c>
    </row>
    <row r="34" spans="1:17" ht="15">
      <c r="A34" s="4"/>
      <c r="B34" s="3" t="s">
        <v>22</v>
      </c>
      <c r="C34" s="7">
        <f t="shared" ref="C34:Q34" si="5">SUM(C30:C33)</f>
        <v>453</v>
      </c>
      <c r="D34" s="7">
        <f t="shared" si="5"/>
        <v>7097</v>
      </c>
      <c r="E34" s="8">
        <f t="shared" si="5"/>
        <v>131762.59643421834</v>
      </c>
      <c r="F34" s="7">
        <f t="shared" si="5"/>
        <v>52</v>
      </c>
      <c r="G34" s="7">
        <f t="shared" si="5"/>
        <v>182</v>
      </c>
      <c r="H34" s="8">
        <f t="shared" si="5"/>
        <v>3481.6201166300007</v>
      </c>
      <c r="I34" s="7">
        <f t="shared" si="5"/>
        <v>45</v>
      </c>
      <c r="J34" s="7">
        <f t="shared" si="5"/>
        <v>126</v>
      </c>
      <c r="K34" s="8">
        <f t="shared" si="5"/>
        <v>2048.4700999999986</v>
      </c>
      <c r="L34" s="7">
        <f t="shared" si="5"/>
        <v>27</v>
      </c>
      <c r="M34" s="8">
        <f t="shared" si="5"/>
        <v>126.05549999999999</v>
      </c>
      <c r="N34" s="8">
        <f t="shared" si="5"/>
        <v>336.88945031976482</v>
      </c>
      <c r="O34" s="7">
        <f t="shared" si="5"/>
        <v>459</v>
      </c>
      <c r="P34" s="7">
        <f t="shared" si="5"/>
        <v>7119</v>
      </c>
      <c r="Q34" s="8">
        <f t="shared" si="5"/>
        <v>132984.91250052859</v>
      </c>
    </row>
    <row r="35" spans="1:17">
      <c r="A35" s="9" t="s">
        <v>23</v>
      </c>
    </row>
    <row r="36" spans="1:17">
      <c r="A36" s="9" t="s">
        <v>48</v>
      </c>
    </row>
    <row r="37" spans="1:17" s="9" customFormat="1">
      <c r="A37" s="9" t="s">
        <v>24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9" customFormat="1">
      <c r="A38" s="9" t="s">
        <v>25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9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28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31" t="s">
        <v>1</v>
      </c>
      <c r="B41" s="31" t="s">
        <v>2</v>
      </c>
      <c r="C41" s="33" t="s">
        <v>3</v>
      </c>
      <c r="D41" s="33"/>
      <c r="E41" s="33"/>
      <c r="F41" s="33" t="s">
        <v>4</v>
      </c>
      <c r="G41" s="33"/>
      <c r="H41" s="33"/>
      <c r="I41" s="33" t="s">
        <v>5</v>
      </c>
      <c r="J41" s="33"/>
      <c r="K41" s="33"/>
      <c r="L41" s="33" t="s">
        <v>6</v>
      </c>
      <c r="M41" s="33"/>
      <c r="N41" s="2" t="s">
        <v>7</v>
      </c>
      <c r="O41" s="33" t="s">
        <v>8</v>
      </c>
      <c r="P41" s="33"/>
      <c r="Q41" s="33"/>
    </row>
    <row r="42" spans="1:17" ht="60">
      <c r="A42" s="32"/>
      <c r="B42" s="32"/>
      <c r="C42" s="3" t="s">
        <v>9</v>
      </c>
      <c r="D42" s="3" t="s">
        <v>10</v>
      </c>
      <c r="E42" s="3" t="s">
        <v>11</v>
      </c>
      <c r="F42" s="3" t="s">
        <v>9</v>
      </c>
      <c r="G42" s="3" t="s">
        <v>12</v>
      </c>
      <c r="H42" s="3" t="s">
        <v>13</v>
      </c>
      <c r="I42" s="3" t="s">
        <v>9</v>
      </c>
      <c r="J42" s="3" t="s">
        <v>14</v>
      </c>
      <c r="K42" s="3" t="s">
        <v>13</v>
      </c>
      <c r="L42" s="3" t="s">
        <v>15</v>
      </c>
      <c r="M42" s="3" t="s">
        <v>13</v>
      </c>
      <c r="N42" s="3" t="s">
        <v>13</v>
      </c>
      <c r="O42" s="3" t="s">
        <v>9</v>
      </c>
      <c r="P42" s="3" t="s">
        <v>16</v>
      </c>
      <c r="Q42" s="3" t="s">
        <v>17</v>
      </c>
    </row>
    <row r="43" spans="1:17">
      <c r="A43" s="25">
        <v>45627</v>
      </c>
      <c r="B43" s="4" t="s">
        <v>18</v>
      </c>
      <c r="C43" s="5">
        <v>2962</v>
      </c>
      <c r="D43" s="5">
        <v>8026</v>
      </c>
      <c r="E43" s="6">
        <v>1485711.2449164425</v>
      </c>
      <c r="F43" s="5">
        <v>136</v>
      </c>
      <c r="G43" s="5">
        <v>215</v>
      </c>
      <c r="H43" s="6">
        <v>37427.86046760402</v>
      </c>
      <c r="I43" s="5">
        <v>67</v>
      </c>
      <c r="J43" s="5">
        <v>106</v>
      </c>
      <c r="K43" s="6">
        <v>14803.217621990003</v>
      </c>
      <c r="L43" s="5">
        <v>92</v>
      </c>
      <c r="M43" s="6">
        <v>3044.4663077920004</v>
      </c>
      <c r="N43" s="6">
        <f t="shared" ref="N43:N46" si="6">E43+H43-K43+M43-Q43</f>
        <v>2003.8524920593482</v>
      </c>
      <c r="O43" s="5">
        <v>3005</v>
      </c>
      <c r="P43" s="5">
        <v>8135</v>
      </c>
      <c r="Q43" s="6">
        <v>1509376.5015777894</v>
      </c>
    </row>
    <row r="44" spans="1:17">
      <c r="A44" s="26"/>
      <c r="B44" s="4" t="s">
        <v>19</v>
      </c>
      <c r="C44" s="5">
        <v>654</v>
      </c>
      <c r="D44" s="5">
        <v>1088</v>
      </c>
      <c r="E44" s="6">
        <v>179182.10038329032</v>
      </c>
      <c r="F44" s="5">
        <v>27</v>
      </c>
      <c r="G44" s="5">
        <v>36</v>
      </c>
      <c r="H44" s="6">
        <v>7233.4288400000005</v>
      </c>
      <c r="I44" s="5">
        <v>14</v>
      </c>
      <c r="J44" s="5">
        <v>19</v>
      </c>
      <c r="K44" s="6">
        <v>3474.5048200000006</v>
      </c>
      <c r="L44" s="5">
        <v>15</v>
      </c>
      <c r="M44" s="6">
        <v>1436.0454569999997</v>
      </c>
      <c r="N44" s="6">
        <f t="shared" si="6"/>
        <v>805.54801260019303</v>
      </c>
      <c r="O44" s="5">
        <v>671</v>
      </c>
      <c r="P44" s="5">
        <v>1112</v>
      </c>
      <c r="Q44" s="6">
        <v>183571.52184769014</v>
      </c>
    </row>
    <row r="45" spans="1:17">
      <c r="A45" s="26"/>
      <c r="B45" s="4" t="s">
        <v>20</v>
      </c>
      <c r="C45" s="5">
        <v>60</v>
      </c>
      <c r="D45" s="5">
        <v>580</v>
      </c>
      <c r="E45" s="6">
        <v>17317.35604093596</v>
      </c>
      <c r="F45" s="5">
        <v>8</v>
      </c>
      <c r="G45" s="5">
        <v>27</v>
      </c>
      <c r="H45" s="6">
        <v>153.26</v>
      </c>
      <c r="I45" s="5">
        <v>6</v>
      </c>
      <c r="J45" s="5">
        <v>7</v>
      </c>
      <c r="K45" s="6">
        <v>92.670000000000016</v>
      </c>
      <c r="L45" s="5">
        <v>0</v>
      </c>
      <c r="M45" s="6">
        <v>0</v>
      </c>
      <c r="N45" s="6">
        <f t="shared" si="6"/>
        <v>225.95078969994938</v>
      </c>
      <c r="O45" s="5">
        <v>61</v>
      </c>
      <c r="P45" s="5">
        <v>597</v>
      </c>
      <c r="Q45" s="6">
        <v>17151.995251236011</v>
      </c>
    </row>
    <row r="46" spans="1:17">
      <c r="A46" s="27"/>
      <c r="B46" s="4" t="s">
        <v>21</v>
      </c>
      <c r="C46" s="5">
        <v>657</v>
      </c>
      <c r="D46" s="5">
        <v>1355</v>
      </c>
      <c r="E46" s="6">
        <v>210327.59827701229</v>
      </c>
      <c r="F46" s="5">
        <v>29</v>
      </c>
      <c r="G46" s="5">
        <v>37</v>
      </c>
      <c r="H46" s="6">
        <v>3373.2564944000001</v>
      </c>
      <c r="I46" s="5">
        <v>12</v>
      </c>
      <c r="J46" s="5">
        <v>14</v>
      </c>
      <c r="K46" s="6">
        <v>793.29015600000002</v>
      </c>
      <c r="L46" s="5">
        <v>103</v>
      </c>
      <c r="M46" s="6">
        <v>1597.5149999999999</v>
      </c>
      <c r="N46" s="6">
        <f t="shared" si="6"/>
        <v>701.3157970032189</v>
      </c>
      <c r="O46" s="5">
        <v>673</v>
      </c>
      <c r="P46" s="5">
        <v>1469</v>
      </c>
      <c r="Q46" s="6">
        <v>213803.76381840909</v>
      </c>
    </row>
    <row r="47" spans="1:17" ht="15">
      <c r="A47" s="4"/>
      <c r="B47" s="3" t="s">
        <v>22</v>
      </c>
      <c r="C47" s="7">
        <f t="shared" ref="C47:Q47" si="7">SUM(C43:C46)</f>
        <v>4333</v>
      </c>
      <c r="D47" s="7">
        <f t="shared" si="7"/>
        <v>11049</v>
      </c>
      <c r="E47" s="8">
        <f t="shared" si="7"/>
        <v>1892538.2996176812</v>
      </c>
      <c r="F47" s="7">
        <f t="shared" si="7"/>
        <v>200</v>
      </c>
      <c r="G47" s="7">
        <f t="shared" si="7"/>
        <v>315</v>
      </c>
      <c r="H47" s="8">
        <f t="shared" si="7"/>
        <v>48187.805802004019</v>
      </c>
      <c r="I47" s="7">
        <f t="shared" si="7"/>
        <v>99</v>
      </c>
      <c r="J47" s="7">
        <f t="shared" si="7"/>
        <v>146</v>
      </c>
      <c r="K47" s="8">
        <f t="shared" si="7"/>
        <v>19163.682597990002</v>
      </c>
      <c r="L47" s="7">
        <f t="shared" si="7"/>
        <v>210</v>
      </c>
      <c r="M47" s="8">
        <f t="shared" si="7"/>
        <v>6078.0267647919991</v>
      </c>
      <c r="N47" s="8">
        <f t="shared" si="7"/>
        <v>3736.6670913627095</v>
      </c>
      <c r="O47" s="7">
        <f t="shared" si="7"/>
        <v>4410</v>
      </c>
      <c r="P47" s="7">
        <f t="shared" si="7"/>
        <v>11313</v>
      </c>
      <c r="Q47" s="8">
        <f t="shared" si="7"/>
        <v>1923903.7824951247</v>
      </c>
    </row>
    <row r="48" spans="1:17">
      <c r="A48" s="9" t="s">
        <v>23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 t="s">
        <v>48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 t="s">
        <v>24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 t="s">
        <v>25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5.75">
      <c r="A53" s="30" t="s">
        <v>29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31" t="s">
        <v>1</v>
      </c>
      <c r="B54" s="31" t="s">
        <v>47</v>
      </c>
      <c r="C54" s="33" t="s">
        <v>3</v>
      </c>
      <c r="D54" s="33"/>
      <c r="E54" s="33"/>
      <c r="F54" s="33" t="s">
        <v>4</v>
      </c>
      <c r="G54" s="33"/>
      <c r="H54" s="33"/>
      <c r="I54" s="33" t="s">
        <v>5</v>
      </c>
      <c r="J54" s="33"/>
      <c r="K54" s="33"/>
      <c r="L54" s="33" t="s">
        <v>6</v>
      </c>
      <c r="M54" s="33"/>
      <c r="N54" s="2" t="s">
        <v>7</v>
      </c>
      <c r="O54" s="33" t="s">
        <v>8</v>
      </c>
      <c r="P54" s="33"/>
      <c r="Q54" s="33"/>
    </row>
    <row r="55" spans="1:17" ht="60">
      <c r="A55" s="32"/>
      <c r="B55" s="32"/>
      <c r="C55" s="3" t="s">
        <v>9</v>
      </c>
      <c r="D55" s="3" t="s">
        <v>10</v>
      </c>
      <c r="E55" s="3" t="s">
        <v>11</v>
      </c>
      <c r="F55" s="3" t="s">
        <v>9</v>
      </c>
      <c r="G55" s="3" t="s">
        <v>12</v>
      </c>
      <c r="H55" s="3" t="s">
        <v>13</v>
      </c>
      <c r="I55" s="3" t="s">
        <v>9</v>
      </c>
      <c r="J55" s="3" t="s">
        <v>14</v>
      </c>
      <c r="K55" s="3" t="s">
        <v>13</v>
      </c>
      <c r="L55" s="3" t="s">
        <v>15</v>
      </c>
      <c r="M55" s="3" t="s">
        <v>13</v>
      </c>
      <c r="N55" s="3" t="s">
        <v>13</v>
      </c>
      <c r="O55" s="3" t="s">
        <v>9</v>
      </c>
      <c r="P55" s="3" t="s">
        <v>16</v>
      </c>
      <c r="Q55" s="3" t="s">
        <v>17</v>
      </c>
    </row>
    <row r="56" spans="1:17" ht="15">
      <c r="A56" s="25">
        <v>45627</v>
      </c>
      <c r="B56" s="4" t="s">
        <v>18</v>
      </c>
      <c r="C56" s="5">
        <v>410</v>
      </c>
      <c r="D56" s="5">
        <v>1862</v>
      </c>
      <c r="E56" s="6">
        <v>933931.13277312624</v>
      </c>
      <c r="F56" s="5">
        <v>14</v>
      </c>
      <c r="G56" s="5">
        <v>28</v>
      </c>
      <c r="H56" s="6">
        <v>27175.29</v>
      </c>
      <c r="I56" s="11">
        <v>25</v>
      </c>
      <c r="J56" s="11">
        <v>42</v>
      </c>
      <c r="K56" s="12">
        <v>10180.670480000001</v>
      </c>
      <c r="L56" s="5">
        <v>26</v>
      </c>
      <c r="M56" s="6">
        <v>1.8705000000000001</v>
      </c>
      <c r="N56" s="6">
        <f t="shared" ref="N56:N59" si="8">E56+H56-K56+M56-Q56</f>
        <v>1204.0599141595885</v>
      </c>
      <c r="O56" s="5">
        <v>406</v>
      </c>
      <c r="P56" s="5">
        <v>1858</v>
      </c>
      <c r="Q56" s="6">
        <v>949723.56287896668</v>
      </c>
    </row>
    <row r="57" spans="1:17" ht="15">
      <c r="A57" s="26"/>
      <c r="B57" s="4" t="s">
        <v>19</v>
      </c>
      <c r="C57" s="5">
        <v>72</v>
      </c>
      <c r="D57" s="5">
        <v>129</v>
      </c>
      <c r="E57" s="6">
        <v>47716.759553172968</v>
      </c>
      <c r="F57" s="5">
        <v>2</v>
      </c>
      <c r="G57" s="5">
        <v>4</v>
      </c>
      <c r="H57" s="6">
        <v>4000</v>
      </c>
      <c r="I57" s="11">
        <v>4</v>
      </c>
      <c r="J57" s="11">
        <v>6</v>
      </c>
      <c r="K57" s="12">
        <v>3060.8827500000002</v>
      </c>
      <c r="L57" s="5">
        <v>0</v>
      </c>
      <c r="M57" s="6">
        <v>0</v>
      </c>
      <c r="N57" s="6">
        <f t="shared" si="8"/>
        <v>31.050062599984813</v>
      </c>
      <c r="O57" s="5">
        <v>74</v>
      </c>
      <c r="P57" s="5">
        <v>131</v>
      </c>
      <c r="Q57" s="6">
        <v>48624.826740572986</v>
      </c>
    </row>
    <row r="58" spans="1:17" ht="15">
      <c r="A58" s="26"/>
      <c r="B58" s="4" t="s">
        <v>20</v>
      </c>
      <c r="C58" s="5">
        <v>14</v>
      </c>
      <c r="D58" s="5">
        <v>45</v>
      </c>
      <c r="E58" s="6">
        <v>4704.2355705999998</v>
      </c>
      <c r="F58" s="5">
        <v>0</v>
      </c>
      <c r="G58" s="5">
        <v>0</v>
      </c>
      <c r="H58" s="6">
        <v>0</v>
      </c>
      <c r="I58" s="11">
        <v>1</v>
      </c>
      <c r="J58" s="11">
        <v>1</v>
      </c>
      <c r="K58" s="12">
        <v>19.559999999999999</v>
      </c>
      <c r="L58" s="5">
        <v>0</v>
      </c>
      <c r="M58" s="6">
        <v>0</v>
      </c>
      <c r="N58" s="6">
        <f t="shared" si="8"/>
        <v>42.485009699998955</v>
      </c>
      <c r="O58" s="5">
        <v>14</v>
      </c>
      <c r="P58" s="5">
        <v>45</v>
      </c>
      <c r="Q58" s="6">
        <v>4642.1905609000005</v>
      </c>
    </row>
    <row r="59" spans="1:17" ht="15">
      <c r="A59" s="27"/>
      <c r="B59" s="4" t="s">
        <v>21</v>
      </c>
      <c r="C59" s="5">
        <v>46</v>
      </c>
      <c r="D59" s="5">
        <v>122</v>
      </c>
      <c r="E59" s="6">
        <v>26608.033999999956</v>
      </c>
      <c r="F59" s="5">
        <v>3</v>
      </c>
      <c r="G59" s="5">
        <v>4</v>
      </c>
      <c r="H59" s="6">
        <v>538.82999999999993</v>
      </c>
      <c r="I59" s="11">
        <v>2</v>
      </c>
      <c r="J59" s="11">
        <v>2</v>
      </c>
      <c r="K59" s="12">
        <v>345</v>
      </c>
      <c r="L59" s="5">
        <v>0</v>
      </c>
      <c r="M59" s="6">
        <v>0</v>
      </c>
      <c r="N59" s="6">
        <f t="shared" si="8"/>
        <v>557.45787100000598</v>
      </c>
      <c r="O59" s="5">
        <v>44</v>
      </c>
      <c r="P59" s="5">
        <v>121</v>
      </c>
      <c r="Q59" s="6">
        <v>26244.406128999952</v>
      </c>
    </row>
    <row r="60" spans="1:17" ht="15">
      <c r="A60" s="4"/>
      <c r="B60" s="3" t="s">
        <v>22</v>
      </c>
      <c r="C60" s="7">
        <f t="shared" ref="C60:Q60" si="9">SUM(C56:C59)</f>
        <v>542</v>
      </c>
      <c r="D60" s="7">
        <f t="shared" si="9"/>
        <v>2158</v>
      </c>
      <c r="E60" s="8">
        <f t="shared" si="9"/>
        <v>1012960.1618968992</v>
      </c>
      <c r="F60" s="7">
        <f t="shared" si="9"/>
        <v>19</v>
      </c>
      <c r="G60" s="7">
        <f t="shared" si="9"/>
        <v>36</v>
      </c>
      <c r="H60" s="8">
        <f t="shared" si="9"/>
        <v>31714.120000000003</v>
      </c>
      <c r="I60" s="7">
        <f t="shared" si="9"/>
        <v>32</v>
      </c>
      <c r="J60" s="7">
        <f t="shared" si="9"/>
        <v>51</v>
      </c>
      <c r="K60" s="8">
        <f t="shared" si="9"/>
        <v>13606.113230000001</v>
      </c>
      <c r="L60" s="7">
        <f t="shared" si="9"/>
        <v>26</v>
      </c>
      <c r="M60" s="8">
        <f t="shared" si="9"/>
        <v>1.8705000000000001</v>
      </c>
      <c r="N60" s="8">
        <f t="shared" si="9"/>
        <v>1835.0528574595783</v>
      </c>
      <c r="O60" s="7">
        <f t="shared" si="9"/>
        <v>538</v>
      </c>
      <c r="P60" s="7">
        <f t="shared" si="9"/>
        <v>2155</v>
      </c>
      <c r="Q60" s="8">
        <f t="shared" si="9"/>
        <v>1029234.9863094396</v>
      </c>
    </row>
    <row r="61" spans="1:17">
      <c r="A61" s="9" t="s">
        <v>23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 t="s">
        <v>48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 t="s">
        <v>24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 t="s">
        <v>25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75">
      <c r="A66" s="30" t="s">
        <v>30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31" t="s">
        <v>1</v>
      </c>
      <c r="B67" s="31" t="s">
        <v>47</v>
      </c>
      <c r="C67" s="33" t="s">
        <v>3</v>
      </c>
      <c r="D67" s="33"/>
      <c r="E67" s="33"/>
      <c r="F67" s="33" t="s">
        <v>4</v>
      </c>
      <c r="G67" s="33"/>
      <c r="H67" s="33"/>
      <c r="I67" s="33" t="s">
        <v>5</v>
      </c>
      <c r="J67" s="33"/>
      <c r="K67" s="33"/>
      <c r="L67" s="33" t="s">
        <v>6</v>
      </c>
      <c r="M67" s="33"/>
      <c r="N67" s="2" t="s">
        <v>7</v>
      </c>
      <c r="O67" s="33" t="s">
        <v>8</v>
      </c>
      <c r="P67" s="33"/>
      <c r="Q67" s="33"/>
    </row>
    <row r="68" spans="1:17" ht="60">
      <c r="A68" s="32"/>
      <c r="B68" s="32"/>
      <c r="C68" s="3" t="s">
        <v>9</v>
      </c>
      <c r="D68" s="3" t="s">
        <v>10</v>
      </c>
      <c r="E68" s="3" t="s">
        <v>11</v>
      </c>
      <c r="F68" s="3" t="s">
        <v>9</v>
      </c>
      <c r="G68" s="3" t="s">
        <v>12</v>
      </c>
      <c r="H68" s="3" t="s">
        <v>13</v>
      </c>
      <c r="I68" s="3" t="s">
        <v>9</v>
      </c>
      <c r="J68" s="3" t="s">
        <v>14</v>
      </c>
      <c r="K68" s="3" t="s">
        <v>13</v>
      </c>
      <c r="L68" s="3" t="s">
        <v>15</v>
      </c>
      <c r="M68" s="3" t="s">
        <v>13</v>
      </c>
      <c r="N68" s="3" t="s">
        <v>13</v>
      </c>
      <c r="O68" s="3" t="s">
        <v>9</v>
      </c>
      <c r="P68" s="3" t="s">
        <v>16</v>
      </c>
      <c r="Q68" s="3" t="s">
        <v>17</v>
      </c>
    </row>
    <row r="69" spans="1:17">
      <c r="A69" s="25">
        <v>45627</v>
      </c>
      <c r="B69" s="4" t="s">
        <v>18</v>
      </c>
      <c r="C69" s="5">
        <v>2657</v>
      </c>
      <c r="D69" s="5">
        <v>6164</v>
      </c>
      <c r="E69" s="6">
        <v>551780.11214326764</v>
      </c>
      <c r="F69" s="5">
        <v>122</v>
      </c>
      <c r="G69" s="5">
        <v>187</v>
      </c>
      <c r="H69" s="6">
        <v>10252.570467604002</v>
      </c>
      <c r="I69" s="5">
        <v>44</v>
      </c>
      <c r="J69" s="5">
        <v>64</v>
      </c>
      <c r="K69" s="6">
        <v>4622.5471419899995</v>
      </c>
      <c r="L69" s="5">
        <v>66</v>
      </c>
      <c r="M69" s="6">
        <v>3042.5958077920004</v>
      </c>
      <c r="N69" s="6">
        <f t="shared" ref="N69:N72" si="10">E69+H69-K69+M69-Q69</f>
        <v>799.79257790150587</v>
      </c>
      <c r="O69" s="5">
        <v>2703</v>
      </c>
      <c r="P69" s="5">
        <v>6277</v>
      </c>
      <c r="Q69" s="6">
        <v>559652.93869877211</v>
      </c>
    </row>
    <row r="70" spans="1:17">
      <c r="A70" s="26"/>
      <c r="B70" s="4" t="s">
        <v>19</v>
      </c>
      <c r="C70" s="5">
        <v>594</v>
      </c>
      <c r="D70" s="5">
        <v>959</v>
      </c>
      <c r="E70" s="6">
        <v>131465.34083011743</v>
      </c>
      <c r="F70" s="5">
        <v>25</v>
      </c>
      <c r="G70" s="5">
        <v>32</v>
      </c>
      <c r="H70" s="6">
        <v>3233.4288399999996</v>
      </c>
      <c r="I70" s="5">
        <v>10</v>
      </c>
      <c r="J70" s="5">
        <v>13</v>
      </c>
      <c r="K70" s="6">
        <v>413.62206999999995</v>
      </c>
      <c r="L70" s="5">
        <v>15</v>
      </c>
      <c r="M70" s="6">
        <v>1436.0454569999997</v>
      </c>
      <c r="N70" s="6">
        <f t="shared" si="10"/>
        <v>774.49794999998994</v>
      </c>
      <c r="O70" s="5">
        <v>609</v>
      </c>
      <c r="P70" s="5">
        <v>981</v>
      </c>
      <c r="Q70" s="6">
        <v>134946.69510711744</v>
      </c>
    </row>
    <row r="71" spans="1:17">
      <c r="A71" s="26"/>
      <c r="B71" s="4" t="s">
        <v>20</v>
      </c>
      <c r="C71" s="5">
        <v>50</v>
      </c>
      <c r="D71" s="5">
        <v>535</v>
      </c>
      <c r="E71" s="6">
        <v>12613.120470336062</v>
      </c>
      <c r="F71" s="5">
        <v>8</v>
      </c>
      <c r="G71" s="5">
        <v>27</v>
      </c>
      <c r="H71" s="6">
        <v>153.26</v>
      </c>
      <c r="I71" s="5">
        <v>5</v>
      </c>
      <c r="J71" s="5">
        <v>6</v>
      </c>
      <c r="K71" s="6">
        <v>73.110000000000014</v>
      </c>
      <c r="L71" s="5">
        <v>0</v>
      </c>
      <c r="M71" s="6">
        <v>0</v>
      </c>
      <c r="N71" s="6">
        <f t="shared" si="10"/>
        <v>183.46577999998408</v>
      </c>
      <c r="O71" s="5">
        <v>50</v>
      </c>
      <c r="P71" s="5">
        <v>552</v>
      </c>
      <c r="Q71" s="6">
        <v>12509.804690336077</v>
      </c>
    </row>
    <row r="72" spans="1:17">
      <c r="A72" s="27"/>
      <c r="B72" s="4" t="s">
        <v>21</v>
      </c>
      <c r="C72" s="5">
        <v>619</v>
      </c>
      <c r="D72" s="5">
        <v>1233</v>
      </c>
      <c r="E72" s="6">
        <v>183719.56427701231</v>
      </c>
      <c r="F72" s="5">
        <v>26</v>
      </c>
      <c r="G72" s="5">
        <v>33</v>
      </c>
      <c r="H72" s="6">
        <v>2834.4264944000001</v>
      </c>
      <c r="I72" s="5">
        <v>11</v>
      </c>
      <c r="J72" s="5">
        <v>12</v>
      </c>
      <c r="K72" s="6">
        <v>448.29015600000002</v>
      </c>
      <c r="L72" s="5">
        <v>103</v>
      </c>
      <c r="M72" s="6">
        <v>1597.5149999999999</v>
      </c>
      <c r="N72" s="6">
        <f t="shared" si="10"/>
        <v>143.85792600276181</v>
      </c>
      <c r="O72" s="5">
        <v>636</v>
      </c>
      <c r="P72" s="5">
        <v>1348</v>
      </c>
      <c r="Q72" s="6">
        <v>187559.35768940955</v>
      </c>
    </row>
    <row r="73" spans="1:17" ht="15">
      <c r="A73" s="4"/>
      <c r="B73" s="3" t="s">
        <v>22</v>
      </c>
      <c r="C73" s="7">
        <f t="shared" ref="C73:Q73" si="11">SUM(C69:C72)</f>
        <v>3920</v>
      </c>
      <c r="D73" s="7">
        <f t="shared" si="11"/>
        <v>8891</v>
      </c>
      <c r="E73" s="8">
        <f t="shared" si="11"/>
        <v>879578.13772073342</v>
      </c>
      <c r="F73" s="7">
        <f t="shared" si="11"/>
        <v>181</v>
      </c>
      <c r="G73" s="7">
        <f t="shared" si="11"/>
        <v>279</v>
      </c>
      <c r="H73" s="8">
        <f t="shared" si="11"/>
        <v>16473.685802004002</v>
      </c>
      <c r="I73" s="7">
        <f t="shared" si="11"/>
        <v>70</v>
      </c>
      <c r="J73" s="7">
        <f t="shared" si="11"/>
        <v>95</v>
      </c>
      <c r="K73" s="8">
        <f t="shared" si="11"/>
        <v>5557.5693679899996</v>
      </c>
      <c r="L73" s="7">
        <f t="shared" si="11"/>
        <v>184</v>
      </c>
      <c r="M73" s="8">
        <f t="shared" si="11"/>
        <v>6076.156264792</v>
      </c>
      <c r="N73" s="8">
        <f t="shared" si="11"/>
        <v>1901.6142339042417</v>
      </c>
      <c r="O73" s="7">
        <f t="shared" si="11"/>
        <v>3998</v>
      </c>
      <c r="P73" s="7">
        <f t="shared" si="11"/>
        <v>9158</v>
      </c>
      <c r="Q73" s="8">
        <f t="shared" si="11"/>
        <v>894668.79618563515</v>
      </c>
    </row>
    <row r="74" spans="1:17">
      <c r="A74" s="9" t="s">
        <v>23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 t="s">
        <v>48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 t="s">
        <v>24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 t="s">
        <v>25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</row>
    <row r="79" spans="1:17" ht="15">
      <c r="A79" s="28" t="s">
        <v>31</v>
      </c>
      <c r="B79" s="28"/>
      <c r="C79" s="28"/>
      <c r="D79" s="28"/>
    </row>
    <row r="80" spans="1:17" ht="60">
      <c r="A80" s="2" t="s">
        <v>32</v>
      </c>
      <c r="B80" s="13" t="s">
        <v>33</v>
      </c>
      <c r="C80" s="13" t="s">
        <v>34</v>
      </c>
      <c r="D80" s="13" t="s">
        <v>35</v>
      </c>
    </row>
    <row r="81" spans="1:6">
      <c r="A81" s="29">
        <v>45627</v>
      </c>
      <c r="B81" s="14" t="s">
        <v>36</v>
      </c>
      <c r="C81" s="15">
        <v>825542.45663390739</v>
      </c>
      <c r="D81" s="16">
        <f>C81/$C$89</f>
        <v>0.15962501537893409</v>
      </c>
    </row>
    <row r="82" spans="1:6" ht="28.5">
      <c r="A82" s="29"/>
      <c r="B82" s="14" t="s">
        <v>37</v>
      </c>
      <c r="C82" s="15">
        <v>222796.58690000031</v>
      </c>
      <c r="D82" s="16">
        <f t="shared" ref="D82:D88" si="12">C82/$C$89</f>
        <v>4.3079442280044525E-2</v>
      </c>
    </row>
    <row r="83" spans="1:6" ht="28.5">
      <c r="A83" s="29"/>
      <c r="B83" s="14" t="s">
        <v>38</v>
      </c>
      <c r="C83" s="15">
        <v>906621.76986946352</v>
      </c>
      <c r="D83" s="16">
        <f t="shared" si="12"/>
        <v>0.17530232733077522</v>
      </c>
    </row>
    <row r="84" spans="1:6">
      <c r="A84" s="29"/>
      <c r="B84" s="14" t="s">
        <v>39</v>
      </c>
      <c r="C84" s="15">
        <v>1084730.1285650118</v>
      </c>
      <c r="D84" s="16">
        <f t="shared" si="12"/>
        <v>0.20974095525043088</v>
      </c>
    </row>
    <row r="85" spans="1:6">
      <c r="A85" s="29"/>
      <c r="B85" s="14" t="s">
        <v>40</v>
      </c>
      <c r="C85" s="15">
        <v>599163.19517642865</v>
      </c>
      <c r="D85" s="16">
        <f t="shared" si="12"/>
        <v>0.11585283527936295</v>
      </c>
    </row>
    <row r="86" spans="1:6">
      <c r="A86" s="29"/>
      <c r="B86" s="14" t="s">
        <v>41</v>
      </c>
      <c r="C86" s="15">
        <v>137756.81740406872</v>
      </c>
      <c r="D86" s="16">
        <f t="shared" si="12"/>
        <v>2.6636345496193967E-2</v>
      </c>
    </row>
    <row r="87" spans="1:6">
      <c r="A87" s="29"/>
      <c r="B87" s="14" t="s">
        <v>42</v>
      </c>
      <c r="C87" s="15">
        <v>1355342.4070135232</v>
      </c>
      <c r="D87" s="16">
        <f t="shared" si="12"/>
        <v>0.26206593110352355</v>
      </c>
    </row>
    <row r="88" spans="1:6">
      <c r="A88" s="29"/>
      <c r="B88" s="14" t="s">
        <v>21</v>
      </c>
      <c r="C88" s="15">
        <v>39807.810545556997</v>
      </c>
      <c r="D88" s="16">
        <f t="shared" si="12"/>
        <v>7.6971478807347383E-3</v>
      </c>
    </row>
    <row r="89" spans="1:6" ht="15">
      <c r="A89" s="3"/>
      <c r="B89" s="13" t="s">
        <v>22</v>
      </c>
      <c r="C89" s="17">
        <f>SUM(C81:C88)</f>
        <v>5171761.172107961</v>
      </c>
      <c r="D89" s="18">
        <f>SUM(D81:D88)</f>
        <v>0.99999999999999989</v>
      </c>
    </row>
    <row r="90" spans="1:6">
      <c r="A90" s="9" t="s">
        <v>43</v>
      </c>
    </row>
    <row r="91" spans="1:6">
      <c r="A91" s="9"/>
    </row>
    <row r="92" spans="1:6" ht="75">
      <c r="A92" s="2" t="s">
        <v>32</v>
      </c>
      <c r="B92" s="2" t="s">
        <v>44</v>
      </c>
      <c r="C92" s="2" t="s">
        <v>45</v>
      </c>
      <c r="D92" s="2" t="s">
        <v>35</v>
      </c>
      <c r="E92" s="2" t="s">
        <v>46</v>
      </c>
      <c r="F92" s="2" t="s">
        <v>35</v>
      </c>
    </row>
    <row r="93" spans="1:6">
      <c r="A93" s="25">
        <v>45627</v>
      </c>
      <c r="B93" s="19" t="s">
        <v>36</v>
      </c>
      <c r="C93" s="20">
        <v>823206.21999990742</v>
      </c>
      <c r="D93" s="21">
        <f>C93/$C$101</f>
        <v>0.19864499829359755</v>
      </c>
      <c r="E93" s="20">
        <v>2336.2366340000003</v>
      </c>
      <c r="F93" s="21">
        <f>E93/$E$101</f>
        <v>2.2733695351392562E-3</v>
      </c>
    </row>
    <row r="94" spans="1:6" ht="28.5">
      <c r="A94" s="26"/>
      <c r="B94" s="19" t="s">
        <v>37</v>
      </c>
      <c r="C94" s="20">
        <v>221362.59940000033</v>
      </c>
      <c r="D94" s="21">
        <f t="shared" ref="D94:D100" si="13">C94/$C$101</f>
        <v>5.3416230479993609E-2</v>
      </c>
      <c r="E94" s="20">
        <v>1433.9875</v>
      </c>
      <c r="F94" s="21">
        <f t="shared" ref="F94:F100" si="14">E94/$E$101</f>
        <v>1.3953995279531704E-3</v>
      </c>
    </row>
    <row r="95" spans="1:6" ht="28.5">
      <c r="A95" s="26"/>
      <c r="B95" s="19" t="s">
        <v>38</v>
      </c>
      <c r="C95" s="20">
        <v>861654.63789999508</v>
      </c>
      <c r="D95" s="21">
        <f t="shared" si="13"/>
        <v>0.20792285082021633</v>
      </c>
      <c r="E95" s="20">
        <v>44967.131969468472</v>
      </c>
      <c r="F95" s="21">
        <f t="shared" si="14"/>
        <v>4.3757086253265264E-2</v>
      </c>
    </row>
    <row r="96" spans="1:6">
      <c r="A96" s="26"/>
      <c r="B96" s="19" t="s">
        <v>39</v>
      </c>
      <c r="C96" s="20">
        <v>1065351.6895810117</v>
      </c>
      <c r="D96" s="21">
        <f t="shared" si="13"/>
        <v>0.25707627009781964</v>
      </c>
      <c r="E96" s="20">
        <v>19378.438984000033</v>
      </c>
      <c r="F96" s="21">
        <f t="shared" si="14"/>
        <v>1.8856973725881826E-2</v>
      </c>
    </row>
    <row r="97" spans="1:6">
      <c r="A97" s="26"/>
      <c r="B97" s="19" t="s">
        <v>40</v>
      </c>
      <c r="C97" s="20">
        <v>535262.60980863846</v>
      </c>
      <c r="D97" s="21">
        <f t="shared" si="13"/>
        <v>0.12916233821954784</v>
      </c>
      <c r="E97" s="20">
        <v>63900.585367790176</v>
      </c>
      <c r="F97" s="21">
        <f t="shared" si="14"/>
        <v>6.2181048759592177E-2</v>
      </c>
    </row>
    <row r="98" spans="1:6">
      <c r="A98" s="26"/>
      <c r="B98" s="19" t="s">
        <v>41</v>
      </c>
      <c r="C98" s="20">
        <v>132492.08481326772</v>
      </c>
      <c r="D98" s="21">
        <f t="shared" si="13"/>
        <v>3.1971199102030237E-2</v>
      </c>
      <c r="E98" s="20">
        <v>5264.7325908010007</v>
      </c>
      <c r="F98" s="21">
        <f t="shared" si="14"/>
        <v>5.1230609555546255E-3</v>
      </c>
    </row>
    <row r="99" spans="1:6">
      <c r="A99" s="26"/>
      <c r="B99" s="19" t="s">
        <v>42</v>
      </c>
      <c r="C99" s="20">
        <v>467369.30662844755</v>
      </c>
      <c r="D99" s="21">
        <f t="shared" si="13"/>
        <v>0.11277924396355785</v>
      </c>
      <c r="E99" s="20">
        <v>887973.10038507567</v>
      </c>
      <c r="F99" s="21">
        <f t="shared" si="14"/>
        <v>0.86407813534807509</v>
      </c>
    </row>
    <row r="100" spans="1:6">
      <c r="A100" s="27"/>
      <c r="B100" s="19" t="s">
        <v>21</v>
      </c>
      <c r="C100" s="20">
        <v>37408.315290526996</v>
      </c>
      <c r="D100" s="21">
        <f t="shared" si="13"/>
        <v>9.0268690232368862E-3</v>
      </c>
      <c r="E100" s="20">
        <v>2399.4952550300009</v>
      </c>
      <c r="F100" s="21">
        <f t="shared" si="14"/>
        <v>2.3349258945386453E-3</v>
      </c>
    </row>
    <row r="101" spans="1:6" ht="15">
      <c r="A101" s="19"/>
      <c r="B101" s="22" t="s">
        <v>22</v>
      </c>
      <c r="C101" s="23">
        <f>SUM(C93:C100)</f>
        <v>4144107.4634217955</v>
      </c>
      <c r="D101" s="24">
        <f>SUM(D93:D100)</f>
        <v>1</v>
      </c>
      <c r="E101" s="23">
        <f>SUM(E93:E100)</f>
        <v>1027653.7086861653</v>
      </c>
      <c r="F101" s="24">
        <f>SUM(F93:F100)</f>
        <v>1</v>
      </c>
    </row>
    <row r="102" spans="1:6">
      <c r="A102" s="9" t="s">
        <v>43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69:A72"/>
    <mergeCell ref="A79:D79"/>
    <mergeCell ref="A81:A88"/>
    <mergeCell ref="A93:A100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11:52:27</KDate>
  <Classification>SEBI-CONFIDENTIAL</Classification>
  <Subclassification/>
  <HostName>MUM0112563</HostName>
  <Domain_User>SEBINT/2563</Domain_User>
  <IPAdd>10.21.212.122</IPAdd>
  <FilePath>Z:\DDHS-TPD\Website Disclosures\Monthly\11. Outstanding Corporate Bond\Annexure-Oct-24 to Dec-25.xlsx</FilePath>
  <KID>1098193107EA638962123477521773</KID>
  <UniqueName/>
  <Suggested/>
  <Justification/>
</Klassify>
</file>

<file path=customXml/itemProps1.xml><?xml version="1.0" encoding="utf-8"?>
<ds:datastoreItem xmlns:ds="http://schemas.openxmlformats.org/officeDocument/2006/customXml" ds:itemID="{A42F4EF9-79D1-4C68-B822-BA6F0EF6E7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SEBI-CONFIDENTIAL</cp:keywords>
  <cp:lastModifiedBy>ABHIGNAN DANDE</cp:lastModifiedBy>
  <dcterms:created xsi:type="dcterms:W3CDTF">2025-07-25T14:31:53Z</dcterms:created>
  <dcterms:modified xsi:type="dcterms:W3CDTF">2025-10-16T06:22:27Z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1098193107EA638962123477521773</vt:lpwstr>
  </property>
</Properties>
</file>