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C:\Users\rakeshm\AppData\Local\Microsoft\Windows\INetCache\Content.Outlook\8TC3RGDW\"/>
    </mc:Choice>
  </mc:AlternateContent>
  <xr:revisionPtr revIDLastSave="0" documentId="13_ncr:1_{340EF024-E5E2-4D32-84A2-55E3A202C6D8}" xr6:coauthVersionLast="47" xr6:coauthVersionMax="47" xr10:uidLastSave="{00000000-0000-0000-0000-000000000000}"/>
  <bookViews>
    <workbookView xWindow="-108" yWindow="-108" windowWidth="30936" windowHeight="16776" xr2:uid="{CD633CD0-E7F8-45F3-844E-37F0AE0CCECB}"/>
  </bookViews>
  <sheets>
    <sheet name="Dec-25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" i="1" l="1"/>
  <c r="N5" i="1"/>
  <c r="N6" i="1"/>
  <c r="N7" i="1"/>
  <c r="C8" i="1"/>
  <c r="D8" i="1"/>
  <c r="E8" i="1"/>
  <c r="F8" i="1"/>
  <c r="G8" i="1"/>
  <c r="H8" i="1"/>
  <c r="I8" i="1"/>
  <c r="J8" i="1"/>
  <c r="K8" i="1"/>
  <c r="L8" i="1"/>
  <c r="M8" i="1"/>
  <c r="O8" i="1"/>
  <c r="P8" i="1"/>
  <c r="Q8" i="1"/>
  <c r="N19" i="1"/>
  <c r="N20" i="1"/>
  <c r="N21" i="1"/>
  <c r="N22" i="1"/>
  <c r="C23" i="1"/>
  <c r="D23" i="1"/>
  <c r="E23" i="1"/>
  <c r="F23" i="1"/>
  <c r="G23" i="1"/>
  <c r="H23" i="1"/>
  <c r="I23" i="1"/>
  <c r="J23" i="1"/>
  <c r="K23" i="1"/>
  <c r="L23" i="1"/>
  <c r="M23" i="1"/>
  <c r="O23" i="1"/>
  <c r="P23" i="1"/>
  <c r="Q23" i="1"/>
  <c r="N34" i="1"/>
  <c r="N35" i="1"/>
  <c r="N36" i="1"/>
  <c r="N37" i="1"/>
  <c r="C38" i="1"/>
  <c r="D38" i="1"/>
  <c r="E38" i="1"/>
  <c r="F38" i="1"/>
  <c r="G38" i="1"/>
  <c r="H38" i="1"/>
  <c r="I38" i="1"/>
  <c r="J38" i="1"/>
  <c r="K38" i="1"/>
  <c r="L38" i="1"/>
  <c r="M38" i="1"/>
  <c r="O38" i="1"/>
  <c r="P38" i="1"/>
  <c r="Q38" i="1"/>
  <c r="N49" i="1"/>
  <c r="N50" i="1"/>
  <c r="N51" i="1"/>
  <c r="N52" i="1"/>
  <c r="C53" i="1"/>
  <c r="D53" i="1"/>
  <c r="E53" i="1"/>
  <c r="F53" i="1"/>
  <c r="G53" i="1"/>
  <c r="H53" i="1"/>
  <c r="I53" i="1"/>
  <c r="J53" i="1"/>
  <c r="K53" i="1"/>
  <c r="L53" i="1"/>
  <c r="M53" i="1"/>
  <c r="O53" i="1"/>
  <c r="P53" i="1"/>
  <c r="Q53" i="1"/>
  <c r="N64" i="1"/>
  <c r="N65" i="1"/>
  <c r="N66" i="1"/>
  <c r="N67" i="1"/>
  <c r="C68" i="1"/>
  <c r="D68" i="1"/>
  <c r="E68" i="1"/>
  <c r="F68" i="1"/>
  <c r="G68" i="1"/>
  <c r="H68" i="1"/>
  <c r="I68" i="1"/>
  <c r="J68" i="1"/>
  <c r="K68" i="1"/>
  <c r="L68" i="1"/>
  <c r="M68" i="1"/>
  <c r="O68" i="1"/>
  <c r="P68" i="1"/>
  <c r="Q68" i="1"/>
  <c r="N79" i="1"/>
  <c r="N80" i="1"/>
  <c r="N81" i="1"/>
  <c r="N82" i="1"/>
  <c r="C83" i="1"/>
  <c r="D83" i="1"/>
  <c r="E83" i="1"/>
  <c r="F83" i="1"/>
  <c r="G83" i="1"/>
  <c r="H83" i="1"/>
  <c r="I83" i="1"/>
  <c r="J83" i="1"/>
  <c r="K83" i="1"/>
  <c r="L83" i="1"/>
  <c r="M83" i="1"/>
  <c r="O83" i="1"/>
  <c r="P83" i="1"/>
  <c r="Q83" i="1"/>
  <c r="C101" i="1"/>
  <c r="D99" i="1" s="1"/>
  <c r="C114" i="1"/>
  <c r="D108" i="1" s="1"/>
  <c r="E114" i="1"/>
  <c r="F106" i="1" s="1"/>
  <c r="D95" i="1" l="1"/>
  <c r="D94" i="1"/>
  <c r="D100" i="1"/>
  <c r="F113" i="1"/>
  <c r="F108" i="1"/>
  <c r="N68" i="1"/>
  <c r="N38" i="1"/>
  <c r="N23" i="1"/>
  <c r="N8" i="1"/>
  <c r="F112" i="1"/>
  <c r="F111" i="1"/>
  <c r="F109" i="1"/>
  <c r="F107" i="1"/>
  <c r="D98" i="1"/>
  <c r="D97" i="1"/>
  <c r="N53" i="1"/>
  <c r="N83" i="1"/>
  <c r="D111" i="1"/>
  <c r="D107" i="1"/>
  <c r="F110" i="1"/>
  <c r="D96" i="1"/>
  <c r="D110" i="1"/>
  <c r="D113" i="1"/>
  <c r="D109" i="1"/>
  <c r="D93" i="1"/>
  <c r="D106" i="1"/>
  <c r="D112" i="1"/>
  <c r="F114" i="1" l="1"/>
  <c r="D101" i="1"/>
  <c r="D114" i="1"/>
</calcChain>
</file>

<file path=xl/sharedStrings.xml><?xml version="1.0" encoding="utf-8"?>
<sst xmlns="http://schemas.openxmlformats.org/spreadsheetml/2006/main" count="243" uniqueCount="51">
  <si>
    <t># Issuers are categorised based on SEBI email dated May 15, 2020 and NSDL emails dated August 25, 2020 &amp; May 18, 2021</t>
  </si>
  <si>
    <t>Total</t>
  </si>
  <si>
    <t>Others</t>
  </si>
  <si>
    <t xml:space="preserve">Corporate </t>
  </si>
  <si>
    <t>HFC</t>
  </si>
  <si>
    <t>NBFC</t>
  </si>
  <si>
    <t>PSUs/Statutory Bodies</t>
  </si>
  <si>
    <t>Bank / PSU / Government Owned NBFCs</t>
  </si>
  <si>
    <t>Bank / PSU / Government Owned HFCs</t>
  </si>
  <si>
    <t>Banks</t>
  </si>
  <si>
    <t>Percentage</t>
  </si>
  <si>
    <t>Unlisted Outstanding Value held (Amount in Rs. Cr)</t>
  </si>
  <si>
    <t>Listed Outstanding Value held (Amount in Rs. Cr)</t>
  </si>
  <si>
    <t>Type of issuers#</t>
  </si>
  <si>
    <t>Period</t>
  </si>
  <si>
    <t>Outstanding Value held (Amount in Rs. Cr)</t>
  </si>
  <si>
    <t>Outstanding value of corporate debt on the basis of issuers category</t>
  </si>
  <si>
    <t>##  Corporate Action executed by Issuers / R&amp;T Agents to debit the investors having accounts in NSDL &amp; CDSL system.</t>
  </si>
  <si>
    <t>#  Corporate Action executed by Issuers / R&amp;T Agents to credit the investors having accounts in NSDL  &amp; CDSL system.</t>
  </si>
  <si>
    <t>**Type of Instruments are classified based the details provided by the issuer/CDSL at the time of obtaining ISIN</t>
  </si>
  <si>
    <t>Structured Notes</t>
  </si>
  <si>
    <t>Floating Rate</t>
  </si>
  <si>
    <t>Fixed Rate</t>
  </si>
  <si>
    <t>Net Outstanding Amount (Rs. In Crores)</t>
  </si>
  <si>
    <t>No. of Instruments outstanding</t>
  </si>
  <si>
    <t>Number of Issuers</t>
  </si>
  <si>
    <t>(Amount in Rs. Crores)</t>
  </si>
  <si>
    <t>No. of transfers</t>
  </si>
  <si>
    <t>Number of Redemptions</t>
  </si>
  <si>
    <t>No. of Issues</t>
  </si>
  <si>
    <t>Opening Outstanding Amount (Rs. In crores)</t>
  </si>
  <si>
    <t>Opening No. of instruments Outstanding</t>
  </si>
  <si>
    <t>Closing balance in NSDL and CDSL system</t>
  </si>
  <si>
    <t>Others (if any)*</t>
  </si>
  <si>
    <t>Demat/ Remat transactions (Net value) in NSDL and CDSL</t>
  </si>
  <si>
    <t>Redemptions during the month in NSDL &amp; CDSL sytem##</t>
  </si>
  <si>
    <t>Issues during the month in NSDL and CDSL system#</t>
  </si>
  <si>
    <t>Opening Balance in NSDL and CDSL system</t>
  </si>
  <si>
    <t xml:space="preserve">Type of Instruments ** </t>
  </si>
  <si>
    <t>Monthly</t>
  </si>
  <si>
    <t>Outstanding Unlisted corporate bonds issued by Non-Financial Issuers on monthly basis</t>
  </si>
  <si>
    <t>Outstanding Listed corporate bonds issued by Non-Financial Issuers on monthly basis</t>
  </si>
  <si>
    <t>Outstanding corporate bonds issued by Non-Financial Issuers on monthly basis</t>
  </si>
  <si>
    <t xml:space="preserve"> Outstanding Unlisted corporate bonds issued by financial Issuers on monthly basis.</t>
  </si>
  <si>
    <t xml:space="preserve"> Outstanding Listed corporate bonds issued by financial Issuers on monthly basis.</t>
  </si>
  <si>
    <t xml:space="preserve"> Outstanding corporate bonds issued by financial Issuers on monthly basis.</t>
  </si>
  <si>
    <t xml:space="preserve">*Others </t>
  </si>
  <si>
    <t xml:space="preserve"> - include Redemption through change in face value etc,</t>
  </si>
  <si>
    <t xml:space="preserve"> - Changes in issuer classification based on SEBI email dated December 04,2025 and NSDL email dated December 05, 2025 resulted in movement in value from Non-Financial to Financial and vice versa.</t>
  </si>
  <si>
    <t xml:space="preserve"> -  Changes in issuer classification based on SEBI email dated December 04,2025 and NSDL email dated December 05, 2025 resulted in movement in value from Non-Financial to Financial and vice versa.</t>
  </si>
  <si>
    <t>Changes in issuer classification based on SEBI email dated December 04,2025 and NSDL email dated December 05, 2025 resulted in movement in value from Non-Financial to Financial and vice versa.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</si>
</sst>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Aptos Narrow"/>
      <family val="2"/>
    </font>
    <font>
      <b/>
      <sz val="11"/>
      <color rgb="FF000000"/>
      <name val="Aptos Narrow"/>
      <family val="2"/>
    </font>
    <font>
      <sz val="11"/>
      <color rgb="FF000000"/>
      <name val="Aptos Narrow"/>
      <family val="2"/>
    </font>
    <font>
      <b/>
      <sz val="11"/>
      <color theme="1"/>
      <name val="Aptos Narrow"/>
      <family val="2"/>
    </font>
    <font>
      <b/>
      <u/>
      <sz val="11"/>
      <color theme="1"/>
      <name val="Aptos Narrow"/>
      <family val="2"/>
    </font>
    <font>
      <b/>
      <u/>
      <sz val="12"/>
      <color theme="1"/>
      <name val="Aptos Narrow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10" fontId="3" fillId="0" borderId="1" xfId="2" applyNumberFormat="1" applyFont="1" applyBorder="1" applyAlignment="1">
      <alignment horizontal="right" vertical="center" wrapText="1"/>
    </xf>
    <xf numFmtId="2" fontId="3" fillId="0" borderId="1" xfId="0" applyNumberFormat="1" applyFont="1" applyBorder="1" applyAlignment="1">
      <alignment horizontal="right" vertical="center" wrapText="1"/>
    </xf>
    <xf numFmtId="17" fontId="3" fillId="0" borderId="1" xfId="0" applyNumberFormat="1" applyFont="1" applyBorder="1" applyAlignment="1">
      <alignment horizontal="left" vertical="center" wrapText="1"/>
    </xf>
    <xf numFmtId="10" fontId="4" fillId="0" borderId="1" xfId="2" applyNumberFormat="1" applyFont="1" applyBorder="1" applyAlignment="1">
      <alignment horizontal="right" vertical="center" wrapText="1"/>
    </xf>
    <xf numFmtId="2" fontId="4" fillId="0" borderId="1" xfId="0" applyNumberFormat="1" applyFont="1" applyBorder="1" applyAlignment="1">
      <alignment horizontal="right" vertical="center" wrapText="1"/>
    </xf>
    <xf numFmtId="17" fontId="4" fillId="0" borderId="1" xfId="0" applyNumberFormat="1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0" fontId="3" fillId="0" borderId="1" xfId="0" applyNumberFormat="1" applyFont="1" applyBorder="1" applyAlignment="1">
      <alignment horizontal="right" vertical="center" wrapText="1"/>
    </xf>
    <xf numFmtId="2" fontId="5" fillId="0" borderId="1" xfId="0" applyNumberFormat="1" applyFont="1" applyBorder="1" applyAlignment="1">
      <alignment horizontal="right" vertical="center" wrapText="1"/>
    </xf>
    <xf numFmtId="10" fontId="4" fillId="0" borderId="1" xfId="0" applyNumberFormat="1" applyFont="1" applyBorder="1" applyAlignment="1">
      <alignment horizontal="right" vertical="center" wrapText="1"/>
    </xf>
    <xf numFmtId="2" fontId="2" fillId="0" borderId="1" xfId="0" applyNumberFormat="1" applyFont="1" applyBorder="1" applyAlignment="1">
      <alignment horizontal="right" vertical="center" wrapText="1"/>
    </xf>
    <xf numFmtId="0" fontId="4" fillId="0" borderId="1" xfId="0" applyFont="1" applyBorder="1" applyAlignment="1">
      <alignment horizontal="left" vertical="center" wrapText="1"/>
    </xf>
    <xf numFmtId="4" fontId="5" fillId="0" borderId="1" xfId="1" applyNumberFormat="1" applyFont="1" applyBorder="1" applyAlignment="1">
      <alignment horizontal="right" wrapText="1"/>
    </xf>
    <xf numFmtId="3" fontId="5" fillId="0" borderId="1" xfId="1" applyNumberFormat="1" applyFont="1" applyBorder="1" applyAlignment="1">
      <alignment horizontal="right" wrapText="1"/>
    </xf>
    <xf numFmtId="0" fontId="5" fillId="0" borderId="1" xfId="0" applyFont="1" applyBorder="1" applyAlignment="1">
      <alignment horizontal="left" wrapText="1"/>
    </xf>
    <xf numFmtId="0" fontId="2" fillId="0" borderId="1" xfId="0" applyFont="1" applyBorder="1" applyAlignment="1">
      <alignment horizontal="left" wrapText="1"/>
    </xf>
    <xf numFmtId="4" fontId="2" fillId="0" borderId="1" xfId="1" applyNumberFormat="1" applyFont="1" applyBorder="1" applyAlignment="1">
      <alignment horizontal="right" wrapText="1"/>
    </xf>
    <xf numFmtId="3" fontId="2" fillId="0" borderId="1" xfId="1" applyNumberFormat="1" applyFont="1" applyBorder="1" applyAlignment="1">
      <alignment horizontal="right" wrapText="1"/>
    </xf>
    <xf numFmtId="0" fontId="2" fillId="0" borderId="0" xfId="0" applyFont="1"/>
    <xf numFmtId="4" fontId="2" fillId="0" borderId="0" xfId="0" applyNumberFormat="1" applyFont="1" applyAlignment="1">
      <alignment horizontal="left" wrapText="1"/>
    </xf>
    <xf numFmtId="0" fontId="2" fillId="0" borderId="0" xfId="0" quotePrefix="1" applyFont="1" applyAlignment="1">
      <alignment horizontal="left"/>
    </xf>
    <xf numFmtId="0" fontId="7" fillId="0" borderId="5" xfId="0" applyFont="1" applyBorder="1" applyAlignment="1">
      <alignment horizontal="left" wrapText="1"/>
    </xf>
    <xf numFmtId="0" fontId="5" fillId="0" borderId="4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left" vertical="center" wrapText="1"/>
    </xf>
    <xf numFmtId="17" fontId="2" fillId="0" borderId="4" xfId="0" applyNumberFormat="1" applyFont="1" applyBorder="1" applyAlignment="1">
      <alignment horizontal="center" vertical="center" wrapText="1"/>
    </xf>
    <xf numFmtId="17" fontId="2" fillId="0" borderId="3" xfId="0" applyNumberFormat="1" applyFont="1" applyBorder="1" applyAlignment="1">
      <alignment horizontal="center" vertical="center" wrapText="1"/>
    </xf>
    <xf numFmtId="17" fontId="2" fillId="0" borderId="2" xfId="0" applyNumberFormat="1" applyFont="1" applyBorder="1" applyAlignment="1">
      <alignment horizontal="center" vertical="center" wrapText="1"/>
    </xf>
    <xf numFmtId="0" fontId="6" fillId="0" borderId="5" xfId="0" applyFont="1" applyBorder="1" applyAlignment="1">
      <alignment horizontal="left" wrapText="1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4CE95B8-4967-44AD-99C3-D39689D2FE49}">
  <dimension ref="A1:S116"/>
  <sheetViews>
    <sheetView tabSelected="1" zoomScale="90" zoomScaleNormal="90" workbookViewId="0">
      <selection sqref="A1:Q1"/>
    </sheetView>
  </sheetViews>
  <sheetFormatPr defaultColWidth="9.109375" defaultRowHeight="14.4" x14ac:dyDescent="0.3"/>
  <cols>
    <col min="1" max="1" width="9.109375" style="1"/>
    <col min="2" max="2" width="37.6640625" style="1" bestFit="1" customWidth="1"/>
    <col min="3" max="3" width="14.33203125" style="1" customWidth="1"/>
    <col min="4" max="4" width="16.109375" style="1" customWidth="1"/>
    <col min="5" max="5" width="16.5546875" style="1" customWidth="1"/>
    <col min="6" max="6" width="13.6640625" style="1" customWidth="1"/>
    <col min="7" max="7" width="9.109375" style="1"/>
    <col min="8" max="8" width="12.88671875" style="1" customWidth="1"/>
    <col min="9" max="9" width="11" style="1" customWidth="1"/>
    <col min="10" max="10" width="15.5546875" style="1" customWidth="1"/>
    <col min="11" max="11" width="13.88671875" style="1" customWidth="1"/>
    <col min="12" max="12" width="10.33203125" style="1" customWidth="1"/>
    <col min="13" max="13" width="19" style="1" customWidth="1"/>
    <col min="14" max="14" width="12.33203125" style="1" customWidth="1"/>
    <col min="15" max="15" width="13" style="1" customWidth="1"/>
    <col min="16" max="16" width="17.33203125" style="1" customWidth="1"/>
    <col min="17" max="17" width="16.33203125" style="1" customWidth="1"/>
    <col min="18" max="18" width="12.44140625" style="1" bestFit="1" customWidth="1"/>
    <col min="19" max="19" width="9.88671875" style="1" bestFit="1" customWidth="1"/>
    <col min="20" max="16384" width="9.109375" style="1"/>
  </cols>
  <sheetData>
    <row r="1" spans="1:19" ht="15.6" x14ac:dyDescent="0.3">
      <c r="A1" s="25" t="s">
        <v>45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  <c r="N1" s="25"/>
      <c r="O1" s="25"/>
      <c r="P1" s="25"/>
      <c r="Q1" s="25"/>
    </row>
    <row r="2" spans="1:19" ht="30" customHeight="1" x14ac:dyDescent="0.3">
      <c r="A2" s="26" t="s">
        <v>39</v>
      </c>
      <c r="B2" s="26" t="s">
        <v>38</v>
      </c>
      <c r="C2" s="28" t="s">
        <v>37</v>
      </c>
      <c r="D2" s="28"/>
      <c r="E2" s="28"/>
      <c r="F2" s="28" t="s">
        <v>36</v>
      </c>
      <c r="G2" s="28"/>
      <c r="H2" s="28"/>
      <c r="I2" s="28" t="s">
        <v>35</v>
      </c>
      <c r="J2" s="28"/>
      <c r="K2" s="28"/>
      <c r="L2" s="28" t="s">
        <v>34</v>
      </c>
      <c r="M2" s="28"/>
      <c r="N2" s="9" t="s">
        <v>33</v>
      </c>
      <c r="O2" s="28" t="s">
        <v>32</v>
      </c>
      <c r="P2" s="28"/>
      <c r="Q2" s="28"/>
    </row>
    <row r="3" spans="1:19" ht="57.6" x14ac:dyDescent="0.3">
      <c r="A3" s="27"/>
      <c r="B3" s="27"/>
      <c r="C3" s="18" t="s">
        <v>25</v>
      </c>
      <c r="D3" s="18" t="s">
        <v>31</v>
      </c>
      <c r="E3" s="18" t="s">
        <v>30</v>
      </c>
      <c r="F3" s="18" t="s">
        <v>25</v>
      </c>
      <c r="G3" s="18" t="s">
        <v>29</v>
      </c>
      <c r="H3" s="18" t="s">
        <v>26</v>
      </c>
      <c r="I3" s="18" t="s">
        <v>25</v>
      </c>
      <c r="J3" s="18" t="s">
        <v>28</v>
      </c>
      <c r="K3" s="18" t="s">
        <v>26</v>
      </c>
      <c r="L3" s="18" t="s">
        <v>27</v>
      </c>
      <c r="M3" s="18" t="s">
        <v>26</v>
      </c>
      <c r="N3" s="18" t="s">
        <v>26</v>
      </c>
      <c r="O3" s="18" t="s">
        <v>25</v>
      </c>
      <c r="P3" s="18" t="s">
        <v>24</v>
      </c>
      <c r="Q3" s="18" t="s">
        <v>23</v>
      </c>
    </row>
    <row r="4" spans="1:19" x14ac:dyDescent="0.3">
      <c r="A4" s="29">
        <v>45992</v>
      </c>
      <c r="B4" s="19" t="s">
        <v>22</v>
      </c>
      <c r="C4" s="21">
        <v>608</v>
      </c>
      <c r="D4" s="21">
        <v>11228</v>
      </c>
      <c r="E4" s="20">
        <v>3346081.6928923028</v>
      </c>
      <c r="F4" s="21">
        <v>156</v>
      </c>
      <c r="G4" s="21">
        <v>484</v>
      </c>
      <c r="H4" s="20">
        <v>49859.639573999957</v>
      </c>
      <c r="I4" s="21">
        <v>115</v>
      </c>
      <c r="J4" s="21">
        <v>341</v>
      </c>
      <c r="K4" s="20">
        <v>27045.078323543992</v>
      </c>
      <c r="L4" s="21">
        <v>51</v>
      </c>
      <c r="M4" s="20">
        <v>7.2362999999999973</v>
      </c>
      <c r="N4" s="20">
        <f>E4+H4-K4+M4-Q4</f>
        <v>-45910.128439972643</v>
      </c>
      <c r="O4" s="21">
        <v>620</v>
      </c>
      <c r="P4" s="21">
        <v>11442</v>
      </c>
      <c r="Q4" s="20">
        <v>3414813.6188827315</v>
      </c>
      <c r="R4" s="23"/>
      <c r="S4" s="23"/>
    </row>
    <row r="5" spans="1:19" x14ac:dyDescent="0.3">
      <c r="A5" s="30"/>
      <c r="B5" s="19" t="s">
        <v>21</v>
      </c>
      <c r="C5" s="21">
        <v>93</v>
      </c>
      <c r="D5" s="21">
        <v>225</v>
      </c>
      <c r="E5" s="20">
        <v>54301.632280999955</v>
      </c>
      <c r="F5" s="21">
        <v>4</v>
      </c>
      <c r="G5" s="21">
        <v>4</v>
      </c>
      <c r="H5" s="20">
        <v>442</v>
      </c>
      <c r="I5" s="21">
        <v>5</v>
      </c>
      <c r="J5" s="21">
        <v>9</v>
      </c>
      <c r="K5" s="20">
        <v>1420.1499999999999</v>
      </c>
      <c r="L5" s="21">
        <v>2</v>
      </c>
      <c r="M5" s="20">
        <v>0.15000000000000002</v>
      </c>
      <c r="N5" s="20">
        <f>E5+H5-K5+M5-Q5</f>
        <v>47.834900000038033</v>
      </c>
      <c r="O5" s="21">
        <v>98</v>
      </c>
      <c r="P5" s="21">
        <v>227</v>
      </c>
      <c r="Q5" s="20">
        <v>53275.797380999917</v>
      </c>
      <c r="R5" s="23"/>
    </row>
    <row r="6" spans="1:19" x14ac:dyDescent="0.3">
      <c r="A6" s="30"/>
      <c r="B6" s="19" t="s">
        <v>20</v>
      </c>
      <c r="C6" s="21">
        <v>60</v>
      </c>
      <c r="D6" s="21">
        <v>2690</v>
      </c>
      <c r="E6" s="20">
        <v>29277.417615813891</v>
      </c>
      <c r="F6" s="21">
        <v>7</v>
      </c>
      <c r="G6" s="21">
        <v>57</v>
      </c>
      <c r="H6" s="20">
        <v>1059.2599999999995</v>
      </c>
      <c r="I6" s="21">
        <v>8</v>
      </c>
      <c r="J6" s="21">
        <v>96</v>
      </c>
      <c r="K6" s="20">
        <v>707.96000000000015</v>
      </c>
      <c r="L6" s="21">
        <v>0</v>
      </c>
      <c r="M6" s="20">
        <v>0</v>
      </c>
      <c r="N6" s="20">
        <f>E6+H6-K6+M6-Q6</f>
        <v>159.89000000000306</v>
      </c>
      <c r="O6" s="21">
        <v>62</v>
      </c>
      <c r="P6" s="21">
        <v>2714</v>
      </c>
      <c r="Q6" s="20">
        <v>29468.827615813887</v>
      </c>
      <c r="R6" s="23"/>
    </row>
    <row r="7" spans="1:19" x14ac:dyDescent="0.3">
      <c r="A7" s="31"/>
      <c r="B7" s="19" t="s">
        <v>2</v>
      </c>
      <c r="C7" s="21">
        <v>102</v>
      </c>
      <c r="D7" s="21">
        <v>1086</v>
      </c>
      <c r="E7" s="20">
        <v>31450.960471601222</v>
      </c>
      <c r="F7" s="21">
        <v>12</v>
      </c>
      <c r="G7" s="21">
        <v>41</v>
      </c>
      <c r="H7" s="20">
        <v>3993.7199000000005</v>
      </c>
      <c r="I7" s="21">
        <v>14</v>
      </c>
      <c r="J7" s="21">
        <v>34</v>
      </c>
      <c r="K7" s="20">
        <v>303.04040000000003</v>
      </c>
      <c r="L7" s="21">
        <v>7</v>
      </c>
      <c r="M7" s="20">
        <v>2.4999999999999998E-2</v>
      </c>
      <c r="N7" s="20">
        <f>E7+H7-K7+M7-Q7</f>
        <v>-63.850699999835342</v>
      </c>
      <c r="O7" s="21">
        <v>106</v>
      </c>
      <c r="P7" s="21">
        <v>1095</v>
      </c>
      <c r="Q7" s="20">
        <v>35205.515671601061</v>
      </c>
      <c r="R7" s="23"/>
    </row>
    <row r="8" spans="1:19" x14ac:dyDescent="0.3">
      <c r="A8" s="19"/>
      <c r="B8" s="18" t="s">
        <v>1</v>
      </c>
      <c r="C8" s="17">
        <f t="shared" ref="C8:Q8" si="0">SUM(C4:C7)</f>
        <v>863</v>
      </c>
      <c r="D8" s="17">
        <f t="shared" si="0"/>
        <v>15229</v>
      </c>
      <c r="E8" s="16">
        <f t="shared" si="0"/>
        <v>3461111.7032607174</v>
      </c>
      <c r="F8" s="17">
        <f t="shared" si="0"/>
        <v>179</v>
      </c>
      <c r="G8" s="17">
        <f t="shared" si="0"/>
        <v>586</v>
      </c>
      <c r="H8" s="16">
        <f t="shared" si="0"/>
        <v>55354.619473999963</v>
      </c>
      <c r="I8" s="17">
        <f t="shared" si="0"/>
        <v>142</v>
      </c>
      <c r="J8" s="17">
        <f t="shared" si="0"/>
        <v>480</v>
      </c>
      <c r="K8" s="16">
        <f t="shared" si="0"/>
        <v>29476.228723543994</v>
      </c>
      <c r="L8" s="17">
        <f t="shared" si="0"/>
        <v>60</v>
      </c>
      <c r="M8" s="16">
        <f t="shared" si="0"/>
        <v>7.411299999999998</v>
      </c>
      <c r="N8" s="16">
        <f t="shared" si="0"/>
        <v>-45766.254239972433</v>
      </c>
      <c r="O8" s="17">
        <f t="shared" si="0"/>
        <v>886</v>
      </c>
      <c r="P8" s="17">
        <f t="shared" si="0"/>
        <v>15478</v>
      </c>
      <c r="Q8" s="16">
        <f t="shared" si="0"/>
        <v>3532763.7595511465</v>
      </c>
    </row>
    <row r="9" spans="1:19" x14ac:dyDescent="0.3">
      <c r="A9" s="2" t="s">
        <v>46</v>
      </c>
    </row>
    <row r="10" spans="1:19" x14ac:dyDescent="0.3">
      <c r="A10" s="24" t="s">
        <v>47</v>
      </c>
    </row>
    <row r="11" spans="1:19" x14ac:dyDescent="0.3">
      <c r="A11" s="24" t="s">
        <v>48</v>
      </c>
    </row>
    <row r="12" spans="1:19" x14ac:dyDescent="0.3">
      <c r="A12" s="2" t="s">
        <v>19</v>
      </c>
    </row>
    <row r="13" spans="1:19" s="22" customFormat="1" x14ac:dyDescent="0.3">
      <c r="A13" s="2" t="s">
        <v>18</v>
      </c>
    </row>
    <row r="14" spans="1:19" s="22" customFormat="1" x14ac:dyDescent="0.3">
      <c r="A14" s="2" t="s">
        <v>17</v>
      </c>
    </row>
    <row r="15" spans="1:19" s="22" customFormat="1" x14ac:dyDescent="0.3">
      <c r="A15" s="2"/>
    </row>
    <row r="16" spans="1:19" ht="15.6" x14ac:dyDescent="0.3">
      <c r="A16" s="25" t="s">
        <v>44</v>
      </c>
      <c r="B16" s="25"/>
      <c r="C16" s="25"/>
      <c r="D16" s="25"/>
      <c r="E16" s="25"/>
      <c r="F16" s="25"/>
      <c r="G16" s="25"/>
      <c r="H16" s="25"/>
      <c r="I16" s="25"/>
      <c r="J16" s="25"/>
      <c r="K16" s="25"/>
      <c r="L16" s="25"/>
      <c r="M16" s="25"/>
      <c r="N16" s="25"/>
      <c r="O16" s="25"/>
      <c r="P16" s="25"/>
      <c r="Q16" s="25"/>
    </row>
    <row r="17" spans="1:17" ht="27.75" customHeight="1" x14ac:dyDescent="0.3">
      <c r="A17" s="26" t="s">
        <v>39</v>
      </c>
      <c r="B17" s="26" t="s">
        <v>38</v>
      </c>
      <c r="C17" s="28" t="s">
        <v>37</v>
      </c>
      <c r="D17" s="28"/>
      <c r="E17" s="28"/>
      <c r="F17" s="28" t="s">
        <v>36</v>
      </c>
      <c r="G17" s="28"/>
      <c r="H17" s="28"/>
      <c r="I17" s="28" t="s">
        <v>35</v>
      </c>
      <c r="J17" s="28"/>
      <c r="K17" s="28"/>
      <c r="L17" s="28" t="s">
        <v>34</v>
      </c>
      <c r="M17" s="28"/>
      <c r="N17" s="9" t="s">
        <v>33</v>
      </c>
      <c r="O17" s="28" t="s">
        <v>32</v>
      </c>
      <c r="P17" s="28"/>
      <c r="Q17" s="28"/>
    </row>
    <row r="18" spans="1:17" ht="64.5" customHeight="1" x14ac:dyDescent="0.3">
      <c r="A18" s="27"/>
      <c r="B18" s="27"/>
      <c r="C18" s="18" t="s">
        <v>25</v>
      </c>
      <c r="D18" s="18" t="s">
        <v>31</v>
      </c>
      <c r="E18" s="18" t="s">
        <v>30</v>
      </c>
      <c r="F18" s="18" t="s">
        <v>25</v>
      </c>
      <c r="G18" s="18" t="s">
        <v>29</v>
      </c>
      <c r="H18" s="18" t="s">
        <v>26</v>
      </c>
      <c r="I18" s="18" t="s">
        <v>25</v>
      </c>
      <c r="J18" s="18" t="s">
        <v>28</v>
      </c>
      <c r="K18" s="18" t="s">
        <v>26</v>
      </c>
      <c r="L18" s="18" t="s">
        <v>27</v>
      </c>
      <c r="M18" s="18" t="s">
        <v>26</v>
      </c>
      <c r="N18" s="18" t="s">
        <v>26</v>
      </c>
      <c r="O18" s="18" t="s">
        <v>25</v>
      </c>
      <c r="P18" s="18" t="s">
        <v>24</v>
      </c>
      <c r="Q18" s="18" t="s">
        <v>23</v>
      </c>
    </row>
    <row r="19" spans="1:17" x14ac:dyDescent="0.3">
      <c r="A19" s="29">
        <v>45992</v>
      </c>
      <c r="B19" s="19" t="s">
        <v>22</v>
      </c>
      <c r="C19" s="21">
        <v>336</v>
      </c>
      <c r="D19" s="21">
        <v>6079</v>
      </c>
      <c r="E19" s="20">
        <v>3259852.5980396532</v>
      </c>
      <c r="F19" s="21">
        <v>83</v>
      </c>
      <c r="G19" s="21">
        <v>226</v>
      </c>
      <c r="H19" s="20">
        <v>46530.315499999975</v>
      </c>
      <c r="I19" s="21">
        <v>70</v>
      </c>
      <c r="J19" s="21">
        <v>143</v>
      </c>
      <c r="K19" s="20">
        <v>25843.311054244001</v>
      </c>
      <c r="L19" s="21">
        <v>39</v>
      </c>
      <c r="M19" s="20">
        <v>5.563299999999999</v>
      </c>
      <c r="N19" s="20">
        <f>E19+H19-K19+M19-Q19</f>
        <v>-44730.737998329103</v>
      </c>
      <c r="O19" s="21">
        <v>344</v>
      </c>
      <c r="P19" s="21">
        <v>6239</v>
      </c>
      <c r="Q19" s="20">
        <v>3325275.9037837381</v>
      </c>
    </row>
    <row r="20" spans="1:17" x14ac:dyDescent="0.3">
      <c r="A20" s="30"/>
      <c r="B20" s="19" t="s">
        <v>21</v>
      </c>
      <c r="C20" s="21">
        <v>63</v>
      </c>
      <c r="D20" s="21">
        <v>140</v>
      </c>
      <c r="E20" s="20">
        <v>21322.914930999981</v>
      </c>
      <c r="F20" s="21">
        <v>1</v>
      </c>
      <c r="G20" s="21">
        <v>1</v>
      </c>
      <c r="H20" s="20">
        <v>100</v>
      </c>
      <c r="I20" s="21">
        <v>3</v>
      </c>
      <c r="J20" s="21">
        <v>7</v>
      </c>
      <c r="K20" s="20">
        <v>1417.2</v>
      </c>
      <c r="L20" s="21">
        <v>1</v>
      </c>
      <c r="M20" s="20">
        <v>0.1</v>
      </c>
      <c r="N20" s="20">
        <f>E20+H20-K20+M20-Q20</f>
        <v>-355.52150000000984</v>
      </c>
      <c r="O20" s="21">
        <v>64</v>
      </c>
      <c r="P20" s="21">
        <v>138</v>
      </c>
      <c r="Q20" s="20">
        <v>20361.336430999989</v>
      </c>
    </row>
    <row r="21" spans="1:17" x14ac:dyDescent="0.3">
      <c r="A21" s="30"/>
      <c r="B21" s="19" t="s">
        <v>20</v>
      </c>
      <c r="C21" s="21">
        <v>46</v>
      </c>
      <c r="D21" s="21">
        <v>166</v>
      </c>
      <c r="E21" s="20">
        <v>8447.6051158140108</v>
      </c>
      <c r="F21" s="21">
        <v>3</v>
      </c>
      <c r="G21" s="21">
        <v>9</v>
      </c>
      <c r="H21" s="20">
        <v>370.67</v>
      </c>
      <c r="I21" s="21">
        <v>5</v>
      </c>
      <c r="J21" s="21">
        <v>9</v>
      </c>
      <c r="K21" s="20">
        <v>542.54999999999995</v>
      </c>
      <c r="L21" s="21">
        <v>0</v>
      </c>
      <c r="M21" s="20">
        <v>0</v>
      </c>
      <c r="N21" s="20">
        <f>E21+H21-K21+M21-Q21</f>
        <v>-337.43999999999869</v>
      </c>
      <c r="O21" s="21">
        <v>48</v>
      </c>
      <c r="P21" s="21">
        <v>178</v>
      </c>
      <c r="Q21" s="20">
        <v>8613.1651158140103</v>
      </c>
    </row>
    <row r="22" spans="1:17" x14ac:dyDescent="0.3">
      <c r="A22" s="31"/>
      <c r="B22" s="19" t="s">
        <v>2</v>
      </c>
      <c r="C22" s="21">
        <v>70</v>
      </c>
      <c r="D22" s="21">
        <v>864</v>
      </c>
      <c r="E22" s="20">
        <v>22848.114699999969</v>
      </c>
      <c r="F22" s="21">
        <v>10</v>
      </c>
      <c r="G22" s="21">
        <v>39</v>
      </c>
      <c r="H22" s="20">
        <v>3592.7199000000005</v>
      </c>
      <c r="I22" s="21">
        <v>12</v>
      </c>
      <c r="J22" s="21">
        <v>32</v>
      </c>
      <c r="K22" s="20">
        <v>301.15040000000005</v>
      </c>
      <c r="L22" s="21">
        <v>1</v>
      </c>
      <c r="M22" s="20">
        <v>0.01</v>
      </c>
      <c r="N22" s="20">
        <f>E22+H22-K22+M22-Q22</f>
        <v>-62.620200000001205</v>
      </c>
      <c r="O22" s="21">
        <v>73</v>
      </c>
      <c r="P22" s="21">
        <v>871</v>
      </c>
      <c r="Q22" s="20">
        <v>26202.31439999997</v>
      </c>
    </row>
    <row r="23" spans="1:17" x14ac:dyDescent="0.3">
      <c r="A23" s="19"/>
      <c r="B23" s="18" t="s">
        <v>1</v>
      </c>
      <c r="C23" s="17">
        <f t="shared" ref="C23:Q23" si="1">SUM(C19:C22)</f>
        <v>515</v>
      </c>
      <c r="D23" s="17">
        <f t="shared" si="1"/>
        <v>7249</v>
      </c>
      <c r="E23" s="16">
        <f t="shared" si="1"/>
        <v>3312471.2327864673</v>
      </c>
      <c r="F23" s="17">
        <f t="shared" si="1"/>
        <v>97</v>
      </c>
      <c r="G23" s="17">
        <f t="shared" si="1"/>
        <v>275</v>
      </c>
      <c r="H23" s="16">
        <f t="shared" si="1"/>
        <v>50593.705399999977</v>
      </c>
      <c r="I23" s="17">
        <f t="shared" si="1"/>
        <v>90</v>
      </c>
      <c r="J23" s="17">
        <f t="shared" si="1"/>
        <v>191</v>
      </c>
      <c r="K23" s="16">
        <f t="shared" si="1"/>
        <v>28104.211454243999</v>
      </c>
      <c r="L23" s="17">
        <f t="shared" si="1"/>
        <v>41</v>
      </c>
      <c r="M23" s="16">
        <f t="shared" si="1"/>
        <v>5.6732999999999985</v>
      </c>
      <c r="N23" s="16">
        <f t="shared" si="1"/>
        <v>-45486.319698329113</v>
      </c>
      <c r="O23" s="17">
        <f t="shared" si="1"/>
        <v>529</v>
      </c>
      <c r="P23" s="17">
        <f t="shared" si="1"/>
        <v>7426</v>
      </c>
      <c r="Q23" s="16">
        <f t="shared" si="1"/>
        <v>3380452.7197305523</v>
      </c>
    </row>
    <row r="24" spans="1:17" x14ac:dyDescent="0.3">
      <c r="A24" s="2" t="s">
        <v>46</v>
      </c>
    </row>
    <row r="25" spans="1:17" x14ac:dyDescent="0.3">
      <c r="A25" s="24" t="s">
        <v>47</v>
      </c>
    </row>
    <row r="26" spans="1:17" x14ac:dyDescent="0.3">
      <c r="A26" s="24" t="s">
        <v>49</v>
      </c>
    </row>
    <row r="27" spans="1:17" x14ac:dyDescent="0.3">
      <c r="A27" s="2" t="s">
        <v>19</v>
      </c>
    </row>
    <row r="28" spans="1:17" s="2" customFormat="1" x14ac:dyDescent="0.3">
      <c r="A28" s="2" t="s">
        <v>18</v>
      </c>
      <c r="B28" s="22"/>
      <c r="C28" s="22"/>
      <c r="D28" s="22"/>
      <c r="E28" s="22"/>
      <c r="F28" s="22"/>
      <c r="G28" s="22"/>
      <c r="H28" s="22"/>
      <c r="I28" s="22"/>
      <c r="J28" s="22"/>
      <c r="K28" s="22"/>
      <c r="L28" s="22"/>
      <c r="M28" s="22"/>
      <c r="N28" s="22"/>
      <c r="O28" s="22"/>
      <c r="P28" s="22"/>
      <c r="Q28" s="22"/>
    </row>
    <row r="29" spans="1:17" s="2" customFormat="1" x14ac:dyDescent="0.3">
      <c r="A29" s="2" t="s">
        <v>17</v>
      </c>
      <c r="B29" s="22"/>
      <c r="C29" s="22"/>
      <c r="D29" s="22"/>
      <c r="E29" s="22"/>
      <c r="F29" s="22"/>
      <c r="G29" s="22"/>
      <c r="H29" s="22"/>
      <c r="I29" s="22"/>
      <c r="J29" s="22"/>
      <c r="K29" s="22"/>
      <c r="L29" s="22"/>
      <c r="M29" s="22"/>
      <c r="N29" s="22"/>
      <c r="O29" s="22"/>
      <c r="P29" s="22"/>
      <c r="Q29" s="22"/>
    </row>
    <row r="30" spans="1:17" s="2" customFormat="1" x14ac:dyDescent="0.3">
      <c r="B30" s="22"/>
      <c r="C30" s="22"/>
      <c r="D30" s="22"/>
      <c r="E30" s="22"/>
      <c r="F30" s="22"/>
      <c r="G30" s="22"/>
      <c r="H30" s="22"/>
      <c r="I30" s="22"/>
      <c r="J30" s="22"/>
      <c r="K30" s="22"/>
      <c r="L30" s="22"/>
      <c r="M30" s="22"/>
      <c r="N30" s="22"/>
      <c r="O30" s="22"/>
      <c r="P30" s="22"/>
      <c r="Q30" s="22"/>
    </row>
    <row r="31" spans="1:17" ht="15.6" x14ac:dyDescent="0.3">
      <c r="A31" s="25" t="s">
        <v>43</v>
      </c>
      <c r="B31" s="25"/>
      <c r="C31" s="25"/>
      <c r="D31" s="25"/>
      <c r="E31" s="25"/>
      <c r="F31" s="25"/>
      <c r="G31" s="25"/>
      <c r="H31" s="25"/>
      <c r="I31" s="25"/>
      <c r="J31" s="25"/>
      <c r="K31" s="25"/>
      <c r="L31" s="25"/>
      <c r="M31" s="25"/>
      <c r="N31" s="25"/>
      <c r="O31" s="25"/>
      <c r="P31" s="25"/>
      <c r="Q31" s="25"/>
    </row>
    <row r="32" spans="1:17" ht="36.75" customHeight="1" x14ac:dyDescent="0.3">
      <c r="A32" s="26" t="s">
        <v>39</v>
      </c>
      <c r="B32" s="26" t="s">
        <v>38</v>
      </c>
      <c r="C32" s="28" t="s">
        <v>37</v>
      </c>
      <c r="D32" s="28"/>
      <c r="E32" s="28"/>
      <c r="F32" s="28" t="s">
        <v>36</v>
      </c>
      <c r="G32" s="28"/>
      <c r="H32" s="28"/>
      <c r="I32" s="28" t="s">
        <v>35</v>
      </c>
      <c r="J32" s="28"/>
      <c r="K32" s="28"/>
      <c r="L32" s="28" t="s">
        <v>34</v>
      </c>
      <c r="M32" s="28"/>
      <c r="N32" s="9" t="s">
        <v>33</v>
      </c>
      <c r="O32" s="28" t="s">
        <v>32</v>
      </c>
      <c r="P32" s="28"/>
      <c r="Q32" s="28"/>
    </row>
    <row r="33" spans="1:17" ht="63" customHeight="1" x14ac:dyDescent="0.3">
      <c r="A33" s="27"/>
      <c r="B33" s="27"/>
      <c r="C33" s="18" t="s">
        <v>25</v>
      </c>
      <c r="D33" s="18" t="s">
        <v>31</v>
      </c>
      <c r="E33" s="18" t="s">
        <v>30</v>
      </c>
      <c r="F33" s="18" t="s">
        <v>25</v>
      </c>
      <c r="G33" s="18" t="s">
        <v>29</v>
      </c>
      <c r="H33" s="18" t="s">
        <v>26</v>
      </c>
      <c r="I33" s="18" t="s">
        <v>25</v>
      </c>
      <c r="J33" s="18" t="s">
        <v>28</v>
      </c>
      <c r="K33" s="18" t="s">
        <v>26</v>
      </c>
      <c r="L33" s="18" t="s">
        <v>27</v>
      </c>
      <c r="M33" s="18" t="s">
        <v>26</v>
      </c>
      <c r="N33" s="18" t="s">
        <v>26</v>
      </c>
      <c r="O33" s="18" t="s">
        <v>25</v>
      </c>
      <c r="P33" s="18" t="s">
        <v>24</v>
      </c>
      <c r="Q33" s="18" t="s">
        <v>23</v>
      </c>
    </row>
    <row r="34" spans="1:17" x14ac:dyDescent="0.3">
      <c r="A34" s="29">
        <v>45992</v>
      </c>
      <c r="B34" s="19" t="s">
        <v>22</v>
      </c>
      <c r="C34" s="21">
        <v>409</v>
      </c>
      <c r="D34" s="21">
        <v>5149</v>
      </c>
      <c r="E34" s="20">
        <v>86229.094852710768</v>
      </c>
      <c r="F34" s="21">
        <v>77</v>
      </c>
      <c r="G34" s="21">
        <v>258</v>
      </c>
      <c r="H34" s="20">
        <v>3329.3240740000015</v>
      </c>
      <c r="I34" s="21">
        <v>52</v>
      </c>
      <c r="J34" s="21">
        <v>198</v>
      </c>
      <c r="K34" s="20">
        <v>1201.7672692999988</v>
      </c>
      <c r="L34" s="21">
        <v>12</v>
      </c>
      <c r="M34" s="20">
        <v>1.6729999999999996</v>
      </c>
      <c r="N34" s="20">
        <f>E34+H34-K34+M34-Q34</f>
        <v>-1179.390441640091</v>
      </c>
      <c r="O34" s="21">
        <v>417</v>
      </c>
      <c r="P34" s="21">
        <v>5203</v>
      </c>
      <c r="Q34" s="20">
        <v>89537.715099050853</v>
      </c>
    </row>
    <row r="35" spans="1:17" x14ac:dyDescent="0.3">
      <c r="A35" s="30"/>
      <c r="B35" s="19" t="s">
        <v>21</v>
      </c>
      <c r="C35" s="21">
        <v>37</v>
      </c>
      <c r="D35" s="21">
        <v>85</v>
      </c>
      <c r="E35" s="20">
        <v>32978.717349999999</v>
      </c>
      <c r="F35" s="21">
        <v>3</v>
      </c>
      <c r="G35" s="21">
        <v>3</v>
      </c>
      <c r="H35" s="20">
        <v>342</v>
      </c>
      <c r="I35" s="21">
        <v>2</v>
      </c>
      <c r="J35" s="21">
        <v>2</v>
      </c>
      <c r="K35" s="20">
        <v>2.95</v>
      </c>
      <c r="L35" s="21">
        <v>1</v>
      </c>
      <c r="M35" s="20">
        <v>0.05</v>
      </c>
      <c r="N35" s="20">
        <f>E35+H35-K35+M35-Q35</f>
        <v>403.35640000001149</v>
      </c>
      <c r="O35" s="21">
        <v>41</v>
      </c>
      <c r="P35" s="21">
        <v>89</v>
      </c>
      <c r="Q35" s="20">
        <v>32914.460949999993</v>
      </c>
    </row>
    <row r="36" spans="1:17" x14ac:dyDescent="0.3">
      <c r="A36" s="30"/>
      <c r="B36" s="19" t="s">
        <v>20</v>
      </c>
      <c r="C36" s="21">
        <v>24</v>
      </c>
      <c r="D36" s="21">
        <v>2524</v>
      </c>
      <c r="E36" s="20">
        <v>20829.81249999992</v>
      </c>
      <c r="F36" s="21">
        <v>4</v>
      </c>
      <c r="G36" s="21">
        <v>48</v>
      </c>
      <c r="H36" s="20">
        <v>688.58999999999992</v>
      </c>
      <c r="I36" s="21">
        <v>4</v>
      </c>
      <c r="J36" s="21">
        <v>87</v>
      </c>
      <c r="K36" s="20">
        <v>165.40999999999997</v>
      </c>
      <c r="L36" s="21">
        <v>0</v>
      </c>
      <c r="M36" s="20">
        <v>0</v>
      </c>
      <c r="N36" s="20">
        <f>E36+H36-K36+M36-Q36</f>
        <v>497.33000000001266</v>
      </c>
      <c r="O36" s="21">
        <v>24</v>
      </c>
      <c r="P36" s="21">
        <v>2536</v>
      </c>
      <c r="Q36" s="20">
        <v>20855.662499999908</v>
      </c>
    </row>
    <row r="37" spans="1:17" x14ac:dyDescent="0.3">
      <c r="A37" s="31"/>
      <c r="B37" s="19" t="s">
        <v>2</v>
      </c>
      <c r="C37" s="21">
        <v>42</v>
      </c>
      <c r="D37" s="21">
        <v>222</v>
      </c>
      <c r="E37" s="20">
        <v>8602.8457716013309</v>
      </c>
      <c r="F37" s="21">
        <v>2</v>
      </c>
      <c r="G37" s="21">
        <v>2</v>
      </c>
      <c r="H37" s="20">
        <v>401</v>
      </c>
      <c r="I37" s="21">
        <v>2</v>
      </c>
      <c r="J37" s="21">
        <v>2</v>
      </c>
      <c r="K37" s="20">
        <v>1.8900000000000001</v>
      </c>
      <c r="L37" s="21">
        <v>6</v>
      </c>
      <c r="M37" s="20">
        <v>1.5000000000000001E-2</v>
      </c>
      <c r="N37" s="20">
        <f>E37+H37-K37+M37-Q37</f>
        <v>-1.2304999999978463</v>
      </c>
      <c r="O37" s="21">
        <v>43</v>
      </c>
      <c r="P37" s="21">
        <v>224</v>
      </c>
      <c r="Q37" s="20">
        <v>9003.2012716013287</v>
      </c>
    </row>
    <row r="38" spans="1:17" x14ac:dyDescent="0.3">
      <c r="A38" s="19"/>
      <c r="B38" s="18" t="s">
        <v>1</v>
      </c>
      <c r="C38" s="17">
        <f t="shared" ref="C38:Q38" si="2">SUM(C34:C37)</f>
        <v>512</v>
      </c>
      <c r="D38" s="17">
        <f t="shared" si="2"/>
        <v>7980</v>
      </c>
      <c r="E38" s="16">
        <f t="shared" si="2"/>
        <v>148640.47047431202</v>
      </c>
      <c r="F38" s="17">
        <f t="shared" si="2"/>
        <v>86</v>
      </c>
      <c r="G38" s="17">
        <f t="shared" si="2"/>
        <v>311</v>
      </c>
      <c r="H38" s="16">
        <f t="shared" si="2"/>
        <v>4760.9140740000012</v>
      </c>
      <c r="I38" s="17">
        <f t="shared" si="2"/>
        <v>60</v>
      </c>
      <c r="J38" s="17">
        <f t="shared" si="2"/>
        <v>289</v>
      </c>
      <c r="K38" s="16">
        <f t="shared" si="2"/>
        <v>1372.0172692999988</v>
      </c>
      <c r="L38" s="17">
        <f t="shared" si="2"/>
        <v>19</v>
      </c>
      <c r="M38" s="16">
        <f t="shared" si="2"/>
        <v>1.7379999999999995</v>
      </c>
      <c r="N38" s="16">
        <f t="shared" si="2"/>
        <v>-279.93454164006471</v>
      </c>
      <c r="O38" s="17">
        <f t="shared" si="2"/>
        <v>525</v>
      </c>
      <c r="P38" s="17">
        <f t="shared" si="2"/>
        <v>8052</v>
      </c>
      <c r="Q38" s="16">
        <f t="shared" si="2"/>
        <v>152311.03982065211</v>
      </c>
    </row>
    <row r="39" spans="1:17" x14ac:dyDescent="0.3">
      <c r="A39" s="2" t="s">
        <v>46</v>
      </c>
    </row>
    <row r="40" spans="1:17" x14ac:dyDescent="0.3">
      <c r="A40" s="24" t="s">
        <v>47</v>
      </c>
    </row>
    <row r="41" spans="1:17" x14ac:dyDescent="0.3">
      <c r="A41" s="24" t="s">
        <v>49</v>
      </c>
    </row>
    <row r="42" spans="1:17" x14ac:dyDescent="0.3">
      <c r="A42" s="2" t="s">
        <v>19</v>
      </c>
    </row>
    <row r="43" spans="1:17" s="2" customFormat="1" x14ac:dyDescent="0.3">
      <c r="A43" s="2" t="s">
        <v>18</v>
      </c>
      <c r="B43" s="22"/>
      <c r="C43" s="22"/>
      <c r="D43" s="22"/>
      <c r="E43" s="22"/>
      <c r="F43" s="22"/>
      <c r="G43" s="22"/>
      <c r="H43" s="22"/>
      <c r="I43" s="22"/>
      <c r="J43" s="22"/>
      <c r="K43" s="22"/>
      <c r="L43" s="22"/>
      <c r="M43" s="22"/>
      <c r="N43" s="22"/>
      <c r="O43" s="22"/>
      <c r="P43" s="22"/>
      <c r="Q43" s="22"/>
    </row>
    <row r="44" spans="1:17" s="2" customFormat="1" x14ac:dyDescent="0.3">
      <c r="A44" s="2" t="s">
        <v>17</v>
      </c>
      <c r="B44" s="22"/>
      <c r="C44" s="22"/>
      <c r="D44" s="22"/>
      <c r="E44" s="22"/>
      <c r="F44" s="22"/>
      <c r="G44" s="22"/>
      <c r="H44" s="22"/>
      <c r="I44" s="22"/>
      <c r="J44" s="22"/>
      <c r="K44" s="22"/>
      <c r="L44" s="22"/>
      <c r="M44" s="22"/>
      <c r="N44" s="22"/>
      <c r="O44" s="22"/>
      <c r="P44" s="22"/>
      <c r="Q44" s="22"/>
    </row>
    <row r="45" spans="1:17" s="2" customFormat="1" x14ac:dyDescent="0.3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</row>
    <row r="46" spans="1:17" ht="15.6" x14ac:dyDescent="0.3">
      <c r="A46" s="25" t="s">
        <v>42</v>
      </c>
      <c r="B46" s="25"/>
      <c r="C46" s="25"/>
      <c r="D46" s="25"/>
      <c r="E46" s="25"/>
      <c r="F46" s="25"/>
      <c r="G46" s="25"/>
      <c r="H46" s="25"/>
      <c r="I46" s="25"/>
      <c r="J46" s="25"/>
      <c r="K46" s="25"/>
      <c r="L46" s="25"/>
      <c r="M46" s="25"/>
      <c r="N46" s="25"/>
      <c r="O46" s="25"/>
      <c r="P46" s="25"/>
      <c r="Q46" s="25"/>
    </row>
    <row r="47" spans="1:17" ht="30" customHeight="1" x14ac:dyDescent="0.3">
      <c r="A47" s="26" t="s">
        <v>39</v>
      </c>
      <c r="B47" s="26" t="s">
        <v>38</v>
      </c>
      <c r="C47" s="28" t="s">
        <v>37</v>
      </c>
      <c r="D47" s="28"/>
      <c r="E47" s="28"/>
      <c r="F47" s="28" t="s">
        <v>36</v>
      </c>
      <c r="G47" s="28"/>
      <c r="H47" s="28"/>
      <c r="I47" s="28" t="s">
        <v>35</v>
      </c>
      <c r="J47" s="28"/>
      <c r="K47" s="28"/>
      <c r="L47" s="28" t="s">
        <v>34</v>
      </c>
      <c r="M47" s="28"/>
      <c r="N47" s="9" t="s">
        <v>33</v>
      </c>
      <c r="O47" s="28" t="s">
        <v>32</v>
      </c>
      <c r="P47" s="28"/>
      <c r="Q47" s="28"/>
    </row>
    <row r="48" spans="1:17" ht="57.6" x14ac:dyDescent="0.3">
      <c r="A48" s="27"/>
      <c r="B48" s="27"/>
      <c r="C48" s="18" t="s">
        <v>25</v>
      </c>
      <c r="D48" s="18" t="s">
        <v>31</v>
      </c>
      <c r="E48" s="18" t="s">
        <v>30</v>
      </c>
      <c r="F48" s="18" t="s">
        <v>25</v>
      </c>
      <c r="G48" s="18" t="s">
        <v>29</v>
      </c>
      <c r="H48" s="18" t="s">
        <v>26</v>
      </c>
      <c r="I48" s="18" t="s">
        <v>25</v>
      </c>
      <c r="J48" s="18" t="s">
        <v>28</v>
      </c>
      <c r="K48" s="18" t="s">
        <v>26</v>
      </c>
      <c r="L48" s="18" t="s">
        <v>27</v>
      </c>
      <c r="M48" s="18" t="s">
        <v>26</v>
      </c>
      <c r="N48" s="18" t="s">
        <v>26</v>
      </c>
      <c r="O48" s="18" t="s">
        <v>25</v>
      </c>
      <c r="P48" s="18" t="s">
        <v>24</v>
      </c>
      <c r="Q48" s="18" t="s">
        <v>23</v>
      </c>
    </row>
    <row r="49" spans="1:17" x14ac:dyDescent="0.3">
      <c r="A49" s="29">
        <v>45992</v>
      </c>
      <c r="B49" s="19" t="s">
        <v>22</v>
      </c>
      <c r="C49" s="21">
        <v>3685</v>
      </c>
      <c r="D49" s="21">
        <v>9924</v>
      </c>
      <c r="E49" s="20">
        <v>1698604.9634185545</v>
      </c>
      <c r="F49" s="21">
        <v>236</v>
      </c>
      <c r="G49" s="21">
        <v>411</v>
      </c>
      <c r="H49" s="20">
        <v>35225.078409954032</v>
      </c>
      <c r="I49" s="21">
        <v>90</v>
      </c>
      <c r="J49" s="21">
        <v>169</v>
      </c>
      <c r="K49" s="20">
        <v>17776.156402899978</v>
      </c>
      <c r="L49" s="21">
        <v>72</v>
      </c>
      <c r="M49" s="20">
        <v>4394.7925552999995</v>
      </c>
      <c r="N49" s="20">
        <f>E49+H49-K49+M49-Q49</f>
        <v>52854.484019595198</v>
      </c>
      <c r="O49" s="21">
        <v>3747</v>
      </c>
      <c r="P49" s="21">
        <v>10013</v>
      </c>
      <c r="Q49" s="20">
        <v>1667594.1939613135</v>
      </c>
    </row>
    <row r="50" spans="1:17" x14ac:dyDescent="0.3">
      <c r="A50" s="30"/>
      <c r="B50" s="19" t="s">
        <v>21</v>
      </c>
      <c r="C50" s="21">
        <v>802</v>
      </c>
      <c r="D50" s="21">
        <v>1335</v>
      </c>
      <c r="E50" s="20">
        <v>194106.61577751656</v>
      </c>
      <c r="F50" s="21">
        <v>29</v>
      </c>
      <c r="G50" s="21">
        <v>40</v>
      </c>
      <c r="H50" s="20">
        <v>7262.9686400000001</v>
      </c>
      <c r="I50" s="21">
        <v>23</v>
      </c>
      <c r="J50" s="21">
        <v>35</v>
      </c>
      <c r="K50" s="20">
        <v>8587.7139129999996</v>
      </c>
      <c r="L50" s="21">
        <v>6</v>
      </c>
      <c r="M50" s="20">
        <v>21.500000000000007</v>
      </c>
      <c r="N50" s="20">
        <f>E50+H50-K50+M50-Q50</f>
        <v>-5283.6764417997329</v>
      </c>
      <c r="O50" s="21">
        <v>816</v>
      </c>
      <c r="P50" s="21">
        <v>1343</v>
      </c>
      <c r="Q50" s="20">
        <v>198087.04694631632</v>
      </c>
    </row>
    <row r="51" spans="1:17" x14ac:dyDescent="0.3">
      <c r="A51" s="30"/>
      <c r="B51" s="19" t="s">
        <v>20</v>
      </c>
      <c r="C51" s="21">
        <v>64</v>
      </c>
      <c r="D51" s="21">
        <v>714</v>
      </c>
      <c r="E51" s="20">
        <v>23768.121279999807</v>
      </c>
      <c r="F51" s="21">
        <v>7</v>
      </c>
      <c r="G51" s="21">
        <v>33</v>
      </c>
      <c r="H51" s="20">
        <v>430.88075000000003</v>
      </c>
      <c r="I51" s="21">
        <v>12</v>
      </c>
      <c r="J51" s="21">
        <v>60</v>
      </c>
      <c r="K51" s="20">
        <v>650.64074999999991</v>
      </c>
      <c r="L51" s="21">
        <v>0</v>
      </c>
      <c r="M51" s="20">
        <v>0</v>
      </c>
      <c r="N51" s="20">
        <f>E51+H51-K51+M51-Q51</f>
        <v>-90.730139999996027</v>
      </c>
      <c r="O51" s="21">
        <v>56</v>
      </c>
      <c r="P51" s="21">
        <v>706</v>
      </c>
      <c r="Q51" s="20">
        <v>23639.091419999804</v>
      </c>
    </row>
    <row r="52" spans="1:17" x14ac:dyDescent="0.3">
      <c r="A52" s="31"/>
      <c r="B52" s="19" t="s">
        <v>2</v>
      </c>
      <c r="C52" s="21">
        <v>833</v>
      </c>
      <c r="D52" s="21">
        <v>2067</v>
      </c>
      <c r="E52" s="20">
        <v>376562.99876307853</v>
      </c>
      <c r="F52" s="21">
        <v>46</v>
      </c>
      <c r="G52" s="21">
        <v>70</v>
      </c>
      <c r="H52" s="20">
        <v>8808.3680067999994</v>
      </c>
      <c r="I52" s="21">
        <v>17</v>
      </c>
      <c r="J52" s="21">
        <v>42</v>
      </c>
      <c r="K52" s="20">
        <v>6695.1322024819992</v>
      </c>
      <c r="L52" s="21">
        <v>12</v>
      </c>
      <c r="M52" s="20">
        <v>599.71564000000001</v>
      </c>
      <c r="N52" s="20">
        <f>E52+H52-K52+M52-Q52</f>
        <v>-464.96931794029661</v>
      </c>
      <c r="O52" s="21">
        <v>846</v>
      </c>
      <c r="P52" s="21">
        <v>2098</v>
      </c>
      <c r="Q52" s="20">
        <v>379740.91952533682</v>
      </c>
    </row>
    <row r="53" spans="1:17" x14ac:dyDescent="0.3">
      <c r="A53" s="19"/>
      <c r="B53" s="18" t="s">
        <v>1</v>
      </c>
      <c r="C53" s="17">
        <f t="shared" ref="C53:Q53" si="3">SUM(C49:C52)</f>
        <v>5384</v>
      </c>
      <c r="D53" s="17">
        <f t="shared" si="3"/>
        <v>14040</v>
      </c>
      <c r="E53" s="16">
        <f t="shared" si="3"/>
        <v>2293042.6992391492</v>
      </c>
      <c r="F53" s="17">
        <f t="shared" si="3"/>
        <v>318</v>
      </c>
      <c r="G53" s="17">
        <f t="shared" si="3"/>
        <v>554</v>
      </c>
      <c r="H53" s="16">
        <f t="shared" si="3"/>
        <v>51727.295806754031</v>
      </c>
      <c r="I53" s="17">
        <f t="shared" si="3"/>
        <v>142</v>
      </c>
      <c r="J53" s="17">
        <f t="shared" si="3"/>
        <v>306</v>
      </c>
      <c r="K53" s="16">
        <f t="shared" si="3"/>
        <v>33709.643268381973</v>
      </c>
      <c r="L53" s="17">
        <f t="shared" si="3"/>
        <v>90</v>
      </c>
      <c r="M53" s="16">
        <f t="shared" si="3"/>
        <v>5016.0081952999999</v>
      </c>
      <c r="N53" s="16">
        <f t="shared" si="3"/>
        <v>47015.108119855169</v>
      </c>
      <c r="O53" s="17">
        <f t="shared" si="3"/>
        <v>5465</v>
      </c>
      <c r="P53" s="17">
        <f t="shared" si="3"/>
        <v>14160</v>
      </c>
      <c r="Q53" s="16">
        <f t="shared" si="3"/>
        <v>2269061.2518529664</v>
      </c>
    </row>
    <row r="54" spans="1:17" x14ac:dyDescent="0.3">
      <c r="A54" s="2" t="s">
        <v>46</v>
      </c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</row>
    <row r="55" spans="1:17" x14ac:dyDescent="0.3">
      <c r="A55" s="24" t="s">
        <v>47</v>
      </c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</row>
    <row r="56" spans="1:17" x14ac:dyDescent="0.3">
      <c r="A56" s="24" t="s">
        <v>49</v>
      </c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</row>
    <row r="57" spans="1:17" x14ac:dyDescent="0.3">
      <c r="A57" s="2" t="s">
        <v>19</v>
      </c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</row>
    <row r="58" spans="1:17" x14ac:dyDescent="0.3">
      <c r="A58" s="2" t="s">
        <v>18</v>
      </c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</row>
    <row r="59" spans="1:17" x14ac:dyDescent="0.3">
      <c r="A59" s="2" t="s">
        <v>17</v>
      </c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</row>
    <row r="60" spans="1:17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</row>
    <row r="61" spans="1:17" ht="15.6" x14ac:dyDescent="0.3">
      <c r="A61" s="25" t="s">
        <v>41</v>
      </c>
      <c r="B61" s="25"/>
      <c r="C61" s="25"/>
      <c r="D61" s="25"/>
      <c r="E61" s="25"/>
      <c r="F61" s="25"/>
      <c r="G61" s="25"/>
      <c r="H61" s="25"/>
      <c r="I61" s="25"/>
      <c r="J61" s="25"/>
      <c r="K61" s="25"/>
      <c r="L61" s="25"/>
      <c r="M61" s="25"/>
      <c r="N61" s="25"/>
      <c r="O61" s="25"/>
      <c r="P61" s="25"/>
      <c r="Q61" s="25"/>
    </row>
    <row r="62" spans="1:17" ht="30" customHeight="1" x14ac:dyDescent="0.3">
      <c r="A62" s="26" t="s">
        <v>39</v>
      </c>
      <c r="B62" s="26" t="s">
        <v>38</v>
      </c>
      <c r="C62" s="28" t="s">
        <v>37</v>
      </c>
      <c r="D62" s="28"/>
      <c r="E62" s="28"/>
      <c r="F62" s="28" t="s">
        <v>36</v>
      </c>
      <c r="G62" s="28"/>
      <c r="H62" s="28"/>
      <c r="I62" s="28" t="s">
        <v>35</v>
      </c>
      <c r="J62" s="28"/>
      <c r="K62" s="28"/>
      <c r="L62" s="28" t="s">
        <v>34</v>
      </c>
      <c r="M62" s="28"/>
      <c r="N62" s="9" t="s">
        <v>33</v>
      </c>
      <c r="O62" s="28" t="s">
        <v>32</v>
      </c>
      <c r="P62" s="28"/>
      <c r="Q62" s="28"/>
    </row>
    <row r="63" spans="1:17" ht="57.6" x14ac:dyDescent="0.3">
      <c r="A63" s="27"/>
      <c r="B63" s="27"/>
      <c r="C63" s="18" t="s">
        <v>25</v>
      </c>
      <c r="D63" s="18" t="s">
        <v>31</v>
      </c>
      <c r="E63" s="18" t="s">
        <v>30</v>
      </c>
      <c r="F63" s="18" t="s">
        <v>25</v>
      </c>
      <c r="G63" s="18" t="s">
        <v>29</v>
      </c>
      <c r="H63" s="18" t="s">
        <v>26</v>
      </c>
      <c r="I63" s="18" t="s">
        <v>25</v>
      </c>
      <c r="J63" s="18" t="s">
        <v>28</v>
      </c>
      <c r="K63" s="18" t="s">
        <v>26</v>
      </c>
      <c r="L63" s="18" t="s">
        <v>27</v>
      </c>
      <c r="M63" s="18" t="s">
        <v>26</v>
      </c>
      <c r="N63" s="18" t="s">
        <v>26</v>
      </c>
      <c r="O63" s="18" t="s">
        <v>25</v>
      </c>
      <c r="P63" s="18" t="s">
        <v>24</v>
      </c>
      <c r="Q63" s="18" t="s">
        <v>23</v>
      </c>
    </row>
    <row r="64" spans="1:17" x14ac:dyDescent="0.3">
      <c r="A64" s="29">
        <v>45992</v>
      </c>
      <c r="B64" s="19" t="s">
        <v>22</v>
      </c>
      <c r="C64" s="21">
        <v>429</v>
      </c>
      <c r="D64" s="21">
        <v>1971</v>
      </c>
      <c r="E64" s="20">
        <v>1037618.9058447592</v>
      </c>
      <c r="F64" s="21">
        <v>17</v>
      </c>
      <c r="G64" s="21">
        <v>48</v>
      </c>
      <c r="H64" s="20">
        <v>18536.49999815</v>
      </c>
      <c r="I64" s="21">
        <v>23</v>
      </c>
      <c r="J64" s="21">
        <v>38</v>
      </c>
      <c r="K64" s="20">
        <v>7055.7211883000027</v>
      </c>
      <c r="L64" s="21">
        <v>12</v>
      </c>
      <c r="M64" s="20">
        <v>0.66820000000000002</v>
      </c>
      <c r="N64" s="20">
        <f>E64+H64-K64+M64-Q64</f>
        <v>49466.060622259043</v>
      </c>
      <c r="O64" s="21">
        <v>425</v>
      </c>
      <c r="P64" s="21">
        <v>1897</v>
      </c>
      <c r="Q64" s="20">
        <v>999634.29223234998</v>
      </c>
    </row>
    <row r="65" spans="1:17" x14ac:dyDescent="0.3">
      <c r="A65" s="30"/>
      <c r="B65" s="19" t="s">
        <v>21</v>
      </c>
      <c r="C65" s="21">
        <v>69</v>
      </c>
      <c r="D65" s="21">
        <v>132</v>
      </c>
      <c r="E65" s="20">
        <v>54320.537123674992</v>
      </c>
      <c r="F65" s="21">
        <v>4</v>
      </c>
      <c r="G65" s="21">
        <v>5</v>
      </c>
      <c r="H65" s="20">
        <v>4695</v>
      </c>
      <c r="I65" s="21">
        <v>8</v>
      </c>
      <c r="J65" s="21">
        <v>17</v>
      </c>
      <c r="K65" s="20">
        <v>7432.8612000000003</v>
      </c>
      <c r="L65" s="21">
        <v>0</v>
      </c>
      <c r="M65" s="20">
        <v>0</v>
      </c>
      <c r="N65" s="20">
        <f>E65+H65-K65+M65-Q65</f>
        <v>-4689.0642677999931</v>
      </c>
      <c r="O65" s="21">
        <v>65</v>
      </c>
      <c r="P65" s="21">
        <v>129</v>
      </c>
      <c r="Q65" s="20">
        <v>56271.740191474986</v>
      </c>
    </row>
    <row r="66" spans="1:17" x14ac:dyDescent="0.3">
      <c r="A66" s="30"/>
      <c r="B66" s="19" t="s">
        <v>20</v>
      </c>
      <c r="C66" s="21">
        <v>12</v>
      </c>
      <c r="D66" s="21">
        <v>32</v>
      </c>
      <c r="E66" s="20">
        <v>2564.1980899999994</v>
      </c>
      <c r="F66" s="21">
        <v>2</v>
      </c>
      <c r="G66" s="21">
        <v>2</v>
      </c>
      <c r="H66" s="20">
        <v>281.76074999999997</v>
      </c>
      <c r="I66" s="21">
        <v>2</v>
      </c>
      <c r="J66" s="21">
        <v>2</v>
      </c>
      <c r="K66" s="20">
        <v>284.76074999999997</v>
      </c>
      <c r="L66" s="21">
        <v>0</v>
      </c>
      <c r="M66" s="20">
        <v>0</v>
      </c>
      <c r="N66" s="20">
        <f>E66+H66-K66+M66-Q66</f>
        <v>50.343499999999494</v>
      </c>
      <c r="O66" s="21">
        <v>10</v>
      </c>
      <c r="P66" s="21">
        <v>20</v>
      </c>
      <c r="Q66" s="20">
        <v>2510.8545899999999</v>
      </c>
    </row>
    <row r="67" spans="1:17" x14ac:dyDescent="0.3">
      <c r="A67" s="31"/>
      <c r="B67" s="19" t="s">
        <v>2</v>
      </c>
      <c r="C67" s="21">
        <v>39</v>
      </c>
      <c r="D67" s="21">
        <v>112</v>
      </c>
      <c r="E67" s="20">
        <v>36349.776941980017</v>
      </c>
      <c r="F67" s="21">
        <v>2</v>
      </c>
      <c r="G67" s="21">
        <v>3</v>
      </c>
      <c r="H67" s="20">
        <v>434.88</v>
      </c>
      <c r="I67" s="21">
        <v>2</v>
      </c>
      <c r="J67" s="21">
        <v>2</v>
      </c>
      <c r="K67" s="20">
        <v>260.08999999999997</v>
      </c>
      <c r="L67" s="21">
        <v>0</v>
      </c>
      <c r="M67" s="20">
        <v>0</v>
      </c>
      <c r="N67" s="20">
        <f>E67+H67-K67+M67-Q67</f>
        <v>-266.07554793998861</v>
      </c>
      <c r="O67" s="21">
        <v>40</v>
      </c>
      <c r="P67" s="21">
        <v>113</v>
      </c>
      <c r="Q67" s="20">
        <v>36790.642489920006</v>
      </c>
    </row>
    <row r="68" spans="1:17" x14ac:dyDescent="0.3">
      <c r="A68" s="19"/>
      <c r="B68" s="18" t="s">
        <v>1</v>
      </c>
      <c r="C68" s="17">
        <f t="shared" ref="C68:Q68" si="4">SUM(C64:C67)</f>
        <v>549</v>
      </c>
      <c r="D68" s="17">
        <f t="shared" si="4"/>
        <v>2247</v>
      </c>
      <c r="E68" s="16">
        <f t="shared" si="4"/>
        <v>1130853.4180004143</v>
      </c>
      <c r="F68" s="17">
        <f t="shared" si="4"/>
        <v>25</v>
      </c>
      <c r="G68" s="17">
        <f t="shared" si="4"/>
        <v>58</v>
      </c>
      <c r="H68" s="16">
        <f t="shared" si="4"/>
        <v>23948.140748150003</v>
      </c>
      <c r="I68" s="17">
        <f t="shared" si="4"/>
        <v>35</v>
      </c>
      <c r="J68" s="17">
        <f t="shared" si="4"/>
        <v>59</v>
      </c>
      <c r="K68" s="16">
        <f t="shared" si="4"/>
        <v>15033.433138300003</v>
      </c>
      <c r="L68" s="17">
        <f t="shared" si="4"/>
        <v>12</v>
      </c>
      <c r="M68" s="16">
        <f t="shared" si="4"/>
        <v>0.66820000000000002</v>
      </c>
      <c r="N68" s="16">
        <f t="shared" si="4"/>
        <v>44561.264306519064</v>
      </c>
      <c r="O68" s="17">
        <f t="shared" si="4"/>
        <v>540</v>
      </c>
      <c r="P68" s="17">
        <f t="shared" si="4"/>
        <v>2159</v>
      </c>
      <c r="Q68" s="16">
        <f t="shared" si="4"/>
        <v>1095207.5295037448</v>
      </c>
    </row>
    <row r="69" spans="1:17" x14ac:dyDescent="0.3">
      <c r="A69" s="2" t="s">
        <v>46</v>
      </c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</row>
    <row r="70" spans="1:17" x14ac:dyDescent="0.3">
      <c r="A70" s="24" t="s">
        <v>47</v>
      </c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</row>
    <row r="71" spans="1:17" x14ac:dyDescent="0.3">
      <c r="A71" s="24" t="s">
        <v>49</v>
      </c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</row>
    <row r="72" spans="1:17" x14ac:dyDescent="0.3">
      <c r="A72" s="2" t="s">
        <v>19</v>
      </c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</row>
    <row r="73" spans="1:17" x14ac:dyDescent="0.3">
      <c r="A73" s="2" t="s">
        <v>18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</row>
    <row r="74" spans="1:17" x14ac:dyDescent="0.3">
      <c r="A74" s="2" t="s">
        <v>17</v>
      </c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</row>
    <row r="75" spans="1:17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</row>
    <row r="76" spans="1:17" ht="15.6" x14ac:dyDescent="0.3">
      <c r="A76" s="25" t="s">
        <v>40</v>
      </c>
      <c r="B76" s="25"/>
      <c r="C76" s="25"/>
      <c r="D76" s="25"/>
      <c r="E76" s="25"/>
      <c r="F76" s="25"/>
      <c r="G76" s="25"/>
      <c r="H76" s="25"/>
      <c r="I76" s="25"/>
      <c r="J76" s="25"/>
      <c r="K76" s="25"/>
      <c r="L76" s="25"/>
      <c r="M76" s="25"/>
      <c r="N76" s="25"/>
      <c r="O76" s="25"/>
      <c r="P76" s="25"/>
      <c r="Q76" s="25"/>
    </row>
    <row r="77" spans="1:17" ht="30" customHeight="1" x14ac:dyDescent="0.3">
      <c r="A77" s="26" t="s">
        <v>39</v>
      </c>
      <c r="B77" s="26" t="s">
        <v>38</v>
      </c>
      <c r="C77" s="28" t="s">
        <v>37</v>
      </c>
      <c r="D77" s="28"/>
      <c r="E77" s="28"/>
      <c r="F77" s="28" t="s">
        <v>36</v>
      </c>
      <c r="G77" s="28"/>
      <c r="H77" s="28"/>
      <c r="I77" s="28" t="s">
        <v>35</v>
      </c>
      <c r="J77" s="28"/>
      <c r="K77" s="28"/>
      <c r="L77" s="28" t="s">
        <v>34</v>
      </c>
      <c r="M77" s="28"/>
      <c r="N77" s="9" t="s">
        <v>33</v>
      </c>
      <c r="O77" s="28" t="s">
        <v>32</v>
      </c>
      <c r="P77" s="28"/>
      <c r="Q77" s="28"/>
    </row>
    <row r="78" spans="1:17" ht="57.6" x14ac:dyDescent="0.3">
      <c r="A78" s="27"/>
      <c r="B78" s="27"/>
      <c r="C78" s="18" t="s">
        <v>25</v>
      </c>
      <c r="D78" s="18" t="s">
        <v>31</v>
      </c>
      <c r="E78" s="18" t="s">
        <v>30</v>
      </c>
      <c r="F78" s="18" t="s">
        <v>25</v>
      </c>
      <c r="G78" s="18" t="s">
        <v>29</v>
      </c>
      <c r="H78" s="18" t="s">
        <v>26</v>
      </c>
      <c r="I78" s="18" t="s">
        <v>25</v>
      </c>
      <c r="J78" s="18" t="s">
        <v>28</v>
      </c>
      <c r="K78" s="18" t="s">
        <v>26</v>
      </c>
      <c r="L78" s="18" t="s">
        <v>27</v>
      </c>
      <c r="M78" s="18" t="s">
        <v>26</v>
      </c>
      <c r="N78" s="18" t="s">
        <v>26</v>
      </c>
      <c r="O78" s="18" t="s">
        <v>25</v>
      </c>
      <c r="P78" s="18" t="s">
        <v>24</v>
      </c>
      <c r="Q78" s="18" t="s">
        <v>23</v>
      </c>
    </row>
    <row r="79" spans="1:17" x14ac:dyDescent="0.3">
      <c r="A79" s="29">
        <v>45992</v>
      </c>
      <c r="B79" s="19" t="s">
        <v>22</v>
      </c>
      <c r="C79" s="21">
        <v>3347</v>
      </c>
      <c r="D79" s="21">
        <v>7953</v>
      </c>
      <c r="E79" s="20">
        <v>660986.05757374177</v>
      </c>
      <c r="F79" s="21">
        <v>220</v>
      </c>
      <c r="G79" s="21">
        <v>363</v>
      </c>
      <c r="H79" s="20">
        <v>16688.578411803999</v>
      </c>
      <c r="I79" s="21">
        <v>67</v>
      </c>
      <c r="J79" s="21">
        <v>131</v>
      </c>
      <c r="K79" s="20">
        <v>10720.435214600004</v>
      </c>
      <c r="L79" s="21">
        <v>60</v>
      </c>
      <c r="M79" s="20">
        <v>4394.1243552999995</v>
      </c>
      <c r="N79" s="20">
        <f>E79+H79-K79+M79-Q79</f>
        <v>3388.423397328821</v>
      </c>
      <c r="O79" s="21">
        <v>3411</v>
      </c>
      <c r="P79" s="21">
        <v>8116</v>
      </c>
      <c r="Q79" s="20">
        <v>667959.90172891691</v>
      </c>
    </row>
    <row r="80" spans="1:17" x14ac:dyDescent="0.3">
      <c r="A80" s="30"/>
      <c r="B80" s="19" t="s">
        <v>21</v>
      </c>
      <c r="C80" s="21">
        <v>745</v>
      </c>
      <c r="D80" s="21">
        <v>1203</v>
      </c>
      <c r="E80" s="20">
        <v>139786.07865384128</v>
      </c>
      <c r="F80" s="21">
        <v>25</v>
      </c>
      <c r="G80" s="21">
        <v>35</v>
      </c>
      <c r="H80" s="20">
        <v>2567.9686400000001</v>
      </c>
      <c r="I80" s="21">
        <v>15</v>
      </c>
      <c r="J80" s="21">
        <v>18</v>
      </c>
      <c r="K80" s="20">
        <v>1154.852713</v>
      </c>
      <c r="L80" s="21">
        <v>6</v>
      </c>
      <c r="M80" s="20">
        <v>21.500000000000007</v>
      </c>
      <c r="N80" s="20">
        <f>E80+H80-K80+M80-Q80</f>
        <v>-594.61217400021269</v>
      </c>
      <c r="O80" s="21">
        <v>759</v>
      </c>
      <c r="P80" s="21">
        <v>1214</v>
      </c>
      <c r="Q80" s="20">
        <v>141815.3067548415</v>
      </c>
    </row>
    <row r="81" spans="1:17" x14ac:dyDescent="0.3">
      <c r="A81" s="30"/>
      <c r="B81" s="19" t="s">
        <v>20</v>
      </c>
      <c r="C81" s="21">
        <v>55</v>
      </c>
      <c r="D81" s="21">
        <v>682</v>
      </c>
      <c r="E81" s="20">
        <v>21203.923189999805</v>
      </c>
      <c r="F81" s="21">
        <v>5</v>
      </c>
      <c r="G81" s="21">
        <v>31</v>
      </c>
      <c r="H81" s="20">
        <v>149.12</v>
      </c>
      <c r="I81" s="21">
        <v>11</v>
      </c>
      <c r="J81" s="21">
        <v>58</v>
      </c>
      <c r="K81" s="20">
        <v>365.88</v>
      </c>
      <c r="L81" s="21">
        <v>0</v>
      </c>
      <c r="M81" s="20">
        <v>0</v>
      </c>
      <c r="N81" s="20">
        <f>E81+H81-K81+M81-Q81</f>
        <v>-141.07363999999507</v>
      </c>
      <c r="O81" s="21">
        <v>48</v>
      </c>
      <c r="P81" s="21">
        <v>686</v>
      </c>
      <c r="Q81" s="20">
        <v>21128.236829999798</v>
      </c>
    </row>
    <row r="82" spans="1:17" x14ac:dyDescent="0.3">
      <c r="A82" s="31"/>
      <c r="B82" s="19" t="s">
        <v>2</v>
      </c>
      <c r="C82" s="21">
        <v>798</v>
      </c>
      <c r="D82" s="21">
        <v>1955</v>
      </c>
      <c r="E82" s="20">
        <v>340213.22182109935</v>
      </c>
      <c r="F82" s="21">
        <v>44</v>
      </c>
      <c r="G82" s="21">
        <v>67</v>
      </c>
      <c r="H82" s="20">
        <v>8373.4880068000002</v>
      </c>
      <c r="I82" s="21">
        <v>15</v>
      </c>
      <c r="J82" s="21">
        <v>40</v>
      </c>
      <c r="K82" s="20">
        <v>6435.042202482</v>
      </c>
      <c r="L82" s="21">
        <v>12</v>
      </c>
      <c r="M82" s="20">
        <v>599.71564000000001</v>
      </c>
      <c r="N82" s="20">
        <f>E82+H82-K82+M82-Q82</f>
        <v>-198.89376999973319</v>
      </c>
      <c r="O82" s="21">
        <v>810</v>
      </c>
      <c r="P82" s="21">
        <v>1985</v>
      </c>
      <c r="Q82" s="20">
        <v>342950.27703541709</v>
      </c>
    </row>
    <row r="83" spans="1:17" x14ac:dyDescent="0.3">
      <c r="A83" s="19"/>
      <c r="B83" s="18" t="s">
        <v>1</v>
      </c>
      <c r="C83" s="17">
        <f t="shared" ref="C83:Q83" si="5">SUM(C79:C82)</f>
        <v>4945</v>
      </c>
      <c r="D83" s="17">
        <f t="shared" si="5"/>
        <v>11793</v>
      </c>
      <c r="E83" s="16">
        <f t="shared" si="5"/>
        <v>1162189.2812386821</v>
      </c>
      <c r="F83" s="17">
        <f t="shared" si="5"/>
        <v>294</v>
      </c>
      <c r="G83" s="17">
        <f t="shared" si="5"/>
        <v>496</v>
      </c>
      <c r="H83" s="16">
        <f t="shared" si="5"/>
        <v>27779.155058603996</v>
      </c>
      <c r="I83" s="17">
        <f t="shared" si="5"/>
        <v>108</v>
      </c>
      <c r="J83" s="17">
        <f t="shared" si="5"/>
        <v>247</v>
      </c>
      <c r="K83" s="16">
        <f t="shared" si="5"/>
        <v>18676.210130082003</v>
      </c>
      <c r="L83" s="17">
        <f t="shared" si="5"/>
        <v>78</v>
      </c>
      <c r="M83" s="16">
        <f t="shared" si="5"/>
        <v>5015.3399952999998</v>
      </c>
      <c r="N83" s="16">
        <f t="shared" si="5"/>
        <v>2453.8438133288801</v>
      </c>
      <c r="O83" s="17">
        <f t="shared" si="5"/>
        <v>5028</v>
      </c>
      <c r="P83" s="17">
        <f t="shared" si="5"/>
        <v>12001</v>
      </c>
      <c r="Q83" s="16">
        <f t="shared" si="5"/>
        <v>1173853.7223491753</v>
      </c>
    </row>
    <row r="84" spans="1:17" x14ac:dyDescent="0.3">
      <c r="A84" s="2" t="s">
        <v>46</v>
      </c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</row>
    <row r="85" spans="1:17" x14ac:dyDescent="0.3">
      <c r="A85" s="24" t="s">
        <v>47</v>
      </c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</row>
    <row r="86" spans="1:17" x14ac:dyDescent="0.3">
      <c r="A86" s="24" t="s">
        <v>49</v>
      </c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</row>
    <row r="87" spans="1:17" x14ac:dyDescent="0.3">
      <c r="A87" s="2" t="s">
        <v>19</v>
      </c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</row>
    <row r="88" spans="1:17" x14ac:dyDescent="0.3">
      <c r="A88" s="2" t="s">
        <v>18</v>
      </c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</row>
    <row r="89" spans="1:17" x14ac:dyDescent="0.3">
      <c r="A89" s="2" t="s">
        <v>17</v>
      </c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</row>
    <row r="90" spans="1:17" x14ac:dyDescent="0.3">
      <c r="A90" s="2"/>
    </row>
    <row r="91" spans="1:17" x14ac:dyDescent="0.3">
      <c r="A91" s="32" t="s">
        <v>16</v>
      </c>
      <c r="B91" s="32"/>
      <c r="C91" s="32"/>
      <c r="D91" s="32"/>
    </row>
    <row r="92" spans="1:17" ht="57.6" x14ac:dyDescent="0.3">
      <c r="A92" s="9" t="s">
        <v>14</v>
      </c>
      <c r="B92" s="10" t="s">
        <v>13</v>
      </c>
      <c r="C92" s="10" t="s">
        <v>15</v>
      </c>
      <c r="D92" s="10" t="s">
        <v>10</v>
      </c>
    </row>
    <row r="93" spans="1:17" x14ac:dyDescent="0.3">
      <c r="A93" s="29">
        <v>45992</v>
      </c>
      <c r="B93" s="15" t="s">
        <v>9</v>
      </c>
      <c r="C93" s="14">
        <v>767657.18780868221</v>
      </c>
      <c r="D93" s="13">
        <f t="shared" ref="D93:D100" si="6">C93/$C$101</f>
        <v>0.13231305430614679</v>
      </c>
    </row>
    <row r="94" spans="1:17" x14ac:dyDescent="0.3">
      <c r="A94" s="30"/>
      <c r="B94" s="15" t="s">
        <v>8</v>
      </c>
      <c r="C94" s="14">
        <v>235052.11120000028</v>
      </c>
      <c r="D94" s="13">
        <f t="shared" si="6"/>
        <v>4.0513478213833956E-2</v>
      </c>
    </row>
    <row r="95" spans="1:17" x14ac:dyDescent="0.3">
      <c r="A95" s="30"/>
      <c r="B95" s="15" t="s">
        <v>7</v>
      </c>
      <c r="C95" s="14">
        <v>969710.11311476177</v>
      </c>
      <c r="D95" s="13">
        <f t="shared" si="6"/>
        <v>0.16713880739399764</v>
      </c>
    </row>
    <row r="96" spans="1:17" x14ac:dyDescent="0.3">
      <c r="A96" s="30"/>
      <c r="B96" s="15" t="s">
        <v>6</v>
      </c>
      <c r="C96" s="14">
        <v>1177448.9710603168</v>
      </c>
      <c r="D96" s="13">
        <f t="shared" si="6"/>
        <v>0.20294458532373863</v>
      </c>
    </row>
    <row r="97" spans="1:6" x14ac:dyDescent="0.3">
      <c r="A97" s="30"/>
      <c r="B97" s="15" t="s">
        <v>5</v>
      </c>
      <c r="C97" s="14">
        <v>783513.1626816974</v>
      </c>
      <c r="D97" s="13">
        <f t="shared" si="6"/>
        <v>0.13504598314178873</v>
      </c>
    </row>
    <row r="98" spans="1:6" x14ac:dyDescent="0.3">
      <c r="A98" s="30"/>
      <c r="B98" s="15" t="s">
        <v>4</v>
      </c>
      <c r="C98" s="14">
        <v>167820.35786039126</v>
      </c>
      <c r="D98" s="13">
        <f t="shared" si="6"/>
        <v>2.8925442861603073E-2</v>
      </c>
    </row>
    <row r="99" spans="1:6" x14ac:dyDescent="0.3">
      <c r="A99" s="30"/>
      <c r="B99" s="15" t="s">
        <v>3</v>
      </c>
      <c r="C99" s="14">
        <v>1608815.615922658</v>
      </c>
      <c r="D99" s="13">
        <f t="shared" si="6"/>
        <v>0.27729474997269621</v>
      </c>
    </row>
    <row r="100" spans="1:6" x14ac:dyDescent="0.3">
      <c r="A100" s="30"/>
      <c r="B100" s="15" t="s">
        <v>2</v>
      </c>
      <c r="C100" s="14">
        <v>91807.491755674739</v>
      </c>
      <c r="D100" s="13">
        <f t="shared" si="6"/>
        <v>1.5823898786195053E-2</v>
      </c>
    </row>
    <row r="101" spans="1:6" x14ac:dyDescent="0.3">
      <c r="A101" s="31"/>
      <c r="B101" s="10" t="s">
        <v>1</v>
      </c>
      <c r="C101" s="12">
        <f>SUM(C93:C100)</f>
        <v>5801825.0114041818</v>
      </c>
      <c r="D101" s="11">
        <f>SUM(D93:D100)</f>
        <v>1</v>
      </c>
    </row>
    <row r="102" spans="1:6" x14ac:dyDescent="0.3">
      <c r="A102" s="2" t="s">
        <v>0</v>
      </c>
    </row>
    <row r="103" spans="1:6" x14ac:dyDescent="0.3">
      <c r="A103" s="24" t="s">
        <v>50</v>
      </c>
    </row>
    <row r="104" spans="1:6" x14ac:dyDescent="0.3">
      <c r="A104" s="2"/>
    </row>
    <row r="105" spans="1:6" ht="72" x14ac:dyDescent="0.3">
      <c r="A105" s="9" t="s">
        <v>14</v>
      </c>
      <c r="B105" s="10" t="s">
        <v>13</v>
      </c>
      <c r="C105" s="9" t="s">
        <v>12</v>
      </c>
      <c r="D105" s="9" t="s">
        <v>10</v>
      </c>
      <c r="E105" s="9" t="s">
        <v>11</v>
      </c>
      <c r="F105" s="9" t="s">
        <v>10</v>
      </c>
    </row>
    <row r="106" spans="1:6" x14ac:dyDescent="0.3">
      <c r="A106" s="29">
        <v>45992</v>
      </c>
      <c r="B106" s="8" t="s">
        <v>9</v>
      </c>
      <c r="C106" s="7">
        <v>765053.3292271822</v>
      </c>
      <c r="D106" s="6">
        <f t="shared" ref="D106:D113" si="7">C106/$C$114</f>
        <v>0.1709364175616469</v>
      </c>
      <c r="E106" s="7">
        <v>2603.8585815000006</v>
      </c>
      <c r="F106" s="6">
        <f t="shared" ref="F106:F113" si="8">E106/$E$114</f>
        <v>1.9634502859505799E-3</v>
      </c>
    </row>
    <row r="107" spans="1:6" x14ac:dyDescent="0.3">
      <c r="A107" s="30"/>
      <c r="B107" s="8" t="s">
        <v>8</v>
      </c>
      <c r="C107" s="7">
        <v>233757.31770000028</v>
      </c>
      <c r="D107" s="6">
        <f t="shared" si="7"/>
        <v>5.2228566218803292E-2</v>
      </c>
      <c r="E107" s="7">
        <v>1294.7934999999995</v>
      </c>
      <c r="F107" s="6">
        <f t="shared" si="8"/>
        <v>9.7634437057539207E-4</v>
      </c>
    </row>
    <row r="108" spans="1:6" x14ac:dyDescent="0.3">
      <c r="A108" s="30"/>
      <c r="B108" s="8" t="s">
        <v>7</v>
      </c>
      <c r="C108" s="7">
        <v>922573.56219999341</v>
      </c>
      <c r="D108" s="6">
        <f t="shared" si="7"/>
        <v>0.20613127691223307</v>
      </c>
      <c r="E108" s="7">
        <v>47136.550914768384</v>
      </c>
      <c r="F108" s="6">
        <f t="shared" si="8"/>
        <v>3.5543510323441135E-2</v>
      </c>
    </row>
    <row r="109" spans="1:6" x14ac:dyDescent="0.3">
      <c r="A109" s="30"/>
      <c r="B109" s="8" t="s">
        <v>6</v>
      </c>
      <c r="C109" s="7">
        <v>1153787.2874280168</v>
      </c>
      <c r="D109" s="6">
        <f t="shared" si="7"/>
        <v>0.25779152642906772</v>
      </c>
      <c r="E109" s="7">
        <v>23661.683632300006</v>
      </c>
      <c r="F109" s="6">
        <f t="shared" si="8"/>
        <v>1.7842189980666428E-2</v>
      </c>
    </row>
    <row r="110" spans="1:6" x14ac:dyDescent="0.3">
      <c r="A110" s="30"/>
      <c r="B110" s="8" t="s">
        <v>5</v>
      </c>
      <c r="C110" s="7">
        <v>707389.51664304512</v>
      </c>
      <c r="D110" s="6">
        <f t="shared" si="7"/>
        <v>0.15805255029446505</v>
      </c>
      <c r="E110" s="7">
        <v>76123.646038652238</v>
      </c>
      <c r="F110" s="6">
        <f t="shared" si="8"/>
        <v>5.7401348769137231E-2</v>
      </c>
    </row>
    <row r="111" spans="1:6" x14ac:dyDescent="0.3">
      <c r="A111" s="30"/>
      <c r="B111" s="8" t="s">
        <v>4</v>
      </c>
      <c r="C111" s="7">
        <v>162393.50792400827</v>
      </c>
      <c r="D111" s="6">
        <f t="shared" si="7"/>
        <v>3.628369869044238E-2</v>
      </c>
      <c r="E111" s="7">
        <v>5426.8499363829997</v>
      </c>
      <c r="F111" s="6">
        <f t="shared" si="8"/>
        <v>4.092138542049345E-3</v>
      </c>
    </row>
    <row r="112" spans="1:6" x14ac:dyDescent="0.3">
      <c r="A112" s="30"/>
      <c r="B112" s="8" t="s">
        <v>3</v>
      </c>
      <c r="C112" s="7">
        <v>450556.74750574888</v>
      </c>
      <c r="D112" s="6">
        <f t="shared" si="7"/>
        <v>0.10066821930525863</v>
      </c>
      <c r="E112" s="7">
        <v>1158258.8684169091</v>
      </c>
      <c r="F112" s="6">
        <f t="shared" si="8"/>
        <v>0.87338986938679675</v>
      </c>
    </row>
    <row r="113" spans="1:6" x14ac:dyDescent="0.3">
      <c r="A113" s="30"/>
      <c r="B113" s="8" t="s">
        <v>2</v>
      </c>
      <c r="C113" s="7">
        <v>80148.980606324432</v>
      </c>
      <c r="D113" s="6">
        <f t="shared" si="7"/>
        <v>1.7907744588083079E-2</v>
      </c>
      <c r="E113" s="7">
        <v>11658.511149350303</v>
      </c>
      <c r="F113" s="6">
        <f t="shared" si="8"/>
        <v>8.7911483413830975E-3</v>
      </c>
    </row>
    <row r="114" spans="1:6" x14ac:dyDescent="0.3">
      <c r="A114" s="31"/>
      <c r="B114" s="5" t="s">
        <v>1</v>
      </c>
      <c r="C114" s="4">
        <f>SUM(C106:C113)</f>
        <v>4475660.2492343187</v>
      </c>
      <c r="D114" s="3">
        <f>SUM(D106:D113)</f>
        <v>1</v>
      </c>
      <c r="E114" s="4">
        <f>SUM(E106:E113)</f>
        <v>1326164.7621698631</v>
      </c>
      <c r="F114" s="3">
        <f>SUM(F106:F113)</f>
        <v>0.99999999999999989</v>
      </c>
    </row>
    <row r="115" spans="1:6" x14ac:dyDescent="0.3">
      <c r="A115" s="2" t="s">
        <v>0</v>
      </c>
    </row>
    <row r="116" spans="1:6" x14ac:dyDescent="0.3">
      <c r="A116" s="24" t="s">
        <v>50</v>
      </c>
    </row>
  </sheetData>
  <mergeCells count="57">
    <mergeCell ref="A79:A82"/>
    <mergeCell ref="A91:D91"/>
    <mergeCell ref="A93:A101"/>
    <mergeCell ref="A106:A114"/>
    <mergeCell ref="A64:A67"/>
    <mergeCell ref="A76:Q76"/>
    <mergeCell ref="A77:A78"/>
    <mergeCell ref="B77:B78"/>
    <mergeCell ref="C77:E77"/>
    <mergeCell ref="F77:H77"/>
    <mergeCell ref="I77:K77"/>
    <mergeCell ref="L77:M77"/>
    <mergeCell ref="O77:Q77"/>
    <mergeCell ref="A49:A52"/>
    <mergeCell ref="A61:Q61"/>
    <mergeCell ref="A62:A63"/>
    <mergeCell ref="B62:B63"/>
    <mergeCell ref="C62:E62"/>
    <mergeCell ref="F62:H62"/>
    <mergeCell ref="I62:K62"/>
    <mergeCell ref="L62:M62"/>
    <mergeCell ref="O62:Q62"/>
    <mergeCell ref="A34:A37"/>
    <mergeCell ref="A46:Q46"/>
    <mergeCell ref="A47:A48"/>
    <mergeCell ref="B47:B48"/>
    <mergeCell ref="C47:E47"/>
    <mergeCell ref="F47:H47"/>
    <mergeCell ref="I47:K47"/>
    <mergeCell ref="L47:M47"/>
    <mergeCell ref="O47:Q47"/>
    <mergeCell ref="A19:A22"/>
    <mergeCell ref="A31:Q31"/>
    <mergeCell ref="A32:A33"/>
    <mergeCell ref="B32:B33"/>
    <mergeCell ref="C32:E32"/>
    <mergeCell ref="F32:H32"/>
    <mergeCell ref="I32:K32"/>
    <mergeCell ref="L32:M32"/>
    <mergeCell ref="O32:Q32"/>
    <mergeCell ref="A4:A7"/>
    <mergeCell ref="A16:Q16"/>
    <mergeCell ref="A17:A18"/>
    <mergeCell ref="B17:B18"/>
    <mergeCell ref="C17:E17"/>
    <mergeCell ref="F17:H17"/>
    <mergeCell ref="I17:K17"/>
    <mergeCell ref="L17:M17"/>
    <mergeCell ref="O17:Q17"/>
    <mergeCell ref="A1:Q1"/>
    <mergeCell ref="A2:A3"/>
    <mergeCell ref="B2:B3"/>
    <mergeCell ref="C2:E2"/>
    <mergeCell ref="F2:H2"/>
    <mergeCell ref="I2:K2"/>
    <mergeCell ref="L2:M2"/>
    <mergeCell ref="O2:Q2"/>
  </mergeCells>
  <pageMargins left="0.7" right="0.7" top="0.75" bottom="0.75" header="0.3" footer="0.3"/>
  <pageSetup paperSize="9" orientation="portrait" r:id="rId1"/>
  <headerFooter>
    <oddHeader>&amp;L&amp;"Calibri"&amp;11&amp;K180B02 PUBLIC</oddHeader>
    <oddFooter>&amp;L&amp;"Calibri"&amp;11&amp;K180B02 PUBLIC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Klassify>
  <SNO>1</SNO>
  <KDate>2025-11-13 19:22:46</KDate>
  <Classification>PUBLIC</Classification>
  <Subclassification/>
  <HostName>NSDLDEPNB690</HostName>
  <Domain_User>NSDL/Ronit.Marthak</Domain_User>
  <IPAdd>10.110.5.38</IPAdd>
  <FilePath>D:\REPORTS\SEBI Reports\230725_Abhignan Dande_\October 2025\Annexure-October 25.xlsx</FilePath>
  <KID>424347415641638986585666036353</KID>
  <UniqueName/>
  <Suggested/>
  <Justification/>
  <KlassifyGUID>8a7eef8a-0f3f-4f8e-aea0-aa17ce4516d7</KlassifyGUID>
</Klassify>
</file>

<file path=customXml/itemProps1.xml><?xml version="1.0" encoding="utf-8"?>
<ds:datastoreItem xmlns:ds="http://schemas.openxmlformats.org/officeDocument/2006/customXml" ds:itemID="{529EEF6E-859F-4448-B9B9-863E5AB8F010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Dec-25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Ronit Marthak</dc:creator>
  <cp:keywords>PUBLIC</cp:keywords>
  <cp:lastModifiedBy>Rakesh Mehta</cp:lastModifiedBy>
  <dcterms:created xsi:type="dcterms:W3CDTF">2025-09-08T09:38:52Z</dcterms:created>
  <dcterms:modified xsi:type="dcterms:W3CDTF">2026-01-14T15:27:09Z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lassifyGUID">
    <vt:lpwstr>8a7eef8a-0f3f-4f8e-aea0-aa17ce4516d7</vt:lpwstr>
  </property>
  <property fmtid="{D5CDD505-2E9C-101B-9397-08002B2CF9AE}" pid="3" name="Classification">
    <vt:lpwstr>PUBLIC</vt:lpwstr>
  </property>
  <property fmtid="{D5CDD505-2E9C-101B-9397-08002B2CF9AE}" pid="4" name="KID">
    <vt:lpwstr>424347415641638986585666036353</vt:lpwstr>
  </property>
</Properties>
</file>