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February 2026\"/>
    </mc:Choice>
  </mc:AlternateContent>
  <xr:revisionPtr revIDLastSave="0" documentId="13_ncr:1_{51391541-9300-491E-A051-EB218825B268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Feb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9" i="1"/>
  <c r="N20" i="1"/>
  <c r="N21" i="1"/>
  <c r="N22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N34" i="1"/>
  <c r="N35" i="1"/>
  <c r="N36" i="1"/>
  <c r="N37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N49" i="1"/>
  <c r="N50" i="1"/>
  <c r="N51" i="1"/>
  <c r="N52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3" i="1"/>
  <c r="D107" i="1" s="1"/>
  <c r="E113" i="1"/>
  <c r="F105" i="1" s="1"/>
  <c r="D95" i="1" l="1"/>
  <c r="D94" i="1"/>
  <c r="D100" i="1"/>
  <c r="F112" i="1"/>
  <c r="F107" i="1"/>
  <c r="N68" i="1"/>
  <c r="N38" i="1"/>
  <c r="N23" i="1"/>
  <c r="N8" i="1"/>
  <c r="F111" i="1"/>
  <c r="F110" i="1"/>
  <c r="F108" i="1"/>
  <c r="F106" i="1"/>
  <c r="D98" i="1"/>
  <c r="D97" i="1"/>
  <c r="N53" i="1"/>
  <c r="N83" i="1"/>
  <c r="D110" i="1"/>
  <c r="D106" i="1"/>
  <c r="F109" i="1"/>
  <c r="D96" i="1"/>
  <c r="D109" i="1"/>
  <c r="D112" i="1"/>
  <c r="D108" i="1"/>
  <c r="D93" i="1"/>
  <c r="D105" i="1"/>
  <c r="D111" i="1"/>
  <c r="F113" i="1" l="1"/>
  <c r="D101" i="1"/>
  <c r="D113" i="1"/>
</calcChain>
</file>

<file path=xl/sharedStrings.xml><?xml version="1.0" encoding="utf-8"?>
<sst xmlns="http://schemas.openxmlformats.org/spreadsheetml/2006/main" count="241" uniqueCount="49">
  <si>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</si>
  <si>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</si>
  <si>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</si>
  <si>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</si>
  <si>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</si>
  <si>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</si>
  <si>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</si>
  <si>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</si>
  <si>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</si>
  <si>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</si>
  <si>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</si>
  <si>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</si>
  <si>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</si>
  <si>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</si>
  <si>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</si>
  <si>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</si>
  <si>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</si>
  <si>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</si>
  <si>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</si>
  <si>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</si>
  <si>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</si>
  <si>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</si>
  <si>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</si>
  <si>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</si>
  <si>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</si>
  <si>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</si>
  <si>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</si>
  <si>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</si>
  <si>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</si>
  <si>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</si>
  <si>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</si>
  <si>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</si>
  <si>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</si>
  <si>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</si>
  <si>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</si>
  <si>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</si>
  <si>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</si>
  <si>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</si>
  <si>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</si>
  <si>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</si>
  <si>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</si>
  <si>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</si>
  <si>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</si>
  <si>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</si>
  <si>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</si>
  <si>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</si>
  <si>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</si>
  <si>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</si>
  <si>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 Changes in issuer classification based on SEBI email dated December 04,2025 and NSDL email dated December 05, 2025 resulted in movement in value from Non-Financial to Financial and vice cersa.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</si>
</sst>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0" fillId="0" borderId="1" xfId="0" applyBorder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4"/>
  <sheetViews>
    <sheetView tabSelected="1" zoomScale="90" zoomScaleNormal="9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8" width="12.42578125" style="1" bestFit="1" customWidth="1"/>
    <col min="19" max="19" width="9.85546875" style="1" bestFit="1" customWidth="1"/>
    <col min="20" max="16384" width="9.140625" style="1"/>
  </cols>
  <sheetData>
    <row r="1" spans="1:19" ht="15.75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30" customHeight="1" x14ac:dyDescent="0.25">
      <c r="A2" s="27" t="s">
        <v>39</v>
      </c>
      <c r="B2" s="27" t="s">
        <v>38</v>
      </c>
      <c r="C2" s="29" t="s">
        <v>37</v>
      </c>
      <c r="D2" s="29"/>
      <c r="E2" s="29"/>
      <c r="F2" s="29" t="s">
        <v>36</v>
      </c>
      <c r="G2" s="29"/>
      <c r="H2" s="29"/>
      <c r="I2" s="29" t="s">
        <v>35</v>
      </c>
      <c r="J2" s="29"/>
      <c r="K2" s="29"/>
      <c r="L2" s="29" t="s">
        <v>34</v>
      </c>
      <c r="M2" s="29"/>
      <c r="N2" s="9" t="s">
        <v>33</v>
      </c>
      <c r="O2" s="29" t="s">
        <v>32</v>
      </c>
      <c r="P2" s="29"/>
      <c r="Q2" s="29"/>
    </row>
    <row r="3" spans="1:19" ht="60" x14ac:dyDescent="0.25">
      <c r="A3" s="28"/>
      <c r="B3" s="28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25">
      <c r="A4" s="30">
        <v>46054</v>
      </c>
      <c r="B4" s="19" t="s">
        <v>22</v>
      </c>
      <c r="C4" s="21">
        <v>627</v>
      </c>
      <c r="D4" s="21">
        <v>11520</v>
      </c>
      <c r="E4" s="20">
        <v>3407181.2674453384</v>
      </c>
      <c r="F4" s="21">
        <v>125</v>
      </c>
      <c r="G4" s="21">
        <v>404</v>
      </c>
      <c r="H4" s="20">
        <v>62224.280766039978</v>
      </c>
      <c r="I4" s="21">
        <v>115</v>
      </c>
      <c r="J4" s="21">
        <v>406</v>
      </c>
      <c r="K4" s="20">
        <v>46306.900249289887</v>
      </c>
      <c r="L4" s="21">
        <v>85</v>
      </c>
      <c r="M4" s="20">
        <v>5.8949999999999942</v>
      </c>
      <c r="N4" s="20">
        <f>E4+H4-K4+M4-Q4</f>
        <v>1974.4876246424392</v>
      </c>
      <c r="O4" s="21">
        <v>632</v>
      </c>
      <c r="P4" s="21">
        <v>11554</v>
      </c>
      <c r="Q4" s="20">
        <v>3421130.0553374463</v>
      </c>
      <c r="R4" s="23"/>
      <c r="S4" s="23"/>
    </row>
    <row r="5" spans="1:19" x14ac:dyDescent="0.25">
      <c r="A5" s="31"/>
      <c r="B5" s="19" t="s">
        <v>21</v>
      </c>
      <c r="C5" s="21">
        <v>100</v>
      </c>
      <c r="D5" s="21">
        <v>231</v>
      </c>
      <c r="E5" s="20">
        <v>54066.3639809999</v>
      </c>
      <c r="F5" s="21">
        <v>3</v>
      </c>
      <c r="G5" s="21">
        <v>3</v>
      </c>
      <c r="H5" s="20">
        <v>175.90169999999998</v>
      </c>
      <c r="I5" s="21">
        <v>7</v>
      </c>
      <c r="J5" s="21">
        <v>16</v>
      </c>
      <c r="K5" s="20">
        <v>1227.5821000000001</v>
      </c>
      <c r="L5" s="21">
        <v>0</v>
      </c>
      <c r="M5" s="20">
        <v>0</v>
      </c>
      <c r="N5" s="20">
        <f>E5+H5-K5+M5-Q5</f>
        <v>-1023.6355999999432</v>
      </c>
      <c r="O5" s="21">
        <v>101</v>
      </c>
      <c r="P5" s="21">
        <v>233</v>
      </c>
      <c r="Q5" s="20">
        <v>54038.319180999846</v>
      </c>
      <c r="R5" s="23"/>
    </row>
    <row r="6" spans="1:19" x14ac:dyDescent="0.25">
      <c r="A6" s="31"/>
      <c r="B6" s="19" t="s">
        <v>20</v>
      </c>
      <c r="C6" s="21">
        <v>62</v>
      </c>
      <c r="D6" s="21">
        <v>2727</v>
      </c>
      <c r="E6" s="20">
        <v>29528.767615813864</v>
      </c>
      <c r="F6" s="21">
        <v>8</v>
      </c>
      <c r="G6" s="21">
        <v>51</v>
      </c>
      <c r="H6" s="20">
        <v>766.97999999999979</v>
      </c>
      <c r="I6" s="21">
        <v>11</v>
      </c>
      <c r="J6" s="21">
        <v>138</v>
      </c>
      <c r="K6" s="20">
        <v>621.13000000000022</v>
      </c>
      <c r="L6" s="21">
        <v>0</v>
      </c>
      <c r="M6" s="20">
        <v>0</v>
      </c>
      <c r="N6" s="20">
        <f>E6+H6-K6+M6-Q6</f>
        <v>0.5000000000691216</v>
      </c>
      <c r="O6" s="21">
        <v>60</v>
      </c>
      <c r="P6" s="21">
        <v>2751</v>
      </c>
      <c r="Q6" s="20">
        <v>29674.117615813793</v>
      </c>
      <c r="R6" s="23"/>
    </row>
    <row r="7" spans="1:19" x14ac:dyDescent="0.25">
      <c r="A7" s="32"/>
      <c r="B7" s="19" t="s">
        <v>2</v>
      </c>
      <c r="C7" s="21">
        <v>105</v>
      </c>
      <c r="D7" s="21">
        <v>1092</v>
      </c>
      <c r="E7" s="20">
        <v>34236.202319601078</v>
      </c>
      <c r="F7" s="21">
        <v>6</v>
      </c>
      <c r="G7" s="21">
        <v>41</v>
      </c>
      <c r="H7" s="20">
        <v>2263.9358000000016</v>
      </c>
      <c r="I7" s="21">
        <v>13</v>
      </c>
      <c r="J7" s="21">
        <v>32</v>
      </c>
      <c r="K7" s="20">
        <v>521.50879999999995</v>
      </c>
      <c r="L7" s="21">
        <v>3</v>
      </c>
      <c r="M7" s="20">
        <v>0.26250000000000001</v>
      </c>
      <c r="N7" s="20">
        <f>E7+H7-K7+M7-Q7</f>
        <v>-17.641400000124122</v>
      </c>
      <c r="O7" s="21">
        <v>105</v>
      </c>
      <c r="P7" s="21">
        <v>1107</v>
      </c>
      <c r="Q7" s="20">
        <v>35996.533219601195</v>
      </c>
      <c r="R7" s="23"/>
    </row>
    <row r="8" spans="1:19" x14ac:dyDescent="0.25">
      <c r="A8" s="19"/>
      <c r="B8" s="18" t="s">
        <v>1</v>
      </c>
      <c r="C8" s="17">
        <f t="shared" ref="C8:Q8" si="0">SUM(C4:C7)</f>
        <v>894</v>
      </c>
      <c r="D8" s="17">
        <f t="shared" si="0"/>
        <v>15570</v>
      </c>
      <c r="E8" s="16">
        <f t="shared" si="0"/>
        <v>3525012.601361753</v>
      </c>
      <c r="F8" s="17">
        <f t="shared" si="0"/>
        <v>142</v>
      </c>
      <c r="G8" s="17">
        <f t="shared" si="0"/>
        <v>499</v>
      </c>
      <c r="H8" s="16">
        <f t="shared" si="0"/>
        <v>65431.098266039982</v>
      </c>
      <c r="I8" s="17">
        <f t="shared" si="0"/>
        <v>146</v>
      </c>
      <c r="J8" s="17">
        <f t="shared" si="0"/>
        <v>592</v>
      </c>
      <c r="K8" s="16">
        <f t="shared" si="0"/>
        <v>48677.121149289887</v>
      </c>
      <c r="L8" s="17">
        <f t="shared" si="0"/>
        <v>88</v>
      </c>
      <c r="M8" s="16">
        <f t="shared" si="0"/>
        <v>6.1574999999999944</v>
      </c>
      <c r="N8" s="16">
        <f t="shared" si="0"/>
        <v>933.71062464244096</v>
      </c>
      <c r="O8" s="17">
        <f t="shared" si="0"/>
        <v>898</v>
      </c>
      <c r="P8" s="17">
        <f t="shared" si="0"/>
        <v>15645</v>
      </c>
      <c r="Q8" s="16">
        <f t="shared" si="0"/>
        <v>3540839.025353861</v>
      </c>
    </row>
    <row r="9" spans="1:19" x14ac:dyDescent="0.25">
      <c r="A9" s="2" t="s">
        <v>46</v>
      </c>
    </row>
    <row r="10" spans="1:19" x14ac:dyDescent="0.25">
      <c r="A10" s="24" t="s">
        <v>47</v>
      </c>
    </row>
    <row r="11" spans="1:19" x14ac:dyDescent="0.25">
      <c r="A11" s="24" t="s">
        <v>48</v>
      </c>
    </row>
    <row r="12" spans="1:19" x14ac:dyDescent="0.25">
      <c r="A12" s="2" t="s">
        <v>19</v>
      </c>
    </row>
    <row r="13" spans="1:19" s="22" customFormat="1" x14ac:dyDescent="0.25">
      <c r="A13" s="2" t="s">
        <v>18</v>
      </c>
    </row>
    <row r="14" spans="1:19" s="22" customFormat="1" x14ac:dyDescent="0.25">
      <c r="A14" s="2" t="s">
        <v>17</v>
      </c>
    </row>
    <row r="15" spans="1:19" s="22" customFormat="1" x14ac:dyDescent="0.25">
      <c r="A15" s="2"/>
    </row>
    <row r="16" spans="1:19" ht="15.75" x14ac:dyDescent="0.25">
      <c r="A16" s="26" t="s">
        <v>44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27.75" customHeight="1" x14ac:dyDescent="0.25">
      <c r="A17" s="27" t="s">
        <v>39</v>
      </c>
      <c r="B17" s="27" t="s">
        <v>38</v>
      </c>
      <c r="C17" s="29" t="s">
        <v>37</v>
      </c>
      <c r="D17" s="29"/>
      <c r="E17" s="29"/>
      <c r="F17" s="29" t="s">
        <v>36</v>
      </c>
      <c r="G17" s="29"/>
      <c r="H17" s="29"/>
      <c r="I17" s="29" t="s">
        <v>35</v>
      </c>
      <c r="J17" s="29"/>
      <c r="K17" s="29"/>
      <c r="L17" s="29" t="s">
        <v>34</v>
      </c>
      <c r="M17" s="29"/>
      <c r="N17" s="9" t="s">
        <v>33</v>
      </c>
      <c r="O17" s="29" t="s">
        <v>32</v>
      </c>
      <c r="P17" s="29"/>
      <c r="Q17" s="29"/>
    </row>
    <row r="18" spans="1:17" ht="64.5" customHeight="1" x14ac:dyDescent="0.25">
      <c r="A18" s="28"/>
      <c r="B18" s="28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25">
      <c r="A19" s="30">
        <v>46054</v>
      </c>
      <c r="B19" s="19" t="s">
        <v>22</v>
      </c>
      <c r="C19" s="21">
        <v>345</v>
      </c>
      <c r="D19" s="21">
        <v>6218</v>
      </c>
      <c r="E19" s="20">
        <v>3316179.3435719702</v>
      </c>
      <c r="F19" s="25">
        <v>68</v>
      </c>
      <c r="G19" s="25">
        <v>210</v>
      </c>
      <c r="H19" s="25">
        <v>60601.916299999961</v>
      </c>
      <c r="I19" s="21">
        <v>71</v>
      </c>
      <c r="J19" s="21">
        <v>193</v>
      </c>
      <c r="K19" s="20">
        <v>45337.089289889962</v>
      </c>
      <c r="L19" s="21">
        <v>72</v>
      </c>
      <c r="M19" s="20">
        <v>3.3919999999999986</v>
      </c>
      <c r="N19" s="20">
        <f>E19+H19-K19+M19-Q19</f>
        <v>1287.0286390581168</v>
      </c>
      <c r="O19" s="21">
        <v>346</v>
      </c>
      <c r="P19" s="21">
        <v>6251</v>
      </c>
      <c r="Q19" s="20">
        <v>3330160.5339430221</v>
      </c>
    </row>
    <row r="20" spans="1:17" x14ac:dyDescent="0.25">
      <c r="A20" s="31"/>
      <c r="B20" s="19" t="s">
        <v>21</v>
      </c>
      <c r="C20" s="21">
        <v>65</v>
      </c>
      <c r="D20" s="21">
        <v>141</v>
      </c>
      <c r="E20" s="20">
        <v>21055.885530999974</v>
      </c>
      <c r="F20" s="25">
        <v>1</v>
      </c>
      <c r="G20" s="25">
        <v>1</v>
      </c>
      <c r="H20" s="25">
        <v>100</v>
      </c>
      <c r="I20" s="21">
        <v>1</v>
      </c>
      <c r="J20" s="21">
        <v>1</v>
      </c>
      <c r="K20" s="20">
        <v>75</v>
      </c>
      <c r="L20" s="21">
        <v>0</v>
      </c>
      <c r="M20" s="20">
        <v>0</v>
      </c>
      <c r="N20" s="20">
        <f>E20+H20-K20+M20-Q20</f>
        <v>32.233000000003813</v>
      </c>
      <c r="O20" s="21">
        <v>66</v>
      </c>
      <c r="P20" s="21">
        <v>141</v>
      </c>
      <c r="Q20" s="20">
        <v>21048.652530999971</v>
      </c>
    </row>
    <row r="21" spans="1:17" x14ac:dyDescent="0.25">
      <c r="A21" s="31"/>
      <c r="B21" s="19" t="s">
        <v>20</v>
      </c>
      <c r="C21" s="21">
        <v>47</v>
      </c>
      <c r="D21" s="21">
        <v>162</v>
      </c>
      <c r="E21" s="20">
        <v>7935.8051158140061</v>
      </c>
      <c r="F21" s="25">
        <v>2</v>
      </c>
      <c r="G21" s="25">
        <v>8</v>
      </c>
      <c r="H21" s="25">
        <v>303.90000000000003</v>
      </c>
      <c r="I21" s="21">
        <v>8</v>
      </c>
      <c r="J21" s="21">
        <v>19</v>
      </c>
      <c r="K21" s="20">
        <v>502.60000000000008</v>
      </c>
      <c r="L21" s="21">
        <v>0</v>
      </c>
      <c r="M21" s="20">
        <v>0</v>
      </c>
      <c r="N21" s="20">
        <f>E21+H21-K21+M21-Q21</f>
        <v>0.50000000000636646</v>
      </c>
      <c r="O21" s="21">
        <v>46</v>
      </c>
      <c r="P21" s="21">
        <v>161</v>
      </c>
      <c r="Q21" s="20">
        <v>7736.605115813999</v>
      </c>
    </row>
    <row r="22" spans="1:17" x14ac:dyDescent="0.25">
      <c r="A22" s="32"/>
      <c r="B22" s="19" t="s">
        <v>2</v>
      </c>
      <c r="C22" s="21">
        <v>73</v>
      </c>
      <c r="D22" s="21">
        <v>867</v>
      </c>
      <c r="E22" s="20">
        <v>24850.611199999876</v>
      </c>
      <c r="F22" s="25">
        <v>5</v>
      </c>
      <c r="G22" s="25">
        <v>40</v>
      </c>
      <c r="H22" s="25">
        <v>1763.9358000000007</v>
      </c>
      <c r="I22" s="21">
        <v>12</v>
      </c>
      <c r="J22" s="21">
        <v>31</v>
      </c>
      <c r="K22" s="20">
        <v>521.25879999999995</v>
      </c>
      <c r="L22" s="21">
        <v>1</v>
      </c>
      <c r="M22" s="20">
        <v>0.01</v>
      </c>
      <c r="N22" s="20">
        <f>E22+H22-K22+M22-Q22</f>
        <v>1.356099999982689</v>
      </c>
      <c r="O22" s="21">
        <v>72</v>
      </c>
      <c r="P22" s="21">
        <v>881</v>
      </c>
      <c r="Q22" s="20">
        <v>26091.942099999891</v>
      </c>
    </row>
    <row r="23" spans="1:17" x14ac:dyDescent="0.25">
      <c r="A23" s="19"/>
      <c r="B23" s="18" t="s">
        <v>1</v>
      </c>
      <c r="C23" s="17">
        <f t="shared" ref="C23:Q23" si="1">SUM(C19:C22)</f>
        <v>530</v>
      </c>
      <c r="D23" s="17">
        <f t="shared" si="1"/>
        <v>7388</v>
      </c>
      <c r="E23" s="16">
        <f t="shared" si="1"/>
        <v>3370021.6454187836</v>
      </c>
      <c r="F23" s="17">
        <f t="shared" si="1"/>
        <v>76</v>
      </c>
      <c r="G23" s="17">
        <f t="shared" si="1"/>
        <v>259</v>
      </c>
      <c r="H23" s="16">
        <f t="shared" si="1"/>
        <v>62769.752099999962</v>
      </c>
      <c r="I23" s="17">
        <f t="shared" si="1"/>
        <v>92</v>
      </c>
      <c r="J23" s="17">
        <f t="shared" si="1"/>
        <v>244</v>
      </c>
      <c r="K23" s="16">
        <f t="shared" si="1"/>
        <v>46435.948089889964</v>
      </c>
      <c r="L23" s="17">
        <f t="shared" si="1"/>
        <v>73</v>
      </c>
      <c r="M23" s="16">
        <f t="shared" si="1"/>
        <v>3.4019999999999984</v>
      </c>
      <c r="N23" s="16">
        <f t="shared" si="1"/>
        <v>1321.1177390581097</v>
      </c>
      <c r="O23" s="17">
        <f t="shared" si="1"/>
        <v>530</v>
      </c>
      <c r="P23" s="17">
        <f t="shared" si="1"/>
        <v>7434</v>
      </c>
      <c r="Q23" s="16">
        <f t="shared" si="1"/>
        <v>3385037.7336898362</v>
      </c>
    </row>
    <row r="24" spans="1:17" x14ac:dyDescent="0.25">
      <c r="A24" s="2" t="s">
        <v>46</v>
      </c>
    </row>
    <row r="25" spans="1:17" x14ac:dyDescent="0.25">
      <c r="A25" s="24" t="s">
        <v>47</v>
      </c>
    </row>
    <row r="26" spans="1:17" x14ac:dyDescent="0.25">
      <c r="A26" s="24" t="s">
        <v>48</v>
      </c>
    </row>
    <row r="27" spans="1:17" x14ac:dyDescent="0.25">
      <c r="A27" s="2" t="s">
        <v>19</v>
      </c>
    </row>
    <row r="28" spans="1:17" s="2" customFormat="1" x14ac:dyDescent="0.25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25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75" x14ac:dyDescent="0.25">
      <c r="A31" s="26" t="s">
        <v>43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36.75" customHeight="1" x14ac:dyDescent="0.25">
      <c r="A32" s="27" t="s">
        <v>39</v>
      </c>
      <c r="B32" s="27" t="s">
        <v>38</v>
      </c>
      <c r="C32" s="29" t="s">
        <v>37</v>
      </c>
      <c r="D32" s="29"/>
      <c r="E32" s="29"/>
      <c r="F32" s="29" t="s">
        <v>36</v>
      </c>
      <c r="G32" s="29"/>
      <c r="H32" s="29"/>
      <c r="I32" s="29" t="s">
        <v>35</v>
      </c>
      <c r="J32" s="29"/>
      <c r="K32" s="29"/>
      <c r="L32" s="29" t="s">
        <v>34</v>
      </c>
      <c r="M32" s="29"/>
      <c r="N32" s="9" t="s">
        <v>33</v>
      </c>
      <c r="O32" s="29" t="s">
        <v>32</v>
      </c>
      <c r="P32" s="29"/>
      <c r="Q32" s="29"/>
    </row>
    <row r="33" spans="1:17" ht="63" customHeight="1" x14ac:dyDescent="0.25">
      <c r="A33" s="28"/>
      <c r="B33" s="28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25">
      <c r="A34" s="30">
        <v>46054</v>
      </c>
      <c r="B34" s="19" t="s">
        <v>22</v>
      </c>
      <c r="C34" s="21">
        <v>424</v>
      </c>
      <c r="D34" s="21">
        <v>5302</v>
      </c>
      <c r="E34" s="20">
        <v>91001.923873437205</v>
      </c>
      <c r="F34" s="21">
        <v>60</v>
      </c>
      <c r="G34" s="21">
        <v>194</v>
      </c>
      <c r="H34" s="20">
        <v>1622.3644660399989</v>
      </c>
      <c r="I34" s="21">
        <v>51</v>
      </c>
      <c r="J34" s="21">
        <v>213</v>
      </c>
      <c r="K34" s="20">
        <v>969.81095939999966</v>
      </c>
      <c r="L34" s="21">
        <v>13</v>
      </c>
      <c r="M34" s="20">
        <v>2.5030000000000001</v>
      </c>
      <c r="N34" s="20">
        <f>E34+H34-K34+M34-Q34</f>
        <v>687.45898559011403</v>
      </c>
      <c r="O34" s="21">
        <v>427</v>
      </c>
      <c r="P34" s="21">
        <v>5303</v>
      </c>
      <c r="Q34" s="20">
        <v>90969.521394487092</v>
      </c>
    </row>
    <row r="35" spans="1:17" x14ac:dyDescent="0.25">
      <c r="A35" s="31"/>
      <c r="B35" s="19" t="s">
        <v>21</v>
      </c>
      <c r="C35" s="21">
        <v>42</v>
      </c>
      <c r="D35" s="21">
        <v>90</v>
      </c>
      <c r="E35" s="20">
        <v>33010.478449999973</v>
      </c>
      <c r="F35" s="21">
        <v>2</v>
      </c>
      <c r="G35" s="21">
        <v>2</v>
      </c>
      <c r="H35" s="20">
        <v>75.901699999999991</v>
      </c>
      <c r="I35" s="21">
        <v>6</v>
      </c>
      <c r="J35" s="21">
        <v>15</v>
      </c>
      <c r="K35" s="20">
        <v>1152.5821000000001</v>
      </c>
      <c r="L35" s="21">
        <v>0</v>
      </c>
      <c r="M35" s="20">
        <v>0</v>
      </c>
      <c r="N35" s="20">
        <f>E35+H35-K35+M35-Q35</f>
        <v>-1055.8685999999943</v>
      </c>
      <c r="O35" s="21">
        <v>42</v>
      </c>
      <c r="P35" s="21">
        <v>92</v>
      </c>
      <c r="Q35" s="20">
        <v>32989.66664999997</v>
      </c>
    </row>
    <row r="36" spans="1:17" x14ac:dyDescent="0.25">
      <c r="A36" s="31"/>
      <c r="B36" s="19" t="s">
        <v>20</v>
      </c>
      <c r="C36" s="21">
        <v>25</v>
      </c>
      <c r="D36" s="21">
        <v>2565</v>
      </c>
      <c r="E36" s="20">
        <v>21592.962499999881</v>
      </c>
      <c r="F36" s="21">
        <v>6</v>
      </c>
      <c r="G36" s="21">
        <v>43</v>
      </c>
      <c r="H36" s="20">
        <v>463.08000000000004</v>
      </c>
      <c r="I36" s="21">
        <v>5</v>
      </c>
      <c r="J36" s="21">
        <v>119</v>
      </c>
      <c r="K36" s="20">
        <v>118.52999999999997</v>
      </c>
      <c r="L36" s="21">
        <v>0</v>
      </c>
      <c r="M36" s="20">
        <v>0</v>
      </c>
      <c r="N36" s="20">
        <f>E36+H36-K36+M36-Q36</f>
        <v>3.2741809263825417E-11</v>
      </c>
      <c r="O36" s="21">
        <v>24</v>
      </c>
      <c r="P36" s="21">
        <v>2590</v>
      </c>
      <c r="Q36" s="20">
        <v>21937.512499999852</v>
      </c>
    </row>
    <row r="37" spans="1:17" x14ac:dyDescent="0.25">
      <c r="A37" s="32"/>
      <c r="B37" s="19" t="s">
        <v>2</v>
      </c>
      <c r="C37" s="21">
        <v>42</v>
      </c>
      <c r="D37" s="21">
        <v>225</v>
      </c>
      <c r="E37" s="20">
        <v>9385.591119601313</v>
      </c>
      <c r="F37" s="21">
        <v>1</v>
      </c>
      <c r="G37" s="21">
        <v>1</v>
      </c>
      <c r="H37" s="20">
        <v>500</v>
      </c>
      <c r="I37" s="21">
        <v>1</v>
      </c>
      <c r="J37" s="21">
        <v>1</v>
      </c>
      <c r="K37" s="20">
        <v>0.25</v>
      </c>
      <c r="L37" s="21">
        <v>2</v>
      </c>
      <c r="M37" s="20">
        <v>0.2525</v>
      </c>
      <c r="N37" s="20">
        <f>E37+H37-K37+M37-Q37</f>
        <v>-18.99750000000131</v>
      </c>
      <c r="O37" s="21">
        <v>43</v>
      </c>
      <c r="P37" s="21">
        <v>226</v>
      </c>
      <c r="Q37" s="20">
        <v>9904.5911196013149</v>
      </c>
    </row>
    <row r="38" spans="1:17" x14ac:dyDescent="0.25">
      <c r="A38" s="19"/>
      <c r="B38" s="18" t="s">
        <v>1</v>
      </c>
      <c r="C38" s="17">
        <f t="shared" ref="C38:Q38" si="2">SUM(C34:C37)</f>
        <v>533</v>
      </c>
      <c r="D38" s="17">
        <f t="shared" si="2"/>
        <v>8182</v>
      </c>
      <c r="E38" s="16">
        <f t="shared" si="2"/>
        <v>154990.95594303837</v>
      </c>
      <c r="F38" s="17">
        <f t="shared" si="2"/>
        <v>69</v>
      </c>
      <c r="G38" s="17">
        <f t="shared" si="2"/>
        <v>240</v>
      </c>
      <c r="H38" s="16">
        <f t="shared" si="2"/>
        <v>2661.3461660399989</v>
      </c>
      <c r="I38" s="17">
        <f>SUM(I34:I37)</f>
        <v>63</v>
      </c>
      <c r="J38" s="17">
        <f t="shared" si="2"/>
        <v>348</v>
      </c>
      <c r="K38" s="16">
        <f t="shared" si="2"/>
        <v>2241.1730594000001</v>
      </c>
      <c r="L38" s="17">
        <f t="shared" si="2"/>
        <v>15</v>
      </c>
      <c r="M38" s="16">
        <f t="shared" si="2"/>
        <v>2.7555000000000001</v>
      </c>
      <c r="N38" s="16">
        <f t="shared" si="2"/>
        <v>-387.40711440984887</v>
      </c>
      <c r="O38" s="17">
        <f t="shared" si="2"/>
        <v>536</v>
      </c>
      <c r="P38" s="17">
        <f t="shared" si="2"/>
        <v>8211</v>
      </c>
      <c r="Q38" s="16">
        <f t="shared" si="2"/>
        <v>155801.29166408823</v>
      </c>
    </row>
    <row r="39" spans="1:17" x14ac:dyDescent="0.25">
      <c r="A39" s="2" t="s">
        <v>46</v>
      </c>
    </row>
    <row r="40" spans="1:17" x14ac:dyDescent="0.25">
      <c r="A40" s="24" t="s">
        <v>47</v>
      </c>
    </row>
    <row r="41" spans="1:17" x14ac:dyDescent="0.25">
      <c r="A41" s="24" t="s">
        <v>48</v>
      </c>
    </row>
    <row r="42" spans="1:17" x14ac:dyDescent="0.25">
      <c r="A42" s="2" t="s">
        <v>19</v>
      </c>
    </row>
    <row r="43" spans="1:17" s="2" customFormat="1" x14ac:dyDescent="0.25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25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26" t="s">
        <v>42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30" customHeight="1" x14ac:dyDescent="0.25">
      <c r="A47" s="27" t="s">
        <v>39</v>
      </c>
      <c r="B47" s="27" t="s">
        <v>38</v>
      </c>
      <c r="C47" s="29" t="s">
        <v>37</v>
      </c>
      <c r="D47" s="29"/>
      <c r="E47" s="29"/>
      <c r="F47" s="29" t="s">
        <v>36</v>
      </c>
      <c r="G47" s="29"/>
      <c r="H47" s="29"/>
      <c r="I47" s="29" t="s">
        <v>35</v>
      </c>
      <c r="J47" s="29"/>
      <c r="K47" s="29"/>
      <c r="L47" s="29" t="s">
        <v>34</v>
      </c>
      <c r="M47" s="29"/>
      <c r="N47" s="9" t="s">
        <v>33</v>
      </c>
      <c r="O47" s="29" t="s">
        <v>32</v>
      </c>
      <c r="P47" s="29"/>
      <c r="Q47" s="29"/>
    </row>
    <row r="48" spans="1:17" ht="60" x14ac:dyDescent="0.25">
      <c r="A48" s="28"/>
      <c r="B48" s="28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25">
      <c r="A49" s="30">
        <v>46054</v>
      </c>
      <c r="B49" s="19" t="s">
        <v>22</v>
      </c>
      <c r="C49" s="21">
        <v>3846</v>
      </c>
      <c r="D49" s="21">
        <v>10333</v>
      </c>
      <c r="E49" s="20">
        <v>1701613.2899107148</v>
      </c>
      <c r="F49" s="21">
        <v>252</v>
      </c>
      <c r="G49" s="21">
        <v>418</v>
      </c>
      <c r="H49" s="20">
        <v>32845.806583199977</v>
      </c>
      <c r="I49" s="21">
        <v>133</v>
      </c>
      <c r="J49" s="21">
        <v>220</v>
      </c>
      <c r="K49" s="20">
        <v>11148.625663070003</v>
      </c>
      <c r="L49" s="21">
        <v>60</v>
      </c>
      <c r="M49" s="20">
        <v>1359.4789770000002</v>
      </c>
      <c r="N49" s="20">
        <f>E49+H49-K49+M49-Q49</f>
        <v>477.51442889589816</v>
      </c>
      <c r="O49" s="21">
        <v>3924</v>
      </c>
      <c r="P49" s="21">
        <v>10548</v>
      </c>
      <c r="Q49" s="20">
        <v>1724192.4353789489</v>
      </c>
    </row>
    <row r="50" spans="1:17" x14ac:dyDescent="0.25">
      <c r="A50" s="31"/>
      <c r="B50" s="19" t="s">
        <v>21</v>
      </c>
      <c r="C50" s="21">
        <v>832</v>
      </c>
      <c r="D50" s="21">
        <v>1355</v>
      </c>
      <c r="E50" s="20">
        <v>198696.64130491874</v>
      </c>
      <c r="F50" s="21">
        <v>48</v>
      </c>
      <c r="G50" s="21">
        <v>58</v>
      </c>
      <c r="H50" s="20">
        <v>2985.4869769999996</v>
      </c>
      <c r="I50" s="21">
        <v>27</v>
      </c>
      <c r="J50" s="21">
        <v>31</v>
      </c>
      <c r="K50" s="20">
        <v>3575.9029247999997</v>
      </c>
      <c r="L50" s="21">
        <v>3</v>
      </c>
      <c r="M50" s="20">
        <v>155</v>
      </c>
      <c r="N50" s="20">
        <f>E50+H50-K50+M50-Q50</f>
        <v>1093.2413959997066</v>
      </c>
      <c r="O50" s="21">
        <v>852</v>
      </c>
      <c r="P50" s="21">
        <v>1383</v>
      </c>
      <c r="Q50" s="20">
        <v>197167.98396111903</v>
      </c>
    </row>
    <row r="51" spans="1:17" x14ac:dyDescent="0.25">
      <c r="A51" s="31"/>
      <c r="B51" s="19" t="s">
        <v>20</v>
      </c>
      <c r="C51" s="21">
        <v>56</v>
      </c>
      <c r="D51" s="21">
        <v>687</v>
      </c>
      <c r="E51" s="20">
        <v>23261.669419999744</v>
      </c>
      <c r="F51" s="21">
        <v>9</v>
      </c>
      <c r="G51" s="21">
        <v>27</v>
      </c>
      <c r="H51" s="20">
        <v>262.76500000000004</v>
      </c>
      <c r="I51" s="21">
        <v>8</v>
      </c>
      <c r="J51" s="21">
        <v>40</v>
      </c>
      <c r="K51" s="20">
        <v>276.98999999999995</v>
      </c>
      <c r="L51" s="21">
        <v>0</v>
      </c>
      <c r="M51" s="20">
        <v>0</v>
      </c>
      <c r="N51" s="20">
        <f>E51+H51-K51+M51-Q51</f>
        <v>106.14202700003079</v>
      </c>
      <c r="O51" s="21">
        <v>58</v>
      </c>
      <c r="P51" s="21">
        <v>692</v>
      </c>
      <c r="Q51" s="20">
        <v>23141.302392999711</v>
      </c>
    </row>
    <row r="52" spans="1:17" x14ac:dyDescent="0.25">
      <c r="A52" s="32"/>
      <c r="B52" s="19" t="s">
        <v>2</v>
      </c>
      <c r="C52" s="21">
        <v>864</v>
      </c>
      <c r="D52" s="21">
        <v>2164</v>
      </c>
      <c r="E52" s="20">
        <v>372777.71981551754</v>
      </c>
      <c r="F52" s="21">
        <v>50</v>
      </c>
      <c r="G52" s="21">
        <v>65</v>
      </c>
      <c r="H52" s="20">
        <v>10280.197307399998</v>
      </c>
      <c r="I52" s="21">
        <v>21</v>
      </c>
      <c r="J52" s="21">
        <v>29</v>
      </c>
      <c r="K52" s="20">
        <v>3428.8730187000001</v>
      </c>
      <c r="L52" s="21">
        <v>45</v>
      </c>
      <c r="M52" s="20">
        <v>721.59411199999988</v>
      </c>
      <c r="N52" s="20">
        <f>E52+H52-K52+M52-Q52</f>
        <v>51.755383343668655</v>
      </c>
      <c r="O52" s="21">
        <v>886</v>
      </c>
      <c r="P52" s="21">
        <v>2222</v>
      </c>
      <c r="Q52" s="20">
        <v>380298.8828328739</v>
      </c>
    </row>
    <row r="53" spans="1:17" x14ac:dyDescent="0.25">
      <c r="A53" s="19"/>
      <c r="B53" s="18" t="s">
        <v>1</v>
      </c>
      <c r="C53" s="17">
        <f t="shared" ref="C53:Q53" si="3">SUM(C49:C52)</f>
        <v>5598</v>
      </c>
      <c r="D53" s="17">
        <f t="shared" si="3"/>
        <v>14539</v>
      </c>
      <c r="E53" s="16">
        <f t="shared" si="3"/>
        <v>2296349.3204511506</v>
      </c>
      <c r="F53" s="17">
        <f t="shared" si="3"/>
        <v>359</v>
      </c>
      <c r="G53" s="17">
        <f t="shared" si="3"/>
        <v>568</v>
      </c>
      <c r="H53" s="16">
        <f t="shared" si="3"/>
        <v>46374.255867599975</v>
      </c>
      <c r="I53" s="17">
        <f t="shared" si="3"/>
        <v>189</v>
      </c>
      <c r="J53" s="17">
        <f t="shared" si="3"/>
        <v>320</v>
      </c>
      <c r="K53" s="16">
        <f t="shared" si="3"/>
        <v>18430.391606570003</v>
      </c>
      <c r="L53" s="17">
        <f t="shared" si="3"/>
        <v>108</v>
      </c>
      <c r="M53" s="16">
        <f t="shared" si="3"/>
        <v>2236.073089</v>
      </c>
      <c r="N53" s="16">
        <f t="shared" si="3"/>
        <v>1728.6532352393042</v>
      </c>
      <c r="O53" s="17">
        <f t="shared" si="3"/>
        <v>5720</v>
      </c>
      <c r="P53" s="17">
        <f t="shared" si="3"/>
        <v>14845</v>
      </c>
      <c r="Q53" s="16">
        <f t="shared" si="3"/>
        <v>2324800.6045659417</v>
      </c>
    </row>
    <row r="54" spans="1:17" x14ac:dyDescent="0.25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4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x14ac:dyDescent="0.25">
      <c r="A61" s="26" t="s">
        <v>41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30" customHeight="1" x14ac:dyDescent="0.25">
      <c r="A62" s="27" t="s">
        <v>39</v>
      </c>
      <c r="B62" s="27" t="s">
        <v>38</v>
      </c>
      <c r="C62" s="29" t="s">
        <v>37</v>
      </c>
      <c r="D62" s="29"/>
      <c r="E62" s="29"/>
      <c r="F62" s="29" t="s">
        <v>36</v>
      </c>
      <c r="G62" s="29"/>
      <c r="H62" s="29"/>
      <c r="I62" s="29" t="s">
        <v>35</v>
      </c>
      <c r="J62" s="29"/>
      <c r="K62" s="29"/>
      <c r="L62" s="29" t="s">
        <v>34</v>
      </c>
      <c r="M62" s="29"/>
      <c r="N62" s="9" t="s">
        <v>33</v>
      </c>
      <c r="O62" s="29" t="s">
        <v>32</v>
      </c>
      <c r="P62" s="29"/>
      <c r="Q62" s="29"/>
    </row>
    <row r="63" spans="1:17" ht="60" x14ac:dyDescent="0.25">
      <c r="A63" s="28"/>
      <c r="B63" s="28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25">
      <c r="A64" s="30">
        <v>46054</v>
      </c>
      <c r="B64" s="19" t="s">
        <v>22</v>
      </c>
      <c r="C64" s="21">
        <v>433</v>
      </c>
      <c r="D64" s="21">
        <v>1924</v>
      </c>
      <c r="E64" s="20">
        <v>1013292.819297496</v>
      </c>
      <c r="F64" s="21">
        <v>16</v>
      </c>
      <c r="G64" s="21">
        <v>34</v>
      </c>
      <c r="H64" s="20">
        <v>11870.34</v>
      </c>
      <c r="I64" s="21">
        <v>19</v>
      </c>
      <c r="J64" s="21">
        <v>21</v>
      </c>
      <c r="K64" s="20">
        <v>4883.0600000000013</v>
      </c>
      <c r="L64" s="21">
        <v>9</v>
      </c>
      <c r="M64" s="20">
        <v>0.52959999999999996</v>
      </c>
      <c r="N64" s="20">
        <f>E64+H64-K64+M64-Q64</f>
        <v>641.24714464240242</v>
      </c>
      <c r="O64" s="21">
        <v>439</v>
      </c>
      <c r="P64" s="21">
        <v>1941</v>
      </c>
      <c r="Q64" s="20">
        <v>1019639.3817528535</v>
      </c>
    </row>
    <row r="65" spans="1:17" x14ac:dyDescent="0.25">
      <c r="A65" s="31"/>
      <c r="B65" s="19" t="s">
        <v>21</v>
      </c>
      <c r="C65" s="21">
        <v>68</v>
      </c>
      <c r="D65" s="21">
        <v>124</v>
      </c>
      <c r="E65" s="20">
        <v>55640.583993074957</v>
      </c>
      <c r="F65" s="21">
        <v>1</v>
      </c>
      <c r="G65" s="21">
        <v>2</v>
      </c>
      <c r="H65" s="20">
        <v>349</v>
      </c>
      <c r="I65" s="21">
        <v>4</v>
      </c>
      <c r="J65" s="21">
        <v>5</v>
      </c>
      <c r="K65" s="20">
        <v>739.31</v>
      </c>
      <c r="L65" s="21">
        <v>0</v>
      </c>
      <c r="M65" s="20">
        <v>0</v>
      </c>
      <c r="N65" s="20">
        <f>E65+H65-K65+M65-Q65</f>
        <v>48.641325999975379</v>
      </c>
      <c r="O65" s="21">
        <v>68</v>
      </c>
      <c r="P65" s="21">
        <v>121</v>
      </c>
      <c r="Q65" s="20">
        <v>55201.632667074984</v>
      </c>
    </row>
    <row r="66" spans="1:17" x14ac:dyDescent="0.25">
      <c r="A66" s="31"/>
      <c r="B66" s="19" t="s">
        <v>20</v>
      </c>
      <c r="C66" s="21">
        <v>10</v>
      </c>
      <c r="D66" s="21">
        <v>20</v>
      </c>
      <c r="E66" s="20">
        <v>2507.0050900000006</v>
      </c>
      <c r="F66" s="21">
        <v>0</v>
      </c>
      <c r="G66" s="21">
        <v>0</v>
      </c>
      <c r="H66" s="20">
        <v>0</v>
      </c>
      <c r="I66" s="21">
        <v>0</v>
      </c>
      <c r="J66" s="21">
        <v>0</v>
      </c>
      <c r="K66" s="20">
        <v>0</v>
      </c>
      <c r="L66" s="21">
        <v>0</v>
      </c>
      <c r="M66" s="20">
        <v>0</v>
      </c>
      <c r="N66" s="20">
        <f>E66+H66-K66+M66-Q66</f>
        <v>6.5975000000012187</v>
      </c>
      <c r="O66" s="21">
        <v>10</v>
      </c>
      <c r="P66" s="21">
        <v>20</v>
      </c>
      <c r="Q66" s="20">
        <v>2500.4075899999993</v>
      </c>
    </row>
    <row r="67" spans="1:17" x14ac:dyDescent="0.25">
      <c r="A67" s="32"/>
      <c r="B67" s="19" t="s">
        <v>2</v>
      </c>
      <c r="C67" s="21">
        <v>40</v>
      </c>
      <c r="D67" s="21">
        <v>116</v>
      </c>
      <c r="E67" s="20">
        <v>36285.89094489994</v>
      </c>
      <c r="F67" s="21">
        <v>1</v>
      </c>
      <c r="G67" s="21">
        <v>1</v>
      </c>
      <c r="H67" s="20">
        <v>300</v>
      </c>
      <c r="I67" s="21">
        <v>2</v>
      </c>
      <c r="J67" s="21">
        <v>3</v>
      </c>
      <c r="K67" s="20">
        <v>95.620810699999993</v>
      </c>
      <c r="L67" s="21">
        <v>0</v>
      </c>
      <c r="M67" s="20">
        <v>0</v>
      </c>
      <c r="N67" s="20">
        <f>E67+H67-K67+M67-Q67</f>
        <v>6.2670087199148838</v>
      </c>
      <c r="O67" s="21">
        <v>40</v>
      </c>
      <c r="P67" s="21">
        <v>117</v>
      </c>
      <c r="Q67" s="20">
        <v>36484.003125480027</v>
      </c>
    </row>
    <row r="68" spans="1:17" x14ac:dyDescent="0.25">
      <c r="A68" s="19"/>
      <c r="B68" s="18" t="s">
        <v>1</v>
      </c>
      <c r="C68" s="17">
        <f t="shared" ref="C68:Q68" si="4">SUM(C64:C67)</f>
        <v>551</v>
      </c>
      <c r="D68" s="17">
        <f t="shared" si="4"/>
        <v>2184</v>
      </c>
      <c r="E68" s="16">
        <f t="shared" si="4"/>
        <v>1107726.299325471</v>
      </c>
      <c r="F68" s="17">
        <f t="shared" si="4"/>
        <v>18</v>
      </c>
      <c r="G68" s="17">
        <f t="shared" si="4"/>
        <v>37</v>
      </c>
      <c r="H68" s="16">
        <f t="shared" si="4"/>
        <v>12519.34</v>
      </c>
      <c r="I68" s="17">
        <f t="shared" si="4"/>
        <v>25</v>
      </c>
      <c r="J68" s="17">
        <f t="shared" si="4"/>
        <v>29</v>
      </c>
      <c r="K68" s="16">
        <f t="shared" si="4"/>
        <v>5717.990810700001</v>
      </c>
      <c r="L68" s="17">
        <f t="shared" si="4"/>
        <v>9</v>
      </c>
      <c r="M68" s="16">
        <f t="shared" si="4"/>
        <v>0.52959999999999996</v>
      </c>
      <c r="N68" s="16">
        <f t="shared" si="4"/>
        <v>702.7529793622939</v>
      </c>
      <c r="O68" s="17">
        <f t="shared" si="4"/>
        <v>557</v>
      </c>
      <c r="P68" s="17">
        <f t="shared" si="4"/>
        <v>2199</v>
      </c>
      <c r="Q68" s="16">
        <f t="shared" si="4"/>
        <v>1113825.4251354085</v>
      </c>
    </row>
    <row r="69" spans="1:17" x14ac:dyDescent="0.25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4" t="s">
        <v>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x14ac:dyDescent="0.25">
      <c r="A76" s="26" t="s">
        <v>40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ht="30" customHeight="1" x14ac:dyDescent="0.25">
      <c r="A77" s="27" t="s">
        <v>39</v>
      </c>
      <c r="B77" s="27" t="s">
        <v>38</v>
      </c>
      <c r="C77" s="29" t="s">
        <v>37</v>
      </c>
      <c r="D77" s="29"/>
      <c r="E77" s="29"/>
      <c r="F77" s="29" t="s">
        <v>36</v>
      </c>
      <c r="G77" s="29"/>
      <c r="H77" s="29"/>
      <c r="I77" s="29" t="s">
        <v>35</v>
      </c>
      <c r="J77" s="29"/>
      <c r="K77" s="29"/>
      <c r="L77" s="29" t="s">
        <v>34</v>
      </c>
      <c r="M77" s="29"/>
      <c r="N77" s="9" t="s">
        <v>33</v>
      </c>
      <c r="O77" s="29" t="s">
        <v>32</v>
      </c>
      <c r="P77" s="29"/>
      <c r="Q77" s="29"/>
    </row>
    <row r="78" spans="1:17" ht="60" x14ac:dyDescent="0.25">
      <c r="A78" s="28"/>
      <c r="B78" s="28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25">
      <c r="A79" s="30">
        <v>46054</v>
      </c>
      <c r="B79" s="19" t="s">
        <v>22</v>
      </c>
      <c r="C79" s="21">
        <v>3503</v>
      </c>
      <c r="D79" s="21">
        <v>8409</v>
      </c>
      <c r="E79" s="20">
        <v>688320.4706131696</v>
      </c>
      <c r="F79" s="21">
        <v>238</v>
      </c>
      <c r="G79" s="21">
        <v>384</v>
      </c>
      <c r="H79" s="20">
        <v>20975.466583199981</v>
      </c>
      <c r="I79" s="21">
        <v>115</v>
      </c>
      <c r="J79" s="21">
        <v>199</v>
      </c>
      <c r="K79" s="20">
        <v>6265.5656630700023</v>
      </c>
      <c r="L79" s="21">
        <v>51</v>
      </c>
      <c r="M79" s="20">
        <v>1358.9493769999999</v>
      </c>
      <c r="N79" s="20">
        <f>E79+H79-K79+M79-Q79</f>
        <v>-163.73271573835518</v>
      </c>
      <c r="O79" s="21">
        <v>3579</v>
      </c>
      <c r="P79" s="21">
        <v>8607</v>
      </c>
      <c r="Q79" s="20">
        <v>704553.05362603802</v>
      </c>
    </row>
    <row r="80" spans="1:17" x14ac:dyDescent="0.25">
      <c r="A80" s="31"/>
      <c r="B80" s="19" t="s">
        <v>21</v>
      </c>
      <c r="C80" s="21">
        <v>772</v>
      </c>
      <c r="D80" s="21">
        <v>1231</v>
      </c>
      <c r="E80" s="20">
        <v>143056.05731184391</v>
      </c>
      <c r="F80" s="21">
        <v>47</v>
      </c>
      <c r="G80" s="21">
        <v>56</v>
      </c>
      <c r="H80" s="20">
        <v>2636.486977</v>
      </c>
      <c r="I80" s="21">
        <v>23</v>
      </c>
      <c r="J80" s="21">
        <v>26</v>
      </c>
      <c r="K80" s="20">
        <v>2836.5929247999998</v>
      </c>
      <c r="L80" s="21">
        <v>3</v>
      </c>
      <c r="M80" s="20">
        <v>155</v>
      </c>
      <c r="N80" s="20">
        <f>E80+H80-K80+M80-Q80</f>
        <v>1044.6000699999859</v>
      </c>
      <c r="O80" s="21">
        <v>792</v>
      </c>
      <c r="P80" s="21">
        <v>1262</v>
      </c>
      <c r="Q80" s="20">
        <v>141966.35129404391</v>
      </c>
    </row>
    <row r="81" spans="1:17" x14ac:dyDescent="0.25">
      <c r="A81" s="31"/>
      <c r="B81" s="19" t="s">
        <v>20</v>
      </c>
      <c r="C81" s="21">
        <v>48</v>
      </c>
      <c r="D81" s="21">
        <v>667</v>
      </c>
      <c r="E81" s="20">
        <v>20754.66432999973</v>
      </c>
      <c r="F81" s="21">
        <v>9</v>
      </c>
      <c r="G81" s="21">
        <v>27</v>
      </c>
      <c r="H81" s="20">
        <v>262.76500000000004</v>
      </c>
      <c r="I81" s="21">
        <v>8</v>
      </c>
      <c r="J81" s="21">
        <v>40</v>
      </c>
      <c r="K81" s="20">
        <v>276.98999999999995</v>
      </c>
      <c r="L81" s="21">
        <v>0</v>
      </c>
      <c r="M81" s="20">
        <v>0</v>
      </c>
      <c r="N81" s="20">
        <f>E81+H81-K81+M81-Q81</f>
        <v>99.544526999998197</v>
      </c>
      <c r="O81" s="21">
        <v>50</v>
      </c>
      <c r="P81" s="21">
        <v>672</v>
      </c>
      <c r="Q81" s="20">
        <v>20640.89480299973</v>
      </c>
    </row>
    <row r="82" spans="1:17" x14ac:dyDescent="0.25">
      <c r="A82" s="32"/>
      <c r="B82" s="19" t="s">
        <v>2</v>
      </c>
      <c r="C82" s="21">
        <v>828</v>
      </c>
      <c r="D82" s="21">
        <v>2048</v>
      </c>
      <c r="E82" s="20">
        <v>336491.82887061732</v>
      </c>
      <c r="F82" s="21">
        <v>49</v>
      </c>
      <c r="G82" s="21">
        <v>64</v>
      </c>
      <c r="H82" s="20">
        <v>9980.1973073999998</v>
      </c>
      <c r="I82" s="21">
        <v>19</v>
      </c>
      <c r="J82" s="21">
        <v>26</v>
      </c>
      <c r="K82" s="20">
        <v>3333.2522080000003</v>
      </c>
      <c r="L82" s="21">
        <v>45</v>
      </c>
      <c r="M82" s="20">
        <v>721.59411199999988</v>
      </c>
      <c r="N82" s="20">
        <f>E82+H82-K82+M82-Q82</f>
        <v>45.488374623586424</v>
      </c>
      <c r="O82" s="21">
        <v>850</v>
      </c>
      <c r="P82" s="21">
        <v>2105</v>
      </c>
      <c r="Q82" s="20">
        <v>343814.87970739376</v>
      </c>
    </row>
    <row r="83" spans="1:17" x14ac:dyDescent="0.25">
      <c r="A83" s="19"/>
      <c r="B83" s="18" t="s">
        <v>1</v>
      </c>
      <c r="C83" s="17">
        <f t="shared" ref="C83:Q83" si="5">SUM(C79:C82)</f>
        <v>5151</v>
      </c>
      <c r="D83" s="17">
        <f t="shared" si="5"/>
        <v>12355</v>
      </c>
      <c r="E83" s="16">
        <f t="shared" si="5"/>
        <v>1188623.0211256305</v>
      </c>
      <c r="F83" s="17">
        <f t="shared" si="5"/>
        <v>343</v>
      </c>
      <c r="G83" s="17">
        <f t="shared" si="5"/>
        <v>531</v>
      </c>
      <c r="H83" s="16">
        <f t="shared" si="5"/>
        <v>33854.915867599979</v>
      </c>
      <c r="I83" s="17">
        <f t="shared" si="5"/>
        <v>165</v>
      </c>
      <c r="J83" s="17">
        <f t="shared" si="5"/>
        <v>291</v>
      </c>
      <c r="K83" s="16">
        <f t="shared" si="5"/>
        <v>12712.400795870002</v>
      </c>
      <c r="L83" s="17">
        <f t="shared" si="5"/>
        <v>99</v>
      </c>
      <c r="M83" s="16">
        <f t="shared" si="5"/>
        <v>2235.5434889999997</v>
      </c>
      <c r="N83" s="16">
        <f t="shared" si="5"/>
        <v>1025.9002558852153</v>
      </c>
      <c r="O83" s="17">
        <f t="shared" si="5"/>
        <v>5271</v>
      </c>
      <c r="P83" s="17">
        <f t="shared" si="5"/>
        <v>12646</v>
      </c>
      <c r="Q83" s="16">
        <f t="shared" si="5"/>
        <v>1210975.1794304755</v>
      </c>
    </row>
    <row r="84" spans="1:17" x14ac:dyDescent="0.25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4" t="s">
        <v>48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</row>
    <row r="91" spans="1:17" x14ac:dyDescent="0.25">
      <c r="A91" s="33" t="s">
        <v>16</v>
      </c>
      <c r="B91" s="33"/>
      <c r="C91" s="33"/>
      <c r="D91" s="33"/>
    </row>
    <row r="92" spans="1:17" ht="60" x14ac:dyDescent="0.25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25">
      <c r="A93" s="30">
        <v>46054</v>
      </c>
      <c r="B93" s="15" t="s">
        <v>9</v>
      </c>
      <c r="C93" s="14">
        <v>751488.98592940962</v>
      </c>
      <c r="D93" s="13">
        <f t="shared" ref="D93:D100" si="6">C93/$C$101</f>
        <v>0.12811714209242622</v>
      </c>
    </row>
    <row r="94" spans="1:17" x14ac:dyDescent="0.25">
      <c r="A94" s="31"/>
      <c r="B94" s="15" t="s">
        <v>8</v>
      </c>
      <c r="C94" s="14">
        <v>228041.64210000064</v>
      </c>
      <c r="D94" s="13">
        <f t="shared" si="6"/>
        <v>3.8877540470912991E-2</v>
      </c>
    </row>
    <row r="95" spans="1:17" x14ac:dyDescent="0.25">
      <c r="A95" s="31"/>
      <c r="B95" s="15" t="s">
        <v>7</v>
      </c>
      <c r="C95" s="14">
        <v>968975.06681476312</v>
      </c>
      <c r="D95" s="13">
        <f t="shared" si="6"/>
        <v>0.16519512413823506</v>
      </c>
    </row>
    <row r="96" spans="1:17" x14ac:dyDescent="0.25">
      <c r="A96" s="31"/>
      <c r="B96" s="15" t="s">
        <v>6</v>
      </c>
      <c r="C96" s="14">
        <v>1197250.6248533144</v>
      </c>
      <c r="D96" s="13">
        <f t="shared" si="6"/>
        <v>0.20411254362547177</v>
      </c>
    </row>
    <row r="97" spans="1:6" x14ac:dyDescent="0.25">
      <c r="A97" s="31"/>
      <c r="B97" s="15" t="s">
        <v>5</v>
      </c>
      <c r="C97" s="14">
        <v>809659.76163313398</v>
      </c>
      <c r="D97" s="13">
        <f t="shared" si="6"/>
        <v>0.13803435136096071</v>
      </c>
    </row>
    <row r="98" spans="1:6" x14ac:dyDescent="0.25">
      <c r="A98" s="31"/>
      <c r="B98" s="15" t="s">
        <v>4</v>
      </c>
      <c r="C98" s="14">
        <v>152177.16956646292</v>
      </c>
      <c r="D98" s="13">
        <f t="shared" si="6"/>
        <v>2.594383207420841E-2</v>
      </c>
    </row>
    <row r="99" spans="1:6" x14ac:dyDescent="0.25">
      <c r="A99" s="31"/>
      <c r="B99" s="15" t="s">
        <v>3</v>
      </c>
      <c r="C99" s="14">
        <v>1663558.6103376274</v>
      </c>
      <c r="D99" s="13">
        <f t="shared" si="6"/>
        <v>0.28361077653867983</v>
      </c>
    </row>
    <row r="100" spans="1:6" x14ac:dyDescent="0.25">
      <c r="A100" s="31"/>
      <c r="B100" s="15" t="s">
        <v>2</v>
      </c>
      <c r="C100" s="14">
        <v>94487.768685152536</v>
      </c>
      <c r="D100" s="13">
        <f t="shared" si="6"/>
        <v>1.6108689699105061E-2</v>
      </c>
    </row>
    <row r="101" spans="1:6" x14ac:dyDescent="0.25">
      <c r="A101" s="32"/>
      <c r="B101" s="10" t="s">
        <v>1</v>
      </c>
      <c r="C101" s="12">
        <f>SUM(C93:C100)</f>
        <v>5865639.6299198642</v>
      </c>
      <c r="D101" s="11">
        <f>SUM(D93:D100)</f>
        <v>1</v>
      </c>
    </row>
    <row r="102" spans="1:6" x14ac:dyDescent="0.25">
      <c r="A102" s="2" t="s">
        <v>0</v>
      </c>
    </row>
    <row r="103" spans="1:6" x14ac:dyDescent="0.25">
      <c r="A103" s="2"/>
    </row>
    <row r="104" spans="1:6" ht="75" x14ac:dyDescent="0.25">
      <c r="A104" s="9" t="s">
        <v>14</v>
      </c>
      <c r="B104" s="10" t="s">
        <v>13</v>
      </c>
      <c r="C104" s="9" t="s">
        <v>12</v>
      </c>
      <c r="D104" s="9" t="s">
        <v>10</v>
      </c>
      <c r="E104" s="9" t="s">
        <v>11</v>
      </c>
      <c r="F104" s="9" t="s">
        <v>10</v>
      </c>
    </row>
    <row r="105" spans="1:6" x14ac:dyDescent="0.25">
      <c r="A105" s="30">
        <v>46054</v>
      </c>
      <c r="B105" s="8" t="s">
        <v>9</v>
      </c>
      <c r="C105" s="7">
        <v>748901.12749990961</v>
      </c>
      <c r="D105" s="6">
        <f t="shared" ref="D105:D112" si="7">C105/$C$113</f>
        <v>0.16646452693961508</v>
      </c>
      <c r="E105" s="7">
        <v>2587.8584295000005</v>
      </c>
      <c r="F105" s="6">
        <f t="shared" ref="F105:F112" si="8">E105/$E$113</f>
        <v>1.8934028235264215E-3</v>
      </c>
    </row>
    <row r="106" spans="1:6" x14ac:dyDescent="0.25">
      <c r="A106" s="31"/>
      <c r="B106" s="8" t="s">
        <v>8</v>
      </c>
      <c r="C106" s="7">
        <v>226747.41660000064</v>
      </c>
      <c r="D106" s="6">
        <f t="shared" si="7"/>
        <v>5.0401047685835525E-2</v>
      </c>
      <c r="E106" s="7">
        <v>1294.2255000000002</v>
      </c>
      <c r="F106" s="6">
        <f t="shared" si="8"/>
        <v>9.4691818843171949E-4</v>
      </c>
    </row>
    <row r="107" spans="1:6" x14ac:dyDescent="0.25">
      <c r="A107" s="31"/>
      <c r="B107" s="8" t="s">
        <v>7</v>
      </c>
      <c r="C107" s="7">
        <v>921668.15289999475</v>
      </c>
      <c r="D107" s="6">
        <f t="shared" si="7"/>
        <v>0.20486690089517187</v>
      </c>
      <c r="E107" s="7">
        <v>47306.913914768425</v>
      </c>
      <c r="F107" s="6">
        <f t="shared" si="8"/>
        <v>3.4612034165968614E-2</v>
      </c>
    </row>
    <row r="108" spans="1:6" x14ac:dyDescent="0.25">
      <c r="A108" s="31"/>
      <c r="B108" s="8" t="s">
        <v>6</v>
      </c>
      <c r="C108" s="7">
        <v>1173974.3142210143</v>
      </c>
      <c r="D108" s="6">
        <f t="shared" si="7"/>
        <v>0.26094910486843109</v>
      </c>
      <c r="E108" s="7">
        <v>23276.310632299999</v>
      </c>
      <c r="F108" s="6">
        <f t="shared" si="8"/>
        <v>1.7030078527514318E-2</v>
      </c>
    </row>
    <row r="109" spans="1:6" x14ac:dyDescent="0.25">
      <c r="A109" s="31"/>
      <c r="B109" s="8" t="s">
        <v>5</v>
      </c>
      <c r="C109" s="7">
        <v>731618.12000219501</v>
      </c>
      <c r="D109" s="6">
        <f t="shared" si="7"/>
        <v>0.16262288808829525</v>
      </c>
      <c r="E109" s="7">
        <v>78041.641630938975</v>
      </c>
      <c r="F109" s="6">
        <f t="shared" si="8"/>
        <v>5.7099052611315558E-2</v>
      </c>
    </row>
    <row r="110" spans="1:6" x14ac:dyDescent="0.25">
      <c r="A110" s="31"/>
      <c r="B110" s="8" t="s">
        <v>4</v>
      </c>
      <c r="C110" s="7">
        <v>146575.35242399992</v>
      </c>
      <c r="D110" s="6">
        <f t="shared" si="7"/>
        <v>3.2580531403020828E-2</v>
      </c>
      <c r="E110" s="7">
        <v>5601.8171424629991</v>
      </c>
      <c r="F110" s="6">
        <f t="shared" si="8"/>
        <v>4.0985612943546653E-3</v>
      </c>
    </row>
    <row r="111" spans="1:6" x14ac:dyDescent="0.25">
      <c r="A111" s="31"/>
      <c r="B111" s="8" t="s">
        <v>3</v>
      </c>
      <c r="C111" s="7">
        <v>467464.96943941276</v>
      </c>
      <c r="D111" s="6">
        <f t="shared" si="7"/>
        <v>0.10390735457743434</v>
      </c>
      <c r="E111" s="7">
        <v>1196093.6408982147</v>
      </c>
      <c r="F111" s="6">
        <f t="shared" si="8"/>
        <v>0.87512015768043261</v>
      </c>
    </row>
    <row r="112" spans="1:6" x14ac:dyDescent="0.25">
      <c r="A112" s="31"/>
      <c r="B112" s="8" t="s">
        <v>2</v>
      </c>
      <c r="C112" s="7">
        <v>81913.705738734207</v>
      </c>
      <c r="D112" s="6">
        <f t="shared" si="7"/>
        <v>1.8207645542195915E-2</v>
      </c>
      <c r="E112" s="7">
        <v>12574.062946418328</v>
      </c>
      <c r="F112" s="6">
        <f t="shared" si="8"/>
        <v>9.199794708456022E-3</v>
      </c>
    </row>
    <row r="113" spans="1:6" x14ac:dyDescent="0.25">
      <c r="A113" s="32"/>
      <c r="B113" s="5" t="s">
        <v>1</v>
      </c>
      <c r="C113" s="4">
        <f>SUM(C105:C112)</f>
        <v>4498863.1588252615</v>
      </c>
      <c r="D113" s="3">
        <f>SUM(D105:D112)</f>
        <v>1</v>
      </c>
      <c r="E113" s="4">
        <f>SUM(E105:E112)</f>
        <v>1366776.4710946034</v>
      </c>
      <c r="F113" s="3">
        <f>SUM(F105:F112)</f>
        <v>0.99999999999999989</v>
      </c>
    </row>
    <row r="114" spans="1:6" x14ac:dyDescent="0.25">
      <c r="A114" s="2" t="s">
        <v>0</v>
      </c>
    </row>
  </sheetData>
  <mergeCells count="57">
    <mergeCell ref="A79:A82"/>
    <mergeCell ref="A91:D91"/>
    <mergeCell ref="A93:A101"/>
    <mergeCell ref="A105:A113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2026-03-10T13:17:43Z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