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REPORTS\SEBI Reports\230725_Abhignan Dande_\July-August 2025\"/>
    </mc:Choice>
  </mc:AlternateContent>
  <xr:revisionPtr revIDLastSave="0" documentId="13_ncr:1_{CB009387-7A14-4A54-A918-3B0333088DAE}" xr6:coauthVersionLast="47" xr6:coauthVersionMax="47" xr10:uidLastSave="{00000000-0000-0000-0000-000000000000}"/>
  <bookViews>
    <workbookView xWindow="-120" yWindow="-120" windowWidth="20730" windowHeight="11040" xr2:uid="{BFA403C3-5FEF-43D6-A19B-8AFBC74C21E1}"/>
  </bookViews>
  <sheets>
    <sheet name="July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1" i="1" l="1"/>
  <c r="F98" i="1" s="1"/>
  <c r="C101" i="1"/>
  <c r="D100" i="1" s="1"/>
  <c r="C89" i="1"/>
  <c r="D84" i="1" s="1"/>
  <c r="Q73" i="1"/>
  <c r="P73" i="1"/>
  <c r="O73" i="1"/>
  <c r="M73" i="1"/>
  <c r="L73" i="1"/>
  <c r="K73" i="1"/>
  <c r="J73" i="1"/>
  <c r="I73" i="1"/>
  <c r="H73" i="1"/>
  <c r="G73" i="1"/>
  <c r="F73" i="1"/>
  <c r="E73" i="1"/>
  <c r="D73" i="1"/>
  <c r="C73" i="1"/>
  <c r="N72" i="1"/>
  <c r="N71" i="1"/>
  <c r="N70" i="1"/>
  <c r="N69" i="1"/>
  <c r="Q60" i="1"/>
  <c r="P60" i="1"/>
  <c r="O60" i="1"/>
  <c r="M60" i="1"/>
  <c r="L60" i="1"/>
  <c r="K60" i="1"/>
  <c r="J60" i="1"/>
  <c r="I60" i="1"/>
  <c r="H60" i="1"/>
  <c r="G60" i="1"/>
  <c r="F60" i="1"/>
  <c r="E60" i="1"/>
  <c r="D60" i="1"/>
  <c r="C60" i="1"/>
  <c r="N59" i="1"/>
  <c r="N58" i="1"/>
  <c r="N57" i="1"/>
  <c r="N56" i="1"/>
  <c r="Q47" i="1"/>
  <c r="P47" i="1"/>
  <c r="O47" i="1"/>
  <c r="M47" i="1"/>
  <c r="L47" i="1"/>
  <c r="K47" i="1"/>
  <c r="J47" i="1"/>
  <c r="I47" i="1"/>
  <c r="H47" i="1"/>
  <c r="G47" i="1"/>
  <c r="F47" i="1"/>
  <c r="E47" i="1"/>
  <c r="D47" i="1"/>
  <c r="C47" i="1"/>
  <c r="N46" i="1"/>
  <c r="N45" i="1"/>
  <c r="N44" i="1"/>
  <c r="N43" i="1"/>
  <c r="Q34" i="1"/>
  <c r="P34" i="1"/>
  <c r="O34" i="1"/>
  <c r="M34" i="1"/>
  <c r="L34" i="1"/>
  <c r="K34" i="1"/>
  <c r="J34" i="1"/>
  <c r="I34" i="1"/>
  <c r="H34" i="1"/>
  <c r="G34" i="1"/>
  <c r="F34" i="1"/>
  <c r="E34" i="1"/>
  <c r="D34" i="1"/>
  <c r="C34" i="1"/>
  <c r="N33" i="1"/>
  <c r="N32" i="1"/>
  <c r="N31" i="1"/>
  <c r="N30" i="1"/>
  <c r="Q21" i="1"/>
  <c r="P21" i="1"/>
  <c r="O21" i="1"/>
  <c r="M21" i="1"/>
  <c r="L21" i="1"/>
  <c r="K21" i="1"/>
  <c r="J21" i="1"/>
  <c r="I21" i="1"/>
  <c r="H21" i="1"/>
  <c r="G21" i="1"/>
  <c r="F21" i="1"/>
  <c r="E21" i="1"/>
  <c r="D21" i="1"/>
  <c r="C21" i="1"/>
  <c r="N20" i="1"/>
  <c r="N19" i="1"/>
  <c r="N18" i="1"/>
  <c r="N17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N7" i="1"/>
  <c r="N6" i="1"/>
  <c r="N5" i="1"/>
  <c r="N4" i="1"/>
  <c r="D93" i="1" l="1"/>
  <c r="D94" i="1"/>
  <c r="D95" i="1"/>
  <c r="D99" i="1"/>
  <c r="D97" i="1"/>
  <c r="D81" i="1"/>
  <c r="D98" i="1"/>
  <c r="D83" i="1"/>
  <c r="N47" i="1"/>
  <c r="D85" i="1"/>
  <c r="D87" i="1"/>
  <c r="D86" i="1"/>
  <c r="D88" i="1"/>
  <c r="N73" i="1"/>
  <c r="N60" i="1"/>
  <c r="N34" i="1"/>
  <c r="N21" i="1"/>
  <c r="N8" i="1"/>
  <c r="F95" i="1"/>
  <c r="D96" i="1"/>
  <c r="D101" i="1" s="1"/>
  <c r="F99" i="1"/>
  <c r="D82" i="1"/>
  <c r="F96" i="1"/>
  <c r="F100" i="1"/>
  <c r="F93" i="1"/>
  <c r="F97" i="1"/>
  <c r="F94" i="1"/>
  <c r="D89" i="1" l="1"/>
  <c r="F101" i="1"/>
</calcChain>
</file>

<file path=xl/sharedStrings.xml><?xml version="1.0" encoding="utf-8"?>
<sst xmlns="http://schemas.openxmlformats.org/spreadsheetml/2006/main" count="229" uniqueCount="47">
  <si>
    <t xml:space="preserve"> Outstanding corporate bonds issued by financial Issuers on monthly basis.</t>
  </si>
  <si>
    <t>Monthly</t>
  </si>
  <si>
    <t xml:space="preserve">Type of Instruments ** </t>
  </si>
  <si>
    <t>Opening Balance in NSDL and CDSL system</t>
  </si>
  <si>
    <t>Issues during the month in NSDL and CDSL system#</t>
  </si>
  <si>
    <t>Redemptions during the month in NSDL &amp; CDSL sytem##</t>
  </si>
  <si>
    <t>Demat/ Remat transactions (Net value) in NSDL and CDSL</t>
  </si>
  <si>
    <t>Others (if any)*</t>
  </si>
  <si>
    <t>Closing balance in NSDL and CDSL system</t>
  </si>
  <si>
    <t>Number of Issuers</t>
  </si>
  <si>
    <t>Opening No. of instruments Outstanding</t>
  </si>
  <si>
    <t>Opening Outstanding Amount (Rs. In crores)</t>
  </si>
  <si>
    <t>No. of Issues</t>
  </si>
  <si>
    <t>(Amount in Rs. Crores)</t>
  </si>
  <si>
    <t>Number of Redemptions</t>
  </si>
  <si>
    <t>No. of transfers</t>
  </si>
  <si>
    <t>No. of Instruments outstanding</t>
  </si>
  <si>
    <t>Net Outstanding Amount (Rs. In Crores)</t>
  </si>
  <si>
    <t>Fixed Rate</t>
  </si>
  <si>
    <t>Floating Rate</t>
  </si>
  <si>
    <t>Structured Notes</t>
  </si>
  <si>
    <t>Others</t>
  </si>
  <si>
    <t>Total</t>
  </si>
  <si>
    <t>*Others include Redemption through change in face value etc.</t>
  </si>
  <si>
    <t>**Type of Instruments are classified based the details provided by the issuer/CDSL at the time of obtaining ISIN</t>
  </si>
  <si>
    <t>#  Corporate Action executed by Issuers / R&amp;T Agents to credit the investors having accounts in NSDL  &amp; CDSL system.</t>
  </si>
  <si>
    <t>##  Corporate Action executed by Issuers / R&amp;T Agents to debit the investors having accounts in NSDL &amp; CDSL system.</t>
  </si>
  <si>
    <t xml:space="preserve"> Outstanding Listed corporate bonds issued by financial Issuers on monthly basis.</t>
  </si>
  <si>
    <t xml:space="preserve"> Outstanding Unlisted corporate bonds issued by financial Issuers on monthly basis.</t>
  </si>
  <si>
    <t>Outstanding corporate bonds issued by Non-Financial Issuers on monthly basis</t>
  </si>
  <si>
    <t>Outstanding Listed corporate bonds issued by Non-Financial Issuers on monthly basis</t>
  </si>
  <si>
    <t>Outstanding Unlisted corporate bonds issued by Non-Financial Issuers on monthly basis</t>
  </si>
  <si>
    <t>Outstanding value of corporate debt on the basis of issuers category</t>
  </si>
  <si>
    <t>Period</t>
  </si>
  <si>
    <t>Type of issuers#</t>
  </si>
  <si>
    <t>Outstanding Value held (Amount in Rs. Cr)</t>
  </si>
  <si>
    <t>Percentage</t>
  </si>
  <si>
    <t>Banks</t>
  </si>
  <si>
    <t>Bank / PSU / Government Owned HFCs</t>
  </si>
  <si>
    <t>Bank / PSU / Government Owned NBFCs</t>
  </si>
  <si>
    <t>PSUs/Statutory Bodies</t>
  </si>
  <si>
    <t>NBFC</t>
  </si>
  <si>
    <t>HFC</t>
  </si>
  <si>
    <t xml:space="preserve">Corporate </t>
  </si>
  <si>
    <t># Issuers are categorised based on SEBI email dated May 15, 2020 and NSDL emails dated August 25, 2020 &amp; May 18, 2021</t>
  </si>
  <si>
    <t>Listed Outstanding Value held (Amount in Rs. Cr)</t>
  </si>
  <si>
    <t>Unlisted Outstanding Value held (Amount in Rs. 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</si>
</sst>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3" fontId="3" fillId="0" borderId="3" xfId="1" applyNumberFormat="1" applyFont="1" applyBorder="1" applyAlignment="1">
      <alignment horizontal="right" wrapText="1"/>
    </xf>
    <xf numFmtId="4" fontId="3" fillId="0" borderId="3" xfId="1" applyNumberFormat="1" applyFont="1" applyBorder="1" applyAlignment="1">
      <alignment horizontal="right" wrapText="1"/>
    </xf>
    <xf numFmtId="3" fontId="4" fillId="0" borderId="3" xfId="1" applyNumberFormat="1" applyFont="1" applyBorder="1" applyAlignment="1">
      <alignment horizontal="right" wrapText="1"/>
    </xf>
    <xf numFmtId="4" fontId="4" fillId="0" borderId="3" xfId="1" applyNumberFormat="1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2" fontId="3" fillId="0" borderId="3" xfId="0" applyNumberFormat="1" applyFont="1" applyBorder="1" applyAlignment="1">
      <alignment horizontal="right" vertical="center" wrapText="1"/>
    </xf>
    <xf numFmtId="10" fontId="7" fillId="0" borderId="3" xfId="0" applyNumberFormat="1" applyFont="1" applyBorder="1" applyAlignment="1">
      <alignment horizontal="right" vertical="center" wrapText="1"/>
    </xf>
    <xf numFmtId="2" fontId="4" fillId="0" borderId="3" xfId="0" applyNumberFormat="1" applyFont="1" applyBorder="1" applyAlignment="1">
      <alignment horizontal="right" vertical="center" wrapText="1"/>
    </xf>
    <xf numFmtId="10" fontId="6" fillId="0" borderId="3" xfId="0" applyNumberFormat="1" applyFont="1" applyBorder="1" applyAlignment="1">
      <alignment horizontal="right" vertical="center" wrapText="1"/>
    </xf>
    <xf numFmtId="17" fontId="7" fillId="0" borderId="3" xfId="0" applyNumberFormat="1" applyFont="1" applyBorder="1" applyAlignment="1">
      <alignment horizontal="left" vertical="center" wrapText="1"/>
    </xf>
    <xf numFmtId="2" fontId="7" fillId="0" borderId="3" xfId="0" applyNumberFormat="1" applyFont="1" applyBorder="1" applyAlignment="1">
      <alignment horizontal="right" vertical="center" wrapText="1"/>
    </xf>
    <xf numFmtId="10" fontId="7" fillId="0" borderId="3" xfId="2" applyNumberFormat="1" applyFont="1" applyBorder="1" applyAlignment="1">
      <alignment horizontal="right" vertical="center" wrapText="1"/>
    </xf>
    <xf numFmtId="17" fontId="6" fillId="0" borderId="3" xfId="0" applyNumberFormat="1" applyFont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right" vertical="center" wrapText="1"/>
    </xf>
    <xf numFmtId="10" fontId="6" fillId="0" borderId="3" xfId="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DED71-A9AF-4BE0-9970-28F63359FF6F}">
  <dimension ref="A1:Q102"/>
  <sheetViews>
    <sheetView tabSelected="1" zoomScale="80" workbookViewId="0">
      <selection sqref="A1:Q1"/>
    </sheetView>
  </sheetViews>
  <sheetFormatPr defaultRowHeight="15" x14ac:dyDescent="0.25"/>
  <cols>
    <col min="1" max="1" width="9.140625" style="1"/>
    <col min="2" max="2" width="37.7109375" style="1" bestFit="1" customWidth="1"/>
    <col min="3" max="3" width="14.28515625" style="1" customWidth="1"/>
    <col min="4" max="4" width="16.140625" style="1" customWidth="1"/>
    <col min="5" max="5" width="16.57031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9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0" customHeight="1" x14ac:dyDescent="0.25">
      <c r="A2" s="24" t="s">
        <v>1</v>
      </c>
      <c r="B2" s="24" t="s">
        <v>2</v>
      </c>
      <c r="C2" s="26" t="s">
        <v>3</v>
      </c>
      <c r="D2" s="26"/>
      <c r="E2" s="26"/>
      <c r="F2" s="26" t="s">
        <v>4</v>
      </c>
      <c r="G2" s="26"/>
      <c r="H2" s="26"/>
      <c r="I2" s="26" t="s">
        <v>5</v>
      </c>
      <c r="J2" s="26"/>
      <c r="K2" s="26"/>
      <c r="L2" s="26" t="s">
        <v>6</v>
      </c>
      <c r="M2" s="26"/>
      <c r="N2" s="2" t="s">
        <v>7</v>
      </c>
      <c r="O2" s="26" t="s">
        <v>8</v>
      </c>
      <c r="P2" s="26"/>
      <c r="Q2" s="26"/>
    </row>
    <row r="3" spans="1:17" ht="60" x14ac:dyDescent="0.25">
      <c r="A3" s="25"/>
      <c r="B3" s="25"/>
      <c r="C3" s="3" t="s">
        <v>9</v>
      </c>
      <c r="D3" s="3" t="s">
        <v>10</v>
      </c>
      <c r="E3" s="3" t="s">
        <v>11</v>
      </c>
      <c r="F3" s="3" t="s">
        <v>9</v>
      </c>
      <c r="G3" s="3" t="s">
        <v>12</v>
      </c>
      <c r="H3" s="3" t="s">
        <v>13</v>
      </c>
      <c r="I3" s="3" t="s">
        <v>9</v>
      </c>
      <c r="J3" s="3" t="s">
        <v>14</v>
      </c>
      <c r="K3" s="3" t="s">
        <v>13</v>
      </c>
      <c r="L3" s="3" t="s">
        <v>15</v>
      </c>
      <c r="M3" s="3" t="s">
        <v>13</v>
      </c>
      <c r="N3" s="3" t="s">
        <v>13</v>
      </c>
      <c r="O3" s="3" t="s">
        <v>9</v>
      </c>
      <c r="P3" s="3" t="s">
        <v>16</v>
      </c>
      <c r="Q3" s="3" t="s">
        <v>17</v>
      </c>
    </row>
    <row r="4" spans="1:17" x14ac:dyDescent="0.25">
      <c r="A4" s="27">
        <v>45839</v>
      </c>
      <c r="B4" s="4" t="s">
        <v>18</v>
      </c>
      <c r="C4" s="5">
        <v>571</v>
      </c>
      <c r="D4" s="5">
        <v>10621</v>
      </c>
      <c r="E4" s="6">
        <v>3320217.9731790223</v>
      </c>
      <c r="F4" s="5">
        <v>127</v>
      </c>
      <c r="G4" s="5">
        <v>422</v>
      </c>
      <c r="H4" s="6">
        <v>56140.118400000014</v>
      </c>
      <c r="I4" s="5">
        <v>98</v>
      </c>
      <c r="J4" s="5">
        <v>211</v>
      </c>
      <c r="K4" s="6">
        <v>28007.053577419989</v>
      </c>
      <c r="L4" s="5">
        <v>62</v>
      </c>
      <c r="M4" s="6">
        <v>6.8588999999999922</v>
      </c>
      <c r="N4" s="6">
        <f>E4+H4-K4+M4-Q4</f>
        <v>-7359.8238647528924</v>
      </c>
      <c r="O4" s="5">
        <v>575</v>
      </c>
      <c r="P4" s="5">
        <v>10779</v>
      </c>
      <c r="Q4" s="6">
        <v>3355717.7207663553</v>
      </c>
    </row>
    <row r="5" spans="1:17" x14ac:dyDescent="0.25">
      <c r="A5" s="28"/>
      <c r="B5" s="4" t="s">
        <v>19</v>
      </c>
      <c r="C5" s="5">
        <v>94</v>
      </c>
      <c r="D5" s="5">
        <v>224</v>
      </c>
      <c r="E5" s="6">
        <v>55710.044849999933</v>
      </c>
      <c r="F5" s="5">
        <v>1</v>
      </c>
      <c r="G5" s="5">
        <v>1</v>
      </c>
      <c r="H5" s="6">
        <v>24</v>
      </c>
      <c r="I5" s="5">
        <v>5</v>
      </c>
      <c r="J5" s="5">
        <v>5</v>
      </c>
      <c r="K5" s="6">
        <v>891.68000000000006</v>
      </c>
      <c r="L5" s="5">
        <v>1</v>
      </c>
      <c r="M5" s="6">
        <v>0.08</v>
      </c>
      <c r="N5" s="6">
        <f t="shared" ref="N5:N7" si="0">E5+H5-K5+M5-Q5</f>
        <v>45.571499999998196</v>
      </c>
      <c r="O5" s="5">
        <v>96</v>
      </c>
      <c r="P5" s="5">
        <v>223</v>
      </c>
      <c r="Q5" s="6">
        <v>54796.873349999936</v>
      </c>
    </row>
    <row r="6" spans="1:17" x14ac:dyDescent="0.25">
      <c r="A6" s="28"/>
      <c r="B6" s="4" t="s">
        <v>20</v>
      </c>
      <c r="C6" s="5">
        <v>63</v>
      </c>
      <c r="D6" s="5">
        <v>2525</v>
      </c>
      <c r="E6" s="6">
        <v>26966.367815813745</v>
      </c>
      <c r="F6" s="5">
        <v>7</v>
      </c>
      <c r="G6" s="5">
        <v>63</v>
      </c>
      <c r="H6" s="6">
        <v>770.07000000000016</v>
      </c>
      <c r="I6" s="5">
        <v>8</v>
      </c>
      <c r="J6" s="5">
        <v>14</v>
      </c>
      <c r="K6" s="6">
        <v>875.69</v>
      </c>
      <c r="L6" s="5">
        <v>0</v>
      </c>
      <c r="M6" s="6">
        <v>0</v>
      </c>
      <c r="N6" s="6">
        <f t="shared" si="0"/>
        <v>30.149999999997817</v>
      </c>
      <c r="O6" s="5">
        <v>63</v>
      </c>
      <c r="P6" s="5">
        <v>2565</v>
      </c>
      <c r="Q6" s="6">
        <v>26830.597815813748</v>
      </c>
    </row>
    <row r="7" spans="1:17" x14ac:dyDescent="0.25">
      <c r="A7" s="29"/>
      <c r="B7" s="4" t="s">
        <v>21</v>
      </c>
      <c r="C7" s="5">
        <v>99</v>
      </c>
      <c r="D7" s="5">
        <v>1022</v>
      </c>
      <c r="E7" s="6">
        <v>33071.034603613909</v>
      </c>
      <c r="F7" s="5">
        <v>12</v>
      </c>
      <c r="G7" s="5">
        <v>49</v>
      </c>
      <c r="H7" s="6">
        <v>758.63828999999964</v>
      </c>
      <c r="I7" s="5">
        <v>6</v>
      </c>
      <c r="J7" s="5">
        <v>6</v>
      </c>
      <c r="K7" s="6">
        <v>1185.4606900000001</v>
      </c>
      <c r="L7" s="5">
        <v>9</v>
      </c>
      <c r="M7" s="6">
        <v>1.1249999999999998</v>
      </c>
      <c r="N7" s="6">
        <f t="shared" si="0"/>
        <v>228.39040001265676</v>
      </c>
      <c r="O7" s="5">
        <v>100</v>
      </c>
      <c r="P7" s="5">
        <v>1047</v>
      </c>
      <c r="Q7" s="6">
        <v>32416.946803601255</v>
      </c>
    </row>
    <row r="8" spans="1:17" x14ac:dyDescent="0.25">
      <c r="A8" s="4"/>
      <c r="B8" s="3" t="s">
        <v>22</v>
      </c>
      <c r="C8" s="7">
        <f t="shared" ref="C8:Q8" si="1">SUM(C4:C7)</f>
        <v>827</v>
      </c>
      <c r="D8" s="7">
        <f t="shared" si="1"/>
        <v>14392</v>
      </c>
      <c r="E8" s="8">
        <f t="shared" si="1"/>
        <v>3435965.4204484494</v>
      </c>
      <c r="F8" s="7">
        <f t="shared" si="1"/>
        <v>147</v>
      </c>
      <c r="G8" s="7">
        <f t="shared" si="1"/>
        <v>535</v>
      </c>
      <c r="H8" s="8">
        <f t="shared" si="1"/>
        <v>57692.826690000016</v>
      </c>
      <c r="I8" s="7">
        <f t="shared" si="1"/>
        <v>117</v>
      </c>
      <c r="J8" s="7">
        <f t="shared" si="1"/>
        <v>236</v>
      </c>
      <c r="K8" s="8">
        <f t="shared" si="1"/>
        <v>30959.884267419988</v>
      </c>
      <c r="L8" s="7">
        <f t="shared" si="1"/>
        <v>72</v>
      </c>
      <c r="M8" s="8">
        <f t="shared" si="1"/>
        <v>8.0638999999999914</v>
      </c>
      <c r="N8" s="8">
        <f t="shared" si="1"/>
        <v>-7055.7119647402396</v>
      </c>
      <c r="O8" s="7">
        <f t="shared" si="1"/>
        <v>834</v>
      </c>
      <c r="P8" s="7">
        <f t="shared" si="1"/>
        <v>14614</v>
      </c>
      <c r="Q8" s="8">
        <f t="shared" si="1"/>
        <v>3469762.1387357707</v>
      </c>
    </row>
    <row r="9" spans="1:17" x14ac:dyDescent="0.25">
      <c r="A9" s="9" t="s">
        <v>23</v>
      </c>
    </row>
    <row r="10" spans="1:17" x14ac:dyDescent="0.25">
      <c r="A10" s="9" t="s">
        <v>24</v>
      </c>
    </row>
    <row r="11" spans="1:17" s="10" customFormat="1" x14ac:dyDescent="0.25">
      <c r="A11" s="9" t="s">
        <v>25</v>
      </c>
    </row>
    <row r="12" spans="1:17" s="10" customFormat="1" x14ac:dyDescent="0.25">
      <c r="A12" s="9" t="s">
        <v>26</v>
      </c>
    </row>
    <row r="13" spans="1:17" s="10" customFormat="1" x14ac:dyDescent="0.25">
      <c r="A13" s="9"/>
    </row>
    <row r="14" spans="1:17" ht="15.75" x14ac:dyDescent="0.25">
      <c r="A14" s="23" t="s">
        <v>27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27.75" customHeight="1" x14ac:dyDescent="0.25">
      <c r="A15" s="24" t="s">
        <v>1</v>
      </c>
      <c r="B15" s="24" t="s">
        <v>2</v>
      </c>
      <c r="C15" s="26" t="s">
        <v>3</v>
      </c>
      <c r="D15" s="26"/>
      <c r="E15" s="26"/>
      <c r="F15" s="26" t="s">
        <v>4</v>
      </c>
      <c r="G15" s="26"/>
      <c r="H15" s="26"/>
      <c r="I15" s="26" t="s">
        <v>5</v>
      </c>
      <c r="J15" s="26"/>
      <c r="K15" s="26"/>
      <c r="L15" s="26" t="s">
        <v>6</v>
      </c>
      <c r="M15" s="26"/>
      <c r="N15" s="2" t="s">
        <v>7</v>
      </c>
      <c r="O15" s="26" t="s">
        <v>8</v>
      </c>
      <c r="P15" s="26"/>
      <c r="Q15" s="26"/>
    </row>
    <row r="16" spans="1:17" ht="64.5" customHeight="1" x14ac:dyDescent="0.25">
      <c r="A16" s="25"/>
      <c r="B16" s="25"/>
      <c r="C16" s="3" t="s">
        <v>9</v>
      </c>
      <c r="D16" s="3" t="s">
        <v>10</v>
      </c>
      <c r="E16" s="3" t="s">
        <v>11</v>
      </c>
      <c r="F16" s="3" t="s">
        <v>9</v>
      </c>
      <c r="G16" s="3" t="s">
        <v>12</v>
      </c>
      <c r="H16" s="3" t="s">
        <v>13</v>
      </c>
      <c r="I16" s="3" t="s">
        <v>9</v>
      </c>
      <c r="J16" s="3" t="s">
        <v>14</v>
      </c>
      <c r="K16" s="3" t="s">
        <v>13</v>
      </c>
      <c r="L16" s="3" t="s">
        <v>15</v>
      </c>
      <c r="M16" s="3" t="s">
        <v>13</v>
      </c>
      <c r="N16" s="3" t="s">
        <v>13</v>
      </c>
      <c r="O16" s="3" t="s">
        <v>9</v>
      </c>
      <c r="P16" s="3" t="s">
        <v>16</v>
      </c>
      <c r="Q16" s="3" t="s">
        <v>17</v>
      </c>
    </row>
    <row r="17" spans="1:17" x14ac:dyDescent="0.25">
      <c r="A17" s="27">
        <v>45839</v>
      </c>
      <c r="B17" s="4" t="s">
        <v>18</v>
      </c>
      <c r="C17" s="5">
        <v>318</v>
      </c>
      <c r="D17" s="5">
        <v>5816</v>
      </c>
      <c r="E17" s="6">
        <v>3236271.9775715661</v>
      </c>
      <c r="F17" s="5">
        <v>70</v>
      </c>
      <c r="G17" s="5">
        <v>226</v>
      </c>
      <c r="H17" s="6">
        <v>54356.172899999947</v>
      </c>
      <c r="I17" s="5">
        <v>58</v>
      </c>
      <c r="J17" s="5">
        <v>84</v>
      </c>
      <c r="K17" s="6">
        <v>26970.316949919994</v>
      </c>
      <c r="L17" s="5">
        <v>46</v>
      </c>
      <c r="M17" s="6">
        <v>5.3008999999999942</v>
      </c>
      <c r="N17" s="6">
        <f t="shared" ref="N17:N20" si="2">E17+H17-K17+M17-Q17</f>
        <v>-7617.8366348445415</v>
      </c>
      <c r="O17" s="5">
        <v>321</v>
      </c>
      <c r="P17" s="5">
        <v>5936</v>
      </c>
      <c r="Q17" s="6">
        <v>3271280.9710564911</v>
      </c>
    </row>
    <row r="18" spans="1:17" x14ac:dyDescent="0.25">
      <c r="A18" s="28"/>
      <c r="B18" s="4" t="s">
        <v>19</v>
      </c>
      <c r="C18" s="5">
        <v>64</v>
      </c>
      <c r="D18" s="5">
        <v>146</v>
      </c>
      <c r="E18" s="6">
        <v>22696.809999999976</v>
      </c>
      <c r="F18" s="5">
        <v>0</v>
      </c>
      <c r="G18" s="5">
        <v>0</v>
      </c>
      <c r="H18" s="6">
        <v>0</v>
      </c>
      <c r="I18" s="5">
        <v>4</v>
      </c>
      <c r="J18" s="5">
        <v>4</v>
      </c>
      <c r="K18" s="6">
        <v>891.6</v>
      </c>
      <c r="L18" s="5">
        <v>1</v>
      </c>
      <c r="M18" s="6">
        <v>0.08</v>
      </c>
      <c r="N18" s="6">
        <f t="shared" si="2"/>
        <v>45.387000000016997</v>
      </c>
      <c r="O18" s="5">
        <v>65</v>
      </c>
      <c r="P18" s="5">
        <v>145</v>
      </c>
      <c r="Q18" s="6">
        <v>21759.902999999962</v>
      </c>
    </row>
    <row r="19" spans="1:17" x14ac:dyDescent="0.25">
      <c r="A19" s="28"/>
      <c r="B19" s="4" t="s">
        <v>20</v>
      </c>
      <c r="C19" s="5">
        <v>51</v>
      </c>
      <c r="D19" s="5">
        <v>165</v>
      </c>
      <c r="E19" s="6">
        <v>7659.3853158140046</v>
      </c>
      <c r="F19" s="5">
        <v>2</v>
      </c>
      <c r="G19" s="5">
        <v>6</v>
      </c>
      <c r="H19" s="6">
        <v>122.26000000000002</v>
      </c>
      <c r="I19" s="5">
        <v>2</v>
      </c>
      <c r="J19" s="5">
        <v>4</v>
      </c>
      <c r="K19" s="6">
        <v>88.76</v>
      </c>
      <c r="L19" s="5">
        <v>0</v>
      </c>
      <c r="M19" s="6">
        <v>0</v>
      </c>
      <c r="N19" s="6">
        <f t="shared" si="2"/>
        <v>-42.380000000008295</v>
      </c>
      <c r="O19" s="5">
        <v>51</v>
      </c>
      <c r="P19" s="5">
        <v>167</v>
      </c>
      <c r="Q19" s="6">
        <v>7735.2653158140129</v>
      </c>
    </row>
    <row r="20" spans="1:17" x14ac:dyDescent="0.25">
      <c r="A20" s="29"/>
      <c r="B20" s="4" t="s">
        <v>21</v>
      </c>
      <c r="C20" s="5">
        <v>69</v>
      </c>
      <c r="D20" s="5">
        <v>817</v>
      </c>
      <c r="E20" s="6">
        <v>24627.827899999938</v>
      </c>
      <c r="F20" s="5">
        <v>8</v>
      </c>
      <c r="G20" s="5">
        <v>45</v>
      </c>
      <c r="H20" s="6">
        <v>499.81530000000004</v>
      </c>
      <c r="I20" s="5">
        <v>4</v>
      </c>
      <c r="J20" s="5">
        <v>4</v>
      </c>
      <c r="K20" s="6">
        <v>854.69769999999994</v>
      </c>
      <c r="L20" s="5">
        <v>2</v>
      </c>
      <c r="M20" s="6">
        <v>0.03</v>
      </c>
      <c r="N20" s="6">
        <f t="shared" si="2"/>
        <v>228.39040000000386</v>
      </c>
      <c r="O20" s="5">
        <v>69</v>
      </c>
      <c r="P20" s="5">
        <v>840</v>
      </c>
      <c r="Q20" s="6">
        <v>24044.585099999931</v>
      </c>
    </row>
    <row r="21" spans="1:17" x14ac:dyDescent="0.25">
      <c r="A21" s="4"/>
      <c r="B21" s="3" t="s">
        <v>22</v>
      </c>
      <c r="C21" s="7">
        <f t="shared" ref="C21:Q21" si="3">SUM(C17:C20)</f>
        <v>502</v>
      </c>
      <c r="D21" s="7">
        <f t="shared" si="3"/>
        <v>6944</v>
      </c>
      <c r="E21" s="8">
        <f t="shared" si="3"/>
        <v>3291256.0007873802</v>
      </c>
      <c r="F21" s="7">
        <f t="shared" si="3"/>
        <v>80</v>
      </c>
      <c r="G21" s="7">
        <f t="shared" si="3"/>
        <v>277</v>
      </c>
      <c r="H21" s="8">
        <f t="shared" si="3"/>
        <v>54978.248199999951</v>
      </c>
      <c r="I21" s="7">
        <f t="shared" si="3"/>
        <v>68</v>
      </c>
      <c r="J21" s="7">
        <f t="shared" si="3"/>
        <v>96</v>
      </c>
      <c r="K21" s="8">
        <f t="shared" si="3"/>
        <v>28805.374649919991</v>
      </c>
      <c r="L21" s="7">
        <f t="shared" si="3"/>
        <v>49</v>
      </c>
      <c r="M21" s="8">
        <f t="shared" si="3"/>
        <v>5.4108999999999945</v>
      </c>
      <c r="N21" s="8">
        <f t="shared" si="3"/>
        <v>-7386.439234844529</v>
      </c>
      <c r="O21" s="7">
        <f t="shared" si="3"/>
        <v>506</v>
      </c>
      <c r="P21" s="7">
        <f t="shared" si="3"/>
        <v>7088</v>
      </c>
      <c r="Q21" s="8">
        <f t="shared" si="3"/>
        <v>3324820.7244723048</v>
      </c>
    </row>
    <row r="22" spans="1:17" x14ac:dyDescent="0.25">
      <c r="A22" s="9" t="s">
        <v>23</v>
      </c>
    </row>
    <row r="23" spans="1:17" x14ac:dyDescent="0.25">
      <c r="A23" s="9" t="s">
        <v>24</v>
      </c>
    </row>
    <row r="24" spans="1:17" s="9" customFormat="1" x14ac:dyDescent="0.25">
      <c r="A24" s="9" t="s">
        <v>25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s="9" customFormat="1" x14ac:dyDescent="0.25">
      <c r="A25" s="9" t="s">
        <v>26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9" customFormat="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5.75" x14ac:dyDescent="0.25">
      <c r="A27" s="23" t="s">
        <v>28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36.75" customHeight="1" x14ac:dyDescent="0.25">
      <c r="A28" s="24" t="s">
        <v>1</v>
      </c>
      <c r="B28" s="24" t="s">
        <v>2</v>
      </c>
      <c r="C28" s="26" t="s">
        <v>3</v>
      </c>
      <c r="D28" s="26"/>
      <c r="E28" s="26"/>
      <c r="F28" s="26" t="s">
        <v>4</v>
      </c>
      <c r="G28" s="26"/>
      <c r="H28" s="26"/>
      <c r="I28" s="26" t="s">
        <v>5</v>
      </c>
      <c r="J28" s="26"/>
      <c r="K28" s="26"/>
      <c r="L28" s="26" t="s">
        <v>6</v>
      </c>
      <c r="M28" s="26"/>
      <c r="N28" s="2" t="s">
        <v>7</v>
      </c>
      <c r="O28" s="26" t="s">
        <v>8</v>
      </c>
      <c r="P28" s="26"/>
      <c r="Q28" s="26"/>
    </row>
    <row r="29" spans="1:17" ht="63" customHeight="1" x14ac:dyDescent="0.25">
      <c r="A29" s="25"/>
      <c r="B29" s="25"/>
      <c r="C29" s="3" t="s">
        <v>9</v>
      </c>
      <c r="D29" s="3" t="s">
        <v>10</v>
      </c>
      <c r="E29" s="3" t="s">
        <v>11</v>
      </c>
      <c r="F29" s="3" t="s">
        <v>9</v>
      </c>
      <c r="G29" s="3" t="s">
        <v>12</v>
      </c>
      <c r="H29" s="3" t="s">
        <v>13</v>
      </c>
      <c r="I29" s="3" t="s">
        <v>9</v>
      </c>
      <c r="J29" s="3" t="s">
        <v>14</v>
      </c>
      <c r="K29" s="3" t="s">
        <v>13</v>
      </c>
      <c r="L29" s="3" t="s">
        <v>15</v>
      </c>
      <c r="M29" s="3" t="s">
        <v>13</v>
      </c>
      <c r="N29" s="3" t="s">
        <v>13</v>
      </c>
      <c r="O29" s="3" t="s">
        <v>9</v>
      </c>
      <c r="P29" s="3" t="s">
        <v>16</v>
      </c>
      <c r="Q29" s="3" t="s">
        <v>17</v>
      </c>
    </row>
    <row r="30" spans="1:17" x14ac:dyDescent="0.25">
      <c r="A30" s="27">
        <v>45839</v>
      </c>
      <c r="B30" s="4" t="s">
        <v>18</v>
      </c>
      <c r="C30" s="5">
        <v>385</v>
      </c>
      <c r="D30" s="5">
        <v>4805</v>
      </c>
      <c r="E30" s="6">
        <v>83945.995607515157</v>
      </c>
      <c r="F30" s="5">
        <v>59</v>
      </c>
      <c r="G30" s="5">
        <v>196</v>
      </c>
      <c r="H30" s="6">
        <v>1783.9454999999973</v>
      </c>
      <c r="I30" s="5">
        <v>44</v>
      </c>
      <c r="J30" s="5">
        <v>127</v>
      </c>
      <c r="K30" s="6">
        <v>1036.7366274999988</v>
      </c>
      <c r="L30" s="5">
        <v>16</v>
      </c>
      <c r="M30" s="6">
        <v>1.5580000000000003</v>
      </c>
      <c r="N30" s="6">
        <f t="shared" ref="N30:N33" si="4">E30+H30-K30+M30-Q30</f>
        <v>258.01277009707701</v>
      </c>
      <c r="O30" s="5">
        <v>385</v>
      </c>
      <c r="P30" s="5">
        <v>4843</v>
      </c>
      <c r="Q30" s="6">
        <v>84436.749709918091</v>
      </c>
    </row>
    <row r="31" spans="1:17" x14ac:dyDescent="0.25">
      <c r="A31" s="28"/>
      <c r="B31" s="4" t="s">
        <v>19</v>
      </c>
      <c r="C31" s="5">
        <v>37</v>
      </c>
      <c r="D31" s="5">
        <v>78</v>
      </c>
      <c r="E31" s="6">
        <v>33013.234850000001</v>
      </c>
      <c r="F31" s="5">
        <v>1</v>
      </c>
      <c r="G31" s="5">
        <v>1</v>
      </c>
      <c r="H31" s="6">
        <v>24</v>
      </c>
      <c r="I31" s="5">
        <v>1</v>
      </c>
      <c r="J31" s="5">
        <v>1</v>
      </c>
      <c r="K31" s="6">
        <v>0.08</v>
      </c>
      <c r="L31" s="5">
        <v>0</v>
      </c>
      <c r="M31" s="6">
        <v>0</v>
      </c>
      <c r="N31" s="6">
        <f t="shared" si="4"/>
        <v>0.18450000001030276</v>
      </c>
      <c r="O31" s="5">
        <v>38</v>
      </c>
      <c r="P31" s="5">
        <v>78</v>
      </c>
      <c r="Q31" s="6">
        <v>33036.970349999989</v>
      </c>
    </row>
    <row r="32" spans="1:17" x14ac:dyDescent="0.25">
      <c r="A32" s="28"/>
      <c r="B32" s="4" t="s">
        <v>20</v>
      </c>
      <c r="C32" s="5">
        <v>22</v>
      </c>
      <c r="D32" s="5">
        <v>2360</v>
      </c>
      <c r="E32" s="6">
        <v>19306.982499999769</v>
      </c>
      <c r="F32" s="5">
        <v>5</v>
      </c>
      <c r="G32" s="5">
        <v>57</v>
      </c>
      <c r="H32" s="6">
        <v>647.80999999999995</v>
      </c>
      <c r="I32" s="5">
        <v>6</v>
      </c>
      <c r="J32" s="5">
        <v>10</v>
      </c>
      <c r="K32" s="6">
        <v>786.93</v>
      </c>
      <c r="L32" s="5">
        <v>0</v>
      </c>
      <c r="M32" s="6">
        <v>0</v>
      </c>
      <c r="N32" s="6">
        <f t="shared" si="4"/>
        <v>72.529999999820575</v>
      </c>
      <c r="O32" s="5">
        <v>22</v>
      </c>
      <c r="P32" s="5">
        <v>2398</v>
      </c>
      <c r="Q32" s="6">
        <v>19095.33249999995</v>
      </c>
    </row>
    <row r="33" spans="1:17" x14ac:dyDescent="0.25">
      <c r="A33" s="29"/>
      <c r="B33" s="4" t="s">
        <v>21</v>
      </c>
      <c r="C33" s="5">
        <v>40</v>
      </c>
      <c r="D33" s="5">
        <v>205</v>
      </c>
      <c r="E33" s="6">
        <v>8443.2067036140215</v>
      </c>
      <c r="F33" s="5">
        <v>4</v>
      </c>
      <c r="G33" s="5">
        <v>4</v>
      </c>
      <c r="H33" s="6">
        <v>258.82299</v>
      </c>
      <c r="I33" s="5">
        <v>2</v>
      </c>
      <c r="J33" s="5">
        <v>2</v>
      </c>
      <c r="K33" s="6">
        <v>330.76299</v>
      </c>
      <c r="L33" s="5">
        <v>7</v>
      </c>
      <c r="M33" s="6">
        <v>1.0949999999999998</v>
      </c>
      <c r="N33" s="6">
        <f t="shared" si="4"/>
        <v>1.2718373909592628E-8</v>
      </c>
      <c r="O33" s="5">
        <v>41</v>
      </c>
      <c r="P33" s="5">
        <v>207</v>
      </c>
      <c r="Q33" s="6">
        <v>8372.3617036013038</v>
      </c>
    </row>
    <row r="34" spans="1:17" x14ac:dyDescent="0.25">
      <c r="A34" s="4"/>
      <c r="B34" s="3" t="s">
        <v>22</v>
      </c>
      <c r="C34" s="7">
        <f t="shared" ref="C34:Q34" si="5">SUM(C30:C33)</f>
        <v>484</v>
      </c>
      <c r="D34" s="7">
        <f t="shared" si="5"/>
        <v>7448</v>
      </c>
      <c r="E34" s="8">
        <f t="shared" si="5"/>
        <v>144709.41966112895</v>
      </c>
      <c r="F34" s="7">
        <f t="shared" si="5"/>
        <v>69</v>
      </c>
      <c r="G34" s="7">
        <f t="shared" si="5"/>
        <v>258</v>
      </c>
      <c r="H34" s="8">
        <f t="shared" si="5"/>
        <v>2714.5784899999976</v>
      </c>
      <c r="I34" s="7">
        <f t="shared" si="5"/>
        <v>53</v>
      </c>
      <c r="J34" s="7">
        <f t="shared" si="5"/>
        <v>140</v>
      </c>
      <c r="K34" s="8">
        <f t="shared" si="5"/>
        <v>2154.509617499999</v>
      </c>
      <c r="L34" s="7">
        <f t="shared" si="5"/>
        <v>23</v>
      </c>
      <c r="M34" s="8">
        <f t="shared" si="5"/>
        <v>2.653</v>
      </c>
      <c r="N34" s="8">
        <f t="shared" si="5"/>
        <v>330.72727010962626</v>
      </c>
      <c r="O34" s="7">
        <f t="shared" si="5"/>
        <v>486</v>
      </c>
      <c r="P34" s="7">
        <f t="shared" si="5"/>
        <v>7526</v>
      </c>
      <c r="Q34" s="8">
        <f t="shared" si="5"/>
        <v>144941.41426351934</v>
      </c>
    </row>
    <row r="35" spans="1:17" x14ac:dyDescent="0.25">
      <c r="A35" s="9" t="s">
        <v>23</v>
      </c>
    </row>
    <row r="36" spans="1:17" x14ac:dyDescent="0.25">
      <c r="A36" s="9" t="s">
        <v>24</v>
      </c>
    </row>
    <row r="37" spans="1:17" s="9" customFormat="1" x14ac:dyDescent="0.25">
      <c r="A37" s="9" t="s">
        <v>25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9" customFormat="1" x14ac:dyDescent="0.25">
      <c r="A38" s="9" t="s">
        <v>26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9" customForma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x14ac:dyDescent="0.25">
      <c r="A40" s="23" t="s">
        <v>29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30" customHeight="1" x14ac:dyDescent="0.25">
      <c r="A41" s="24" t="s">
        <v>1</v>
      </c>
      <c r="B41" s="24" t="s">
        <v>2</v>
      </c>
      <c r="C41" s="26" t="s">
        <v>3</v>
      </c>
      <c r="D41" s="26"/>
      <c r="E41" s="26"/>
      <c r="F41" s="26" t="s">
        <v>4</v>
      </c>
      <c r="G41" s="26"/>
      <c r="H41" s="26"/>
      <c r="I41" s="26" t="s">
        <v>5</v>
      </c>
      <c r="J41" s="26"/>
      <c r="K41" s="26"/>
      <c r="L41" s="26" t="s">
        <v>6</v>
      </c>
      <c r="M41" s="26"/>
      <c r="N41" s="2" t="s">
        <v>7</v>
      </c>
      <c r="O41" s="26" t="s">
        <v>8</v>
      </c>
      <c r="P41" s="26"/>
      <c r="Q41" s="26"/>
    </row>
    <row r="42" spans="1:17" ht="60" x14ac:dyDescent="0.25">
      <c r="A42" s="25"/>
      <c r="B42" s="25"/>
      <c r="C42" s="3" t="s">
        <v>9</v>
      </c>
      <c r="D42" s="3" t="s">
        <v>10</v>
      </c>
      <c r="E42" s="3" t="s">
        <v>11</v>
      </c>
      <c r="F42" s="3" t="s">
        <v>9</v>
      </c>
      <c r="G42" s="3" t="s">
        <v>12</v>
      </c>
      <c r="H42" s="3" t="s">
        <v>13</v>
      </c>
      <c r="I42" s="3" t="s">
        <v>9</v>
      </c>
      <c r="J42" s="3" t="s">
        <v>14</v>
      </c>
      <c r="K42" s="3" t="s">
        <v>13</v>
      </c>
      <c r="L42" s="3" t="s">
        <v>15</v>
      </c>
      <c r="M42" s="3" t="s">
        <v>13</v>
      </c>
      <c r="N42" s="3" t="s">
        <v>13</v>
      </c>
      <c r="O42" s="3" t="s">
        <v>9</v>
      </c>
      <c r="P42" s="3" t="s">
        <v>16</v>
      </c>
      <c r="Q42" s="3" t="s">
        <v>17</v>
      </c>
    </row>
    <row r="43" spans="1:17" x14ac:dyDescent="0.25">
      <c r="A43" s="27">
        <v>45839</v>
      </c>
      <c r="B43" s="4" t="s">
        <v>18</v>
      </c>
      <c r="C43" s="5">
        <v>3263</v>
      </c>
      <c r="D43" s="5">
        <v>8949</v>
      </c>
      <c r="E43" s="6">
        <v>1617447.0039187537</v>
      </c>
      <c r="F43" s="5">
        <v>198</v>
      </c>
      <c r="G43" s="5">
        <v>333</v>
      </c>
      <c r="H43" s="6">
        <v>23402.326813499974</v>
      </c>
      <c r="I43" s="5">
        <v>98</v>
      </c>
      <c r="J43" s="5">
        <v>184</v>
      </c>
      <c r="K43" s="6">
        <v>11761.890344400017</v>
      </c>
      <c r="L43" s="5">
        <v>87</v>
      </c>
      <c r="M43" s="6">
        <v>1358.0467999999998</v>
      </c>
      <c r="N43" s="6">
        <f t="shared" ref="N43:N46" si="6">E43+H43-K43+M43-Q43</f>
        <v>10017.724419194041</v>
      </c>
      <c r="O43" s="5">
        <v>3330</v>
      </c>
      <c r="P43" s="5">
        <v>9131</v>
      </c>
      <c r="Q43" s="6">
        <v>1620427.7627686595</v>
      </c>
    </row>
    <row r="44" spans="1:17" x14ac:dyDescent="0.25">
      <c r="A44" s="28"/>
      <c r="B44" s="4" t="s">
        <v>19</v>
      </c>
      <c r="C44" s="5">
        <v>725</v>
      </c>
      <c r="D44" s="5">
        <v>1216</v>
      </c>
      <c r="E44" s="6">
        <v>180685.19716810301</v>
      </c>
      <c r="F44" s="5">
        <v>48</v>
      </c>
      <c r="G44" s="5">
        <v>54</v>
      </c>
      <c r="H44" s="6">
        <v>5416.4403800000009</v>
      </c>
      <c r="I44" s="5">
        <v>17</v>
      </c>
      <c r="J44" s="5">
        <v>18</v>
      </c>
      <c r="K44" s="6">
        <v>1475.6204600000005</v>
      </c>
      <c r="L44" s="5">
        <v>21</v>
      </c>
      <c r="M44" s="6">
        <v>101.28768999999997</v>
      </c>
      <c r="N44" s="6">
        <f t="shared" si="6"/>
        <v>109.29121115652379</v>
      </c>
      <c r="O44" s="5">
        <v>752</v>
      </c>
      <c r="P44" s="5">
        <v>1239</v>
      </c>
      <c r="Q44" s="6">
        <v>184618.01356694649</v>
      </c>
    </row>
    <row r="45" spans="1:17" x14ac:dyDescent="0.25">
      <c r="A45" s="28"/>
      <c r="B45" s="4" t="s">
        <v>20</v>
      </c>
      <c r="C45" s="5">
        <v>62</v>
      </c>
      <c r="D45" s="5">
        <v>672</v>
      </c>
      <c r="E45" s="6">
        <v>15361.123620000069</v>
      </c>
      <c r="F45" s="5">
        <v>8</v>
      </c>
      <c r="G45" s="5">
        <v>38</v>
      </c>
      <c r="H45" s="6">
        <v>4853.92</v>
      </c>
      <c r="I45" s="5">
        <v>6</v>
      </c>
      <c r="J45" s="5">
        <v>28</v>
      </c>
      <c r="K45" s="6">
        <v>122.64999999999999</v>
      </c>
      <c r="L45" s="5">
        <v>0</v>
      </c>
      <c r="M45" s="6">
        <v>0</v>
      </c>
      <c r="N45" s="6">
        <f t="shared" si="6"/>
        <v>18.852500000266446</v>
      </c>
      <c r="O45" s="5">
        <v>64</v>
      </c>
      <c r="P45" s="5">
        <v>693</v>
      </c>
      <c r="Q45" s="6">
        <v>20073.541119999802</v>
      </c>
    </row>
    <row r="46" spans="1:17" x14ac:dyDescent="0.25">
      <c r="A46" s="29"/>
      <c r="B46" s="4" t="s">
        <v>21</v>
      </c>
      <c r="C46" s="5">
        <v>748</v>
      </c>
      <c r="D46" s="5">
        <v>1713</v>
      </c>
      <c r="E46" s="6">
        <v>305020.93183375179</v>
      </c>
      <c r="F46" s="5">
        <v>51</v>
      </c>
      <c r="G46" s="5">
        <v>79</v>
      </c>
      <c r="H46" s="6">
        <v>33473.798003662989</v>
      </c>
      <c r="I46" s="5">
        <v>14</v>
      </c>
      <c r="J46" s="5">
        <v>46</v>
      </c>
      <c r="K46" s="6">
        <v>380.56262999999996</v>
      </c>
      <c r="L46" s="5">
        <v>57</v>
      </c>
      <c r="M46" s="6">
        <v>12672.706</v>
      </c>
      <c r="N46" s="6">
        <f t="shared" si="6"/>
        <v>-114.54609049693681</v>
      </c>
      <c r="O46" s="5">
        <v>770</v>
      </c>
      <c r="P46" s="5">
        <v>1818</v>
      </c>
      <c r="Q46" s="6">
        <v>350901.41929791175</v>
      </c>
    </row>
    <row r="47" spans="1:17" x14ac:dyDescent="0.25">
      <c r="A47" s="4"/>
      <c r="B47" s="3" t="s">
        <v>22</v>
      </c>
      <c r="C47" s="7">
        <f t="shared" ref="C47:Q47" si="7">SUM(C43:C46)</f>
        <v>4798</v>
      </c>
      <c r="D47" s="7">
        <f t="shared" si="7"/>
        <v>12550</v>
      </c>
      <c r="E47" s="8">
        <f t="shared" si="7"/>
        <v>2118514.2565406086</v>
      </c>
      <c r="F47" s="7">
        <f t="shared" si="7"/>
        <v>305</v>
      </c>
      <c r="G47" s="7">
        <f t="shared" si="7"/>
        <v>504</v>
      </c>
      <c r="H47" s="8">
        <f t="shared" si="7"/>
        <v>67146.485197162954</v>
      </c>
      <c r="I47" s="7">
        <f t="shared" si="7"/>
        <v>135</v>
      </c>
      <c r="J47" s="7">
        <f t="shared" si="7"/>
        <v>276</v>
      </c>
      <c r="K47" s="8">
        <f t="shared" si="7"/>
        <v>13740.723434400017</v>
      </c>
      <c r="L47" s="7">
        <f t="shared" si="7"/>
        <v>165</v>
      </c>
      <c r="M47" s="8">
        <f t="shared" si="7"/>
        <v>14132.040489999999</v>
      </c>
      <c r="N47" s="8">
        <f t="shared" si="7"/>
        <v>10031.322039853894</v>
      </c>
      <c r="O47" s="7">
        <f t="shared" si="7"/>
        <v>4916</v>
      </c>
      <c r="P47" s="7">
        <f t="shared" si="7"/>
        <v>12881</v>
      </c>
      <c r="Q47" s="8">
        <f t="shared" si="7"/>
        <v>2176020.7367535173</v>
      </c>
    </row>
    <row r="48" spans="1:17" x14ac:dyDescent="0.25">
      <c r="A48" s="9" t="s">
        <v>23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x14ac:dyDescent="0.25">
      <c r="A49" s="9" t="s">
        <v>24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 x14ac:dyDescent="0.25">
      <c r="A50" s="9" t="s">
        <v>25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 x14ac:dyDescent="0.25">
      <c r="A51" s="9" t="s">
        <v>26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5.75" x14ac:dyDescent="0.25">
      <c r="A53" s="23" t="s">
        <v>30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30" customHeight="1" x14ac:dyDescent="0.25">
      <c r="A54" s="24" t="s">
        <v>1</v>
      </c>
      <c r="B54" s="24" t="s">
        <v>2</v>
      </c>
      <c r="C54" s="26" t="s">
        <v>3</v>
      </c>
      <c r="D54" s="26"/>
      <c r="E54" s="26"/>
      <c r="F54" s="26" t="s">
        <v>4</v>
      </c>
      <c r="G54" s="26"/>
      <c r="H54" s="26"/>
      <c r="I54" s="26" t="s">
        <v>5</v>
      </c>
      <c r="J54" s="26"/>
      <c r="K54" s="26"/>
      <c r="L54" s="26" t="s">
        <v>6</v>
      </c>
      <c r="M54" s="26"/>
      <c r="N54" s="2" t="s">
        <v>7</v>
      </c>
      <c r="O54" s="26" t="s">
        <v>8</v>
      </c>
      <c r="P54" s="26"/>
      <c r="Q54" s="26"/>
    </row>
    <row r="55" spans="1:17" ht="60" x14ac:dyDescent="0.25">
      <c r="A55" s="25"/>
      <c r="B55" s="25"/>
      <c r="C55" s="3" t="s">
        <v>9</v>
      </c>
      <c r="D55" s="3" t="s">
        <v>10</v>
      </c>
      <c r="E55" s="3" t="s">
        <v>11</v>
      </c>
      <c r="F55" s="3" t="s">
        <v>9</v>
      </c>
      <c r="G55" s="3" t="s">
        <v>12</v>
      </c>
      <c r="H55" s="3" t="s">
        <v>13</v>
      </c>
      <c r="I55" s="3" t="s">
        <v>9</v>
      </c>
      <c r="J55" s="3" t="s">
        <v>14</v>
      </c>
      <c r="K55" s="3" t="s">
        <v>13</v>
      </c>
      <c r="L55" s="3" t="s">
        <v>15</v>
      </c>
      <c r="M55" s="3" t="s">
        <v>13</v>
      </c>
      <c r="N55" s="3" t="s">
        <v>13</v>
      </c>
      <c r="O55" s="3" t="s">
        <v>9</v>
      </c>
      <c r="P55" s="3" t="s">
        <v>16</v>
      </c>
      <c r="Q55" s="3" t="s">
        <v>17</v>
      </c>
    </row>
    <row r="56" spans="1:17" x14ac:dyDescent="0.25">
      <c r="A56" s="27">
        <v>45839</v>
      </c>
      <c r="B56" s="4" t="s">
        <v>18</v>
      </c>
      <c r="C56" s="5">
        <v>403</v>
      </c>
      <c r="D56" s="5">
        <v>1918</v>
      </c>
      <c r="E56" s="6">
        <v>1007263.2903719664</v>
      </c>
      <c r="F56" s="5">
        <v>20</v>
      </c>
      <c r="G56" s="5">
        <v>49</v>
      </c>
      <c r="H56" s="6">
        <v>10610.766299999999</v>
      </c>
      <c r="I56" s="5">
        <v>19</v>
      </c>
      <c r="J56" s="5">
        <v>22</v>
      </c>
      <c r="K56" s="6">
        <v>3719.4349999999999</v>
      </c>
      <c r="L56" s="5">
        <v>11</v>
      </c>
      <c r="M56" s="6">
        <v>1.7778000000000003</v>
      </c>
      <c r="N56" s="6">
        <f t="shared" ref="N56:N59" si="8">E56+H56-K56+M56-Q56</f>
        <v>9378.2981640836224</v>
      </c>
      <c r="O56" s="5">
        <v>403</v>
      </c>
      <c r="P56" s="5">
        <v>1911</v>
      </c>
      <c r="Q56" s="6">
        <v>1004778.1013078828</v>
      </c>
    </row>
    <row r="57" spans="1:17" x14ac:dyDescent="0.25">
      <c r="A57" s="28"/>
      <c r="B57" s="4" t="s">
        <v>19</v>
      </c>
      <c r="C57" s="5">
        <v>68</v>
      </c>
      <c r="D57" s="5">
        <v>127</v>
      </c>
      <c r="E57" s="6">
        <v>49717.347022679976</v>
      </c>
      <c r="F57" s="5">
        <v>2</v>
      </c>
      <c r="G57" s="5">
        <v>2</v>
      </c>
      <c r="H57" s="6">
        <v>2210</v>
      </c>
      <c r="I57" s="5">
        <v>1</v>
      </c>
      <c r="J57" s="5">
        <v>1</v>
      </c>
      <c r="K57" s="6">
        <v>210</v>
      </c>
      <c r="L57" s="5">
        <v>0</v>
      </c>
      <c r="M57" s="6">
        <v>0</v>
      </c>
      <c r="N57" s="6">
        <f t="shared" si="8"/>
        <v>35.713681105029536</v>
      </c>
      <c r="O57" s="5">
        <v>68</v>
      </c>
      <c r="P57" s="5">
        <v>127</v>
      </c>
      <c r="Q57" s="6">
        <v>51681.633341574947</v>
      </c>
    </row>
    <row r="58" spans="1:17" x14ac:dyDescent="0.25">
      <c r="A58" s="28"/>
      <c r="B58" s="4" t="s">
        <v>20</v>
      </c>
      <c r="C58" s="5">
        <v>11</v>
      </c>
      <c r="D58" s="5">
        <v>33</v>
      </c>
      <c r="E58" s="6">
        <v>3217.59809</v>
      </c>
      <c r="F58" s="5">
        <v>1</v>
      </c>
      <c r="G58" s="5">
        <v>1</v>
      </c>
      <c r="H58" s="6">
        <v>350</v>
      </c>
      <c r="I58" s="5">
        <v>0</v>
      </c>
      <c r="J58" s="5">
        <v>0</v>
      </c>
      <c r="K58" s="6">
        <v>0</v>
      </c>
      <c r="L58" s="5">
        <v>0</v>
      </c>
      <c r="M58" s="6">
        <v>0</v>
      </c>
      <c r="N58" s="6">
        <f t="shared" si="8"/>
        <v>0.60000000000127329</v>
      </c>
      <c r="O58" s="5">
        <v>12</v>
      </c>
      <c r="P58" s="5">
        <v>34</v>
      </c>
      <c r="Q58" s="6">
        <v>3566.9980899999987</v>
      </c>
    </row>
    <row r="59" spans="1:17" x14ac:dyDescent="0.25">
      <c r="A59" s="29"/>
      <c r="B59" s="4" t="s">
        <v>21</v>
      </c>
      <c r="C59" s="5">
        <v>40</v>
      </c>
      <c r="D59" s="5">
        <v>108</v>
      </c>
      <c r="E59" s="6">
        <v>29415.409348699977</v>
      </c>
      <c r="F59" s="5">
        <v>2</v>
      </c>
      <c r="G59" s="5">
        <v>7</v>
      </c>
      <c r="H59" s="6">
        <v>106.44369999999999</v>
      </c>
      <c r="I59" s="5">
        <v>1</v>
      </c>
      <c r="J59" s="5">
        <v>1</v>
      </c>
      <c r="K59" s="6">
        <v>23.4</v>
      </c>
      <c r="L59" s="5">
        <v>0</v>
      </c>
      <c r="M59" s="6">
        <v>0</v>
      </c>
      <c r="N59" s="6">
        <f t="shared" si="8"/>
        <v>-0.14575610000247252</v>
      </c>
      <c r="O59" s="5">
        <v>40</v>
      </c>
      <c r="P59" s="5">
        <v>110</v>
      </c>
      <c r="Q59" s="6">
        <v>29498.598804799978</v>
      </c>
    </row>
    <row r="60" spans="1:17" x14ac:dyDescent="0.25">
      <c r="A60" s="4"/>
      <c r="B60" s="3" t="s">
        <v>22</v>
      </c>
      <c r="C60" s="7">
        <f t="shared" ref="C60:Q60" si="9">SUM(C56:C59)</f>
        <v>522</v>
      </c>
      <c r="D60" s="7">
        <f t="shared" si="9"/>
        <v>2186</v>
      </c>
      <c r="E60" s="8">
        <f t="shared" si="9"/>
        <v>1089613.6448333464</v>
      </c>
      <c r="F60" s="7">
        <f t="shared" si="9"/>
        <v>25</v>
      </c>
      <c r="G60" s="7">
        <f t="shared" si="9"/>
        <v>59</v>
      </c>
      <c r="H60" s="8">
        <f t="shared" si="9"/>
        <v>13277.21</v>
      </c>
      <c r="I60" s="7">
        <f t="shared" si="9"/>
        <v>21</v>
      </c>
      <c r="J60" s="7">
        <f t="shared" si="9"/>
        <v>24</v>
      </c>
      <c r="K60" s="8">
        <f t="shared" si="9"/>
        <v>3952.835</v>
      </c>
      <c r="L60" s="7">
        <f t="shared" si="9"/>
        <v>11</v>
      </c>
      <c r="M60" s="8">
        <f t="shared" si="9"/>
        <v>1.7778000000000003</v>
      </c>
      <c r="N60" s="8">
        <f t="shared" si="9"/>
        <v>9414.4660890886516</v>
      </c>
      <c r="O60" s="7">
        <f t="shared" si="9"/>
        <v>523</v>
      </c>
      <c r="P60" s="7">
        <f t="shared" si="9"/>
        <v>2182</v>
      </c>
      <c r="Q60" s="8">
        <f t="shared" si="9"/>
        <v>1089525.3315442577</v>
      </c>
    </row>
    <row r="61" spans="1:17" x14ac:dyDescent="0.25">
      <c r="A61" s="9" t="s">
        <v>23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 x14ac:dyDescent="0.25">
      <c r="A62" s="9" t="s">
        <v>24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 x14ac:dyDescent="0.25">
      <c r="A63" s="9" t="s">
        <v>25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 x14ac:dyDescent="0.25">
      <c r="A64" s="9" t="s">
        <v>26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5.75" x14ac:dyDescent="0.25">
      <c r="A66" s="23" t="s">
        <v>31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30" customHeight="1" x14ac:dyDescent="0.25">
      <c r="A67" s="24" t="s">
        <v>1</v>
      </c>
      <c r="B67" s="24" t="s">
        <v>2</v>
      </c>
      <c r="C67" s="26" t="s">
        <v>3</v>
      </c>
      <c r="D67" s="26"/>
      <c r="E67" s="26"/>
      <c r="F67" s="26" t="s">
        <v>4</v>
      </c>
      <c r="G67" s="26"/>
      <c r="H67" s="26"/>
      <c r="I67" s="26" t="s">
        <v>5</v>
      </c>
      <c r="J67" s="26"/>
      <c r="K67" s="26"/>
      <c r="L67" s="26" t="s">
        <v>6</v>
      </c>
      <c r="M67" s="26"/>
      <c r="N67" s="2" t="s">
        <v>7</v>
      </c>
      <c r="O67" s="26" t="s">
        <v>8</v>
      </c>
      <c r="P67" s="26"/>
      <c r="Q67" s="26"/>
    </row>
    <row r="68" spans="1:17" ht="60" x14ac:dyDescent="0.25">
      <c r="A68" s="25"/>
      <c r="B68" s="25"/>
      <c r="C68" s="3" t="s">
        <v>9</v>
      </c>
      <c r="D68" s="3" t="s">
        <v>10</v>
      </c>
      <c r="E68" s="3" t="s">
        <v>11</v>
      </c>
      <c r="F68" s="3" t="s">
        <v>9</v>
      </c>
      <c r="G68" s="3" t="s">
        <v>12</v>
      </c>
      <c r="H68" s="3" t="s">
        <v>13</v>
      </c>
      <c r="I68" s="3" t="s">
        <v>9</v>
      </c>
      <c r="J68" s="3" t="s">
        <v>14</v>
      </c>
      <c r="K68" s="3" t="s">
        <v>13</v>
      </c>
      <c r="L68" s="3" t="s">
        <v>15</v>
      </c>
      <c r="M68" s="3" t="s">
        <v>13</v>
      </c>
      <c r="N68" s="3" t="s">
        <v>13</v>
      </c>
      <c r="O68" s="3" t="s">
        <v>9</v>
      </c>
      <c r="P68" s="3" t="s">
        <v>16</v>
      </c>
      <c r="Q68" s="3" t="s">
        <v>17</v>
      </c>
    </row>
    <row r="69" spans="1:17" x14ac:dyDescent="0.25">
      <c r="A69" s="27">
        <v>45839</v>
      </c>
      <c r="B69" s="4" t="s">
        <v>18</v>
      </c>
      <c r="C69" s="5">
        <v>2951</v>
      </c>
      <c r="D69" s="5">
        <v>7031</v>
      </c>
      <c r="E69" s="6">
        <v>610183.71354673826</v>
      </c>
      <c r="F69" s="5">
        <v>180</v>
      </c>
      <c r="G69" s="5">
        <v>284</v>
      </c>
      <c r="H69" s="6">
        <v>12791.560513500011</v>
      </c>
      <c r="I69" s="5">
        <v>79</v>
      </c>
      <c r="J69" s="5">
        <v>162</v>
      </c>
      <c r="K69" s="6">
        <v>8042.4553444000121</v>
      </c>
      <c r="L69" s="5">
        <v>76</v>
      </c>
      <c r="M69" s="6">
        <v>1356.2689999999996</v>
      </c>
      <c r="N69" s="6">
        <f t="shared" ref="N69:N72" si="10">E69+H69-K69+M69-Q69</f>
        <v>639.42625510576181</v>
      </c>
      <c r="O69" s="5">
        <v>3018</v>
      </c>
      <c r="P69" s="5">
        <v>7220</v>
      </c>
      <c r="Q69" s="6">
        <v>615649.66146073246</v>
      </c>
    </row>
    <row r="70" spans="1:17" x14ac:dyDescent="0.25">
      <c r="A70" s="28"/>
      <c r="B70" s="4" t="s">
        <v>19</v>
      </c>
      <c r="C70" s="5">
        <v>669</v>
      </c>
      <c r="D70" s="5">
        <v>1089</v>
      </c>
      <c r="E70" s="6">
        <v>130967.85014542304</v>
      </c>
      <c r="F70" s="5">
        <v>46</v>
      </c>
      <c r="G70" s="5">
        <v>52</v>
      </c>
      <c r="H70" s="6">
        <v>3206.4403799999995</v>
      </c>
      <c r="I70" s="5">
        <v>16</v>
      </c>
      <c r="J70" s="5">
        <v>17</v>
      </c>
      <c r="K70" s="6">
        <v>1265.6204600000005</v>
      </c>
      <c r="L70" s="5">
        <v>21</v>
      </c>
      <c r="M70" s="6">
        <v>101.28768999999997</v>
      </c>
      <c r="N70" s="6">
        <f t="shared" si="10"/>
        <v>73.577530051668873</v>
      </c>
      <c r="O70" s="5">
        <v>696</v>
      </c>
      <c r="P70" s="5">
        <v>1112</v>
      </c>
      <c r="Q70" s="6">
        <v>132936.38022537137</v>
      </c>
    </row>
    <row r="71" spans="1:17" x14ac:dyDescent="0.25">
      <c r="A71" s="28"/>
      <c r="B71" s="4" t="s">
        <v>20</v>
      </c>
      <c r="C71" s="5">
        <v>54</v>
      </c>
      <c r="D71" s="5">
        <v>639</v>
      </c>
      <c r="E71" s="6">
        <v>12143.525530000068</v>
      </c>
      <c r="F71" s="5">
        <v>7</v>
      </c>
      <c r="G71" s="5">
        <v>37</v>
      </c>
      <c r="H71" s="6">
        <v>4503.92</v>
      </c>
      <c r="I71" s="5">
        <v>6</v>
      </c>
      <c r="J71" s="5">
        <v>28</v>
      </c>
      <c r="K71" s="6">
        <v>122.64999999999999</v>
      </c>
      <c r="L71" s="5">
        <v>0</v>
      </c>
      <c r="M71" s="6">
        <v>0</v>
      </c>
      <c r="N71" s="6">
        <f t="shared" si="10"/>
        <v>18.252500000009604</v>
      </c>
      <c r="O71" s="5">
        <v>55</v>
      </c>
      <c r="P71" s="5">
        <v>659</v>
      </c>
      <c r="Q71" s="6">
        <v>16506.543030000059</v>
      </c>
    </row>
    <row r="72" spans="1:17" x14ac:dyDescent="0.25">
      <c r="A72" s="29"/>
      <c r="B72" s="4" t="s">
        <v>21</v>
      </c>
      <c r="C72" s="5">
        <v>712</v>
      </c>
      <c r="D72" s="5">
        <v>1605</v>
      </c>
      <c r="E72" s="6">
        <v>275605.52248505189</v>
      </c>
      <c r="F72" s="5">
        <v>49</v>
      </c>
      <c r="G72" s="5">
        <v>72</v>
      </c>
      <c r="H72" s="6">
        <v>33367.354303663</v>
      </c>
      <c r="I72" s="5">
        <v>13</v>
      </c>
      <c r="J72" s="5">
        <v>45</v>
      </c>
      <c r="K72" s="6">
        <v>357.16262999999992</v>
      </c>
      <c r="L72" s="5">
        <v>57</v>
      </c>
      <c r="M72" s="6">
        <v>12672.706</v>
      </c>
      <c r="N72" s="6">
        <f t="shared" si="10"/>
        <v>-114.40033439709805</v>
      </c>
      <c r="O72" s="5">
        <v>734</v>
      </c>
      <c r="P72" s="5">
        <v>1708</v>
      </c>
      <c r="Q72" s="6">
        <v>321402.82049311203</v>
      </c>
    </row>
    <row r="73" spans="1:17" x14ac:dyDescent="0.25">
      <c r="A73" s="4"/>
      <c r="B73" s="3" t="s">
        <v>22</v>
      </c>
      <c r="C73" s="7">
        <f t="shared" ref="C73:Q73" si="11">SUM(C69:C72)</f>
        <v>4386</v>
      </c>
      <c r="D73" s="7">
        <f t="shared" si="11"/>
        <v>10364</v>
      </c>
      <c r="E73" s="8">
        <f t="shared" si="11"/>
        <v>1028900.6117072133</v>
      </c>
      <c r="F73" s="7">
        <f t="shared" si="11"/>
        <v>282</v>
      </c>
      <c r="G73" s="7">
        <f t="shared" si="11"/>
        <v>445</v>
      </c>
      <c r="H73" s="8">
        <f t="shared" si="11"/>
        <v>53869.275197163013</v>
      </c>
      <c r="I73" s="7">
        <f t="shared" si="11"/>
        <v>114</v>
      </c>
      <c r="J73" s="7">
        <f t="shared" si="11"/>
        <v>252</v>
      </c>
      <c r="K73" s="8">
        <f t="shared" si="11"/>
        <v>9787.8884344000126</v>
      </c>
      <c r="L73" s="7">
        <f t="shared" si="11"/>
        <v>154</v>
      </c>
      <c r="M73" s="8">
        <f t="shared" si="11"/>
        <v>14130.26269</v>
      </c>
      <c r="N73" s="8">
        <f t="shared" si="11"/>
        <v>616.85595076034224</v>
      </c>
      <c r="O73" s="7">
        <f t="shared" si="11"/>
        <v>4503</v>
      </c>
      <c r="P73" s="7">
        <f t="shared" si="11"/>
        <v>10699</v>
      </c>
      <c r="Q73" s="8">
        <f t="shared" si="11"/>
        <v>1086495.4052092158</v>
      </c>
    </row>
    <row r="74" spans="1:17" x14ac:dyDescent="0.25">
      <c r="A74" s="9" t="s">
        <v>23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 x14ac:dyDescent="0.25">
      <c r="A75" s="9" t="s">
        <v>24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 x14ac:dyDescent="0.25">
      <c r="A76" s="9" t="s">
        <v>25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 x14ac:dyDescent="0.25">
      <c r="A77" s="9" t="s">
        <v>26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 x14ac:dyDescent="0.25">
      <c r="A78" s="9"/>
    </row>
    <row r="79" spans="1:17" x14ac:dyDescent="0.25">
      <c r="A79" s="30" t="s">
        <v>32</v>
      </c>
      <c r="B79" s="30"/>
      <c r="C79" s="30"/>
      <c r="D79" s="30"/>
    </row>
    <row r="80" spans="1:17" ht="60" x14ac:dyDescent="0.25">
      <c r="A80" s="2" t="s">
        <v>33</v>
      </c>
      <c r="B80" s="11" t="s">
        <v>34</v>
      </c>
      <c r="C80" s="11" t="s">
        <v>35</v>
      </c>
      <c r="D80" s="11" t="s">
        <v>36</v>
      </c>
    </row>
    <row r="81" spans="1:6" x14ac:dyDescent="0.25">
      <c r="A81" s="27">
        <v>45839</v>
      </c>
      <c r="B81" s="12" t="s">
        <v>37</v>
      </c>
      <c r="C81" s="13">
        <v>783415.56471340812</v>
      </c>
      <c r="D81" s="14">
        <f>C81/$C$89</f>
        <v>0.13876119255569277</v>
      </c>
    </row>
    <row r="82" spans="1:6" x14ac:dyDescent="0.25">
      <c r="A82" s="28"/>
      <c r="B82" s="12" t="s">
        <v>38</v>
      </c>
      <c r="C82" s="13">
        <v>250261.49370000037</v>
      </c>
      <c r="D82" s="14">
        <f t="shared" ref="D82:D88" si="12">C82/$C$89</f>
        <v>4.4327155191618957E-2</v>
      </c>
    </row>
    <row r="83" spans="1:6" x14ac:dyDescent="0.25">
      <c r="A83" s="28"/>
      <c r="B83" s="12" t="s">
        <v>39</v>
      </c>
      <c r="C83" s="13">
        <v>971318.03566946555</v>
      </c>
      <c r="D83" s="14">
        <f t="shared" si="12"/>
        <v>0.17204310847417759</v>
      </c>
    </row>
    <row r="84" spans="1:6" x14ac:dyDescent="0.25">
      <c r="A84" s="28"/>
      <c r="B84" s="12" t="s">
        <v>40</v>
      </c>
      <c r="C84" s="13">
        <v>1157097.405443009</v>
      </c>
      <c r="D84" s="14">
        <f t="shared" si="12"/>
        <v>0.20494897358990638</v>
      </c>
    </row>
    <row r="85" spans="1:6" x14ac:dyDescent="0.25">
      <c r="A85" s="28"/>
      <c r="B85" s="12" t="s">
        <v>41</v>
      </c>
      <c r="C85" s="13">
        <v>667300.52321049012</v>
      </c>
      <c r="D85" s="14">
        <f t="shared" si="12"/>
        <v>0.1181945069314508</v>
      </c>
    </row>
    <row r="86" spans="1:6" x14ac:dyDescent="0.25">
      <c r="A86" s="28"/>
      <c r="B86" s="12" t="s">
        <v>42</v>
      </c>
      <c r="C86" s="13">
        <v>165941.96969163604</v>
      </c>
      <c r="D86" s="14">
        <f t="shared" si="12"/>
        <v>2.9392198274584457E-2</v>
      </c>
    </row>
    <row r="87" spans="1:6" x14ac:dyDescent="0.25">
      <c r="A87" s="28"/>
      <c r="B87" s="12" t="s">
        <v>43</v>
      </c>
      <c r="C87" s="13">
        <v>1591371.357478336</v>
      </c>
      <c r="D87" s="14">
        <f t="shared" si="12"/>
        <v>0.28186903261674018</v>
      </c>
    </row>
    <row r="88" spans="1:6" x14ac:dyDescent="0.25">
      <c r="A88" s="28"/>
      <c r="B88" s="12" t="s">
        <v>21</v>
      </c>
      <c r="C88" s="13">
        <v>59076.525582986775</v>
      </c>
      <c r="D88" s="14">
        <f t="shared" si="12"/>
        <v>1.0463832365828712E-2</v>
      </c>
    </row>
    <row r="89" spans="1:6" x14ac:dyDescent="0.25">
      <c r="A89" s="29"/>
      <c r="B89" s="11" t="s">
        <v>22</v>
      </c>
      <c r="C89" s="15">
        <f>SUM(C81:C88)</f>
        <v>5645782.8754893327</v>
      </c>
      <c r="D89" s="16">
        <f>SUM(D81:D88)</f>
        <v>0.99999999999999989</v>
      </c>
    </row>
    <row r="90" spans="1:6" x14ac:dyDescent="0.25">
      <c r="A90" s="9" t="s">
        <v>44</v>
      </c>
    </row>
    <row r="91" spans="1:6" x14ac:dyDescent="0.25">
      <c r="A91" s="9"/>
    </row>
    <row r="92" spans="1:6" ht="75" x14ac:dyDescent="0.25">
      <c r="A92" s="2" t="s">
        <v>33</v>
      </c>
      <c r="B92" s="11" t="s">
        <v>34</v>
      </c>
      <c r="C92" s="2" t="s">
        <v>45</v>
      </c>
      <c r="D92" s="2" t="s">
        <v>36</v>
      </c>
      <c r="E92" s="2" t="s">
        <v>46</v>
      </c>
      <c r="F92" s="2" t="s">
        <v>36</v>
      </c>
    </row>
    <row r="93" spans="1:6" x14ac:dyDescent="0.25">
      <c r="A93" s="27">
        <v>45839</v>
      </c>
      <c r="B93" s="17" t="s">
        <v>37</v>
      </c>
      <c r="C93" s="18">
        <v>780761.55449990812</v>
      </c>
      <c r="D93" s="19">
        <f>C93/$C$101</f>
        <v>0.17686913182435288</v>
      </c>
      <c r="E93" s="18">
        <v>2654.0102134999997</v>
      </c>
      <c r="F93" s="19">
        <f>E93/$E$101</f>
        <v>2.1552142761463999E-3</v>
      </c>
    </row>
    <row r="94" spans="1:6" x14ac:dyDescent="0.25">
      <c r="A94" s="28"/>
      <c r="B94" s="17" t="s">
        <v>38</v>
      </c>
      <c r="C94" s="18">
        <v>248868.57120000038</v>
      </c>
      <c r="D94" s="19">
        <f t="shared" ref="D94:D100" si="13">C94/$C$101</f>
        <v>5.6377222818950162E-2</v>
      </c>
      <c r="E94" s="18">
        <v>1392.9224999999999</v>
      </c>
      <c r="F94" s="19">
        <f t="shared" ref="F94:F100" si="14">E94/$E$101</f>
        <v>1.1311359851952332E-3</v>
      </c>
    </row>
    <row r="95" spans="1:6" x14ac:dyDescent="0.25">
      <c r="A95" s="28"/>
      <c r="B95" s="17" t="s">
        <v>39</v>
      </c>
      <c r="C95" s="18">
        <v>924526.78369999712</v>
      </c>
      <c r="D95" s="19">
        <f t="shared" si="13"/>
        <v>0.20943686153465568</v>
      </c>
      <c r="E95" s="18">
        <v>46791.251969468394</v>
      </c>
      <c r="F95" s="19">
        <f t="shared" si="14"/>
        <v>3.7997281898313105E-2</v>
      </c>
    </row>
    <row r="96" spans="1:6" x14ac:dyDescent="0.25">
      <c r="A96" s="28"/>
      <c r="B96" s="17" t="s">
        <v>40</v>
      </c>
      <c r="C96" s="18">
        <v>1139403.998459009</v>
      </c>
      <c r="D96" s="19">
        <f t="shared" si="13"/>
        <v>0.25811388232828891</v>
      </c>
      <c r="E96" s="18">
        <v>17693.406984000001</v>
      </c>
      <c r="F96" s="19">
        <f t="shared" si="14"/>
        <v>1.4368099689901673E-2</v>
      </c>
    </row>
    <row r="97" spans="1:6" x14ac:dyDescent="0.25">
      <c r="A97" s="28"/>
      <c r="B97" s="17" t="s">
        <v>41</v>
      </c>
      <c r="C97" s="18">
        <v>599260.49832020595</v>
      </c>
      <c r="D97" s="19">
        <f t="shared" si="13"/>
        <v>0.13575294974970029</v>
      </c>
      <c r="E97" s="18">
        <v>68040.0248902842</v>
      </c>
      <c r="F97" s="19">
        <f t="shared" si="14"/>
        <v>5.5252550365852957E-2</v>
      </c>
    </row>
    <row r="98" spans="1:6" x14ac:dyDescent="0.25">
      <c r="A98" s="28"/>
      <c r="B98" s="17" t="s">
        <v>42</v>
      </c>
      <c r="C98" s="18">
        <v>160549.11842726803</v>
      </c>
      <c r="D98" s="19">
        <f t="shared" si="13"/>
        <v>3.6369853289695317E-2</v>
      </c>
      <c r="E98" s="18">
        <v>5392.8512643680006</v>
      </c>
      <c r="F98" s="19">
        <f t="shared" si="14"/>
        <v>4.3793162418815533E-3</v>
      </c>
    </row>
    <row r="99" spans="1:6" x14ac:dyDescent="0.25">
      <c r="A99" s="28"/>
      <c r="B99" s="17" t="s">
        <v>43</v>
      </c>
      <c r="C99" s="18">
        <v>508222.65656966111</v>
      </c>
      <c r="D99" s="19">
        <f t="shared" si="13"/>
        <v>0.11512977236503107</v>
      </c>
      <c r="E99" s="18">
        <v>1083148.7009086749</v>
      </c>
      <c r="F99" s="19">
        <f t="shared" si="14"/>
        <v>0.87958122071778655</v>
      </c>
    </row>
    <row r="100" spans="1:6" x14ac:dyDescent="0.25">
      <c r="A100" s="28"/>
      <c r="B100" s="17" t="s">
        <v>21</v>
      </c>
      <c r="C100" s="18">
        <v>52752.874840526776</v>
      </c>
      <c r="D100" s="19">
        <f t="shared" si="13"/>
        <v>1.1950326089325671E-2</v>
      </c>
      <c r="E100" s="18">
        <v>6323.6507424600004</v>
      </c>
      <c r="F100" s="19">
        <f t="shared" si="14"/>
        <v>5.1351808249224641E-3</v>
      </c>
    </row>
    <row r="101" spans="1:6" x14ac:dyDescent="0.25">
      <c r="A101" s="29"/>
      <c r="B101" s="20" t="s">
        <v>22</v>
      </c>
      <c r="C101" s="21">
        <f>SUM(C93:C100)</f>
        <v>4414346.0560165765</v>
      </c>
      <c r="D101" s="22">
        <f>SUM(D93:D100)</f>
        <v>1</v>
      </c>
      <c r="E101" s="21">
        <f>SUM(E93:E100)</f>
        <v>1231436.8194727555</v>
      </c>
      <c r="F101" s="22">
        <f>SUM(F93:F100)</f>
        <v>1</v>
      </c>
    </row>
    <row r="102" spans="1:6" x14ac:dyDescent="0.25">
      <c r="A102" s="9" t="s">
        <v>44</v>
      </c>
    </row>
  </sheetData>
  <mergeCells count="57">
    <mergeCell ref="A69:A72"/>
    <mergeCell ref="A79:D79"/>
    <mergeCell ref="A81:A89"/>
    <mergeCell ref="A93:A101"/>
    <mergeCell ref="A56:A59"/>
    <mergeCell ref="A66:Q66"/>
    <mergeCell ref="A67:A68"/>
    <mergeCell ref="B67:B68"/>
    <mergeCell ref="C67:E67"/>
    <mergeCell ref="F67:H67"/>
    <mergeCell ref="I67:K67"/>
    <mergeCell ref="L67:M67"/>
    <mergeCell ref="O67:Q67"/>
    <mergeCell ref="A43:A46"/>
    <mergeCell ref="A53:Q53"/>
    <mergeCell ref="A54:A55"/>
    <mergeCell ref="B54:B55"/>
    <mergeCell ref="C54:E54"/>
    <mergeCell ref="F54:H54"/>
    <mergeCell ref="I54:K54"/>
    <mergeCell ref="L54:M54"/>
    <mergeCell ref="O54:Q54"/>
    <mergeCell ref="A30:A33"/>
    <mergeCell ref="A40:Q40"/>
    <mergeCell ref="A41:A42"/>
    <mergeCell ref="B41:B42"/>
    <mergeCell ref="C41:E41"/>
    <mergeCell ref="F41:H41"/>
    <mergeCell ref="I41:K41"/>
    <mergeCell ref="L41:M41"/>
    <mergeCell ref="O41:Q41"/>
    <mergeCell ref="A17:A20"/>
    <mergeCell ref="A27:Q27"/>
    <mergeCell ref="A28:A29"/>
    <mergeCell ref="B28:B29"/>
    <mergeCell ref="C28:E28"/>
    <mergeCell ref="F28:H28"/>
    <mergeCell ref="I28:K28"/>
    <mergeCell ref="L28:M28"/>
    <mergeCell ref="O28:Q28"/>
    <mergeCell ref="A4:A7"/>
    <mergeCell ref="A14:Q14"/>
    <mergeCell ref="A15:A16"/>
    <mergeCell ref="B15:B16"/>
    <mergeCell ref="C15:E15"/>
    <mergeCell ref="F15:H15"/>
    <mergeCell ref="I15:K15"/>
    <mergeCell ref="L15:M15"/>
    <mergeCell ref="O15:Q15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lastModifiedBy>Ronit Marthak</cp:lastModifiedBy>
  <dcterms:created xsi:type="dcterms:W3CDTF">2025-09-07T07:30:21Z</dcterms:created>
  <dcterms:modified xsi:type="dcterms:W3CDTF">2025-09-09T07:00:01Z</dcterms:modified>
</cp:coreProperties>
</file>