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DHS-TPD\Website Disclosures\Monthly\11. Outstanding Corporate Bond\"/>
    </mc:Choice>
  </mc:AlternateContent>
  <bookViews>
    <workbookView xWindow="0" yWindow="0" windowWidth="28800" windowHeight="12210"/>
  </bookViews>
  <sheets>
    <sheet name="June-25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0" i="3" l="1"/>
  <c r="N71" i="3"/>
  <c r="N72" i="3"/>
  <c r="N69" i="3"/>
  <c r="N57" i="3"/>
  <c r="N58" i="3"/>
  <c r="N59" i="3"/>
  <c r="N56" i="3"/>
  <c r="N44" i="3"/>
  <c r="N45" i="3"/>
  <c r="N46" i="3"/>
  <c r="N43" i="3"/>
  <c r="N31" i="3"/>
  <c r="N32" i="3"/>
  <c r="N33" i="3"/>
  <c r="N30" i="3"/>
  <c r="N18" i="3"/>
  <c r="N19" i="3"/>
  <c r="N20" i="3"/>
  <c r="N17" i="3"/>
  <c r="N7" i="3"/>
  <c r="N5" i="3"/>
  <c r="N6" i="3"/>
  <c r="N4" i="3"/>
  <c r="N34" i="3" l="1"/>
  <c r="N73" i="3"/>
  <c r="N60" i="3"/>
  <c r="N47" i="3"/>
  <c r="N8" i="3"/>
  <c r="N21" i="3"/>
  <c r="M73" i="3" l="1"/>
  <c r="L73" i="3"/>
  <c r="M60" i="3"/>
  <c r="L60" i="3"/>
  <c r="M47" i="3"/>
  <c r="L47" i="3"/>
  <c r="M34" i="3"/>
  <c r="L34" i="3"/>
  <c r="M21" i="3"/>
  <c r="L21" i="3"/>
  <c r="M8" i="3"/>
  <c r="L8" i="3"/>
  <c r="E101" i="3"/>
  <c r="F93" i="3" s="1"/>
  <c r="C101" i="3"/>
  <c r="D99" i="3" s="1"/>
  <c r="C89" i="3"/>
  <c r="D85" i="3" s="1"/>
  <c r="O60" i="3"/>
  <c r="P60" i="3"/>
  <c r="Q60" i="3"/>
  <c r="F97" i="3" l="1"/>
  <c r="D83" i="3"/>
  <c r="D98" i="3"/>
  <c r="D97" i="3"/>
  <c r="D95" i="3"/>
  <c r="D81" i="3"/>
  <c r="F100" i="3"/>
  <c r="D84" i="3"/>
  <c r="F99" i="3"/>
  <c r="D82" i="3"/>
  <c r="D96" i="3"/>
  <c r="F98" i="3"/>
  <c r="D88" i="3"/>
  <c r="D94" i="3"/>
  <c r="F96" i="3"/>
  <c r="D87" i="3"/>
  <c r="D93" i="3"/>
  <c r="F95" i="3"/>
  <c r="D86" i="3"/>
  <c r="D100" i="3"/>
  <c r="F94" i="3"/>
  <c r="E73" i="3"/>
  <c r="D73" i="3"/>
  <c r="C73" i="3"/>
  <c r="K73" i="3"/>
  <c r="J73" i="3"/>
  <c r="I73" i="3"/>
  <c r="Q73" i="3"/>
  <c r="P73" i="3"/>
  <c r="O73" i="3"/>
  <c r="K60" i="3"/>
  <c r="J60" i="3"/>
  <c r="I60" i="3"/>
  <c r="E60" i="3"/>
  <c r="D60" i="3"/>
  <c r="C60" i="3"/>
  <c r="E47" i="3"/>
  <c r="D47" i="3"/>
  <c r="C47" i="3"/>
  <c r="K47" i="3"/>
  <c r="J47" i="3"/>
  <c r="I47" i="3"/>
  <c r="Q47" i="3"/>
  <c r="P47" i="3"/>
  <c r="O47" i="3"/>
  <c r="Q34" i="3"/>
  <c r="P34" i="3"/>
  <c r="O34" i="3"/>
  <c r="K34" i="3"/>
  <c r="J34" i="3"/>
  <c r="I34" i="3"/>
  <c r="E34" i="3"/>
  <c r="D34" i="3"/>
  <c r="C34" i="3"/>
  <c r="E21" i="3"/>
  <c r="D21" i="3"/>
  <c r="C21" i="3"/>
  <c r="K21" i="3"/>
  <c r="J21" i="3"/>
  <c r="I21" i="3"/>
  <c r="Q21" i="3"/>
  <c r="P21" i="3"/>
  <c r="O21" i="3"/>
  <c r="Q8" i="3"/>
  <c r="P8" i="3"/>
  <c r="O8" i="3"/>
  <c r="K8" i="3"/>
  <c r="J8" i="3"/>
  <c r="I8" i="3"/>
  <c r="E8" i="3"/>
  <c r="D8" i="3"/>
  <c r="C8" i="3"/>
  <c r="D89" i="3" l="1"/>
  <c r="F101" i="3"/>
  <c r="D101" i="3"/>
  <c r="H73" i="3"/>
  <c r="G73" i="3"/>
  <c r="F73" i="3"/>
  <c r="H60" i="3"/>
  <c r="G60" i="3"/>
  <c r="F60" i="3"/>
  <c r="H47" i="3"/>
  <c r="G47" i="3"/>
  <c r="F47" i="3"/>
  <c r="H34" i="3"/>
  <c r="G34" i="3"/>
  <c r="F34" i="3"/>
  <c r="H21" i="3"/>
  <c r="G21" i="3"/>
  <c r="F21" i="3"/>
  <c r="H8" i="3"/>
  <c r="G8" i="3"/>
  <c r="F8" i="3"/>
</calcChain>
</file>

<file path=xl/sharedStrings.xml><?xml version="1.0" encoding="utf-8"?>
<sst xmlns="http://schemas.openxmlformats.org/spreadsheetml/2006/main" count="229" uniqueCount="47">
  <si>
    <t xml:space="preserve"> Outstanding corporate bonds issued by financial Issuers on monthly basis.</t>
  </si>
  <si>
    <t>Monthly</t>
  </si>
  <si>
    <t>Opening Balance in NSDL and CDSL system</t>
  </si>
  <si>
    <t>Issues during the month in NSDL and CDSL system#</t>
  </si>
  <si>
    <t>Redemptions during the month in NSDL &amp; CDSL sytem##</t>
  </si>
  <si>
    <t>Demat/ Remat transactions (Net value) in NSDL and CDSL</t>
  </si>
  <si>
    <t>Others (if any)*</t>
  </si>
  <si>
    <t>Closing balance in NSDL and CDSL system</t>
  </si>
  <si>
    <t>Number of Issuers</t>
  </si>
  <si>
    <t>Opening No. of instruments Outstanding</t>
  </si>
  <si>
    <t>Opening Outstanding Amount (Rs. In crores)</t>
  </si>
  <si>
    <t>No. of Issues</t>
  </si>
  <si>
    <t>(Amount in Rs. Crores)</t>
  </si>
  <si>
    <t>Number of Redemptions</t>
  </si>
  <si>
    <t>No. of transfers</t>
  </si>
  <si>
    <t>No. of Instruments outstanding</t>
  </si>
  <si>
    <t>Net Outstanding Amount (Rs. In Crores)</t>
  </si>
  <si>
    <t>Fixed Rate</t>
  </si>
  <si>
    <t>Floating Rate</t>
  </si>
  <si>
    <t>Structured Notes</t>
  </si>
  <si>
    <t>Others</t>
  </si>
  <si>
    <t>Total</t>
  </si>
  <si>
    <t>*Others include Redemption through change in face value etc.</t>
  </si>
  <si>
    <t>#  Corporate Action executed by Issuers / R&amp;T Agents to credit the investors having accounts in NSDL  &amp; CDSL system.</t>
  </si>
  <si>
    <t>##  Corporate Action executed by Issuers / R&amp;T Agents to debit the investors having accounts in NSDL &amp; CDSL system.</t>
  </si>
  <si>
    <t>Period</t>
  </si>
  <si>
    <t>Type of issuers#</t>
  </si>
  <si>
    <t>Outstanding Value held (Amount in Rs. Cr)</t>
  </si>
  <si>
    <t>Percentage</t>
  </si>
  <si>
    <t>Banks</t>
  </si>
  <si>
    <t>Bank / PSU / Government Owned HFCs</t>
  </si>
  <si>
    <t>Bank / PSU / Government Owned NBFCs</t>
  </si>
  <si>
    <t>PSUs/Statutory Bodies</t>
  </si>
  <si>
    <t>NBFC</t>
  </si>
  <si>
    <t>HFC</t>
  </si>
  <si>
    <t xml:space="preserve">Corporate </t>
  </si>
  <si>
    <t># Issuers are categorised based on SEBI email dated May 15, 2020 and NSDL emails dated August 25, 2020 &amp; May 18, 2021</t>
  </si>
  <si>
    <t>Listed Outstanding Value held (Amount in Rs. Cr)</t>
  </si>
  <si>
    <t>Unlisted Outstanding Value held (Amount in Rs. Cr)</t>
  </si>
  <si>
    <t>Outstanding corporate bonds issued by Non-Financial Issuers on monthly basis</t>
  </si>
  <si>
    <t>Outstanding value of corporate debt on the basis of issuers category</t>
  </si>
  <si>
    <t xml:space="preserve"> Outstanding Listed corporate bonds issued by financial Issuers on monthly basis.</t>
  </si>
  <si>
    <t xml:space="preserve"> Outstanding Unlisted corporate bonds issued by financial Issuers on monthly basis.</t>
  </si>
  <si>
    <t>Outstanding Listed corporate bonds issued by Non-Financial Issuers on monthly basis</t>
  </si>
  <si>
    <t>Outstanding Unlisted corporate bonds issued by Non-Financial Issuers on monthly basis</t>
  </si>
  <si>
    <t xml:space="preserve">Type of Instruments ** </t>
  </si>
  <si>
    <t>**Type of Instruments are classified based the details provided by the issuer/CDSL at the time of obtaining ISIN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</si>
</sst>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 * #,##0.00_ ;_ * \-#,##0.00_ ;_ * &quot;-&quot;??_ ;_ @_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Aptos Narrow"/>
      <family val="2"/>
    </font>
    <font>
      <sz val="11"/>
      <color theme="1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3" fillId="0" borderId="0" xfId="0" applyFont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3" fontId="3" fillId="0" borderId="2" xfId="1" applyNumberFormat="1" applyFont="1" applyBorder="1" applyAlignment="1">
      <alignment horizontal="right" wrapText="1"/>
    </xf>
    <xf numFmtId="4" fontId="3" fillId="0" borderId="2" xfId="1" applyNumberFormat="1" applyFont="1" applyBorder="1" applyAlignment="1">
      <alignment horizontal="right" wrapText="1"/>
    </xf>
    <xf numFmtId="3" fontId="4" fillId="0" borderId="2" xfId="1" applyNumberFormat="1" applyFont="1" applyBorder="1" applyAlignment="1">
      <alignment horizontal="right" wrapText="1"/>
    </xf>
    <xf numFmtId="4" fontId="4" fillId="0" borderId="2" xfId="1" applyNumberFormat="1" applyFont="1" applyBorder="1" applyAlignment="1">
      <alignment horizontal="right" wrapText="1"/>
    </xf>
    <xf numFmtId="0" fontId="3" fillId="0" borderId="0" xfId="0" applyFont="1" applyAlignment="1">
      <alignment horizontal="left"/>
    </xf>
    <xf numFmtId="0" fontId="3" fillId="0" borderId="0" xfId="0" applyFont="1"/>
    <xf numFmtId="0" fontId="6" fillId="0" borderId="2" xfId="0" applyFont="1" applyBorder="1" applyAlignment="1">
      <alignment horizontal="left" vertical="center" wrapText="1"/>
    </xf>
    <xf numFmtId="17" fontId="7" fillId="0" borderId="2" xfId="0" applyNumberFormat="1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2" fontId="3" fillId="0" borderId="2" xfId="0" applyNumberFormat="1" applyFont="1" applyBorder="1" applyAlignment="1">
      <alignment horizontal="right" vertical="center" wrapText="1"/>
    </xf>
    <xf numFmtId="10" fontId="7" fillId="0" borderId="2" xfId="0" applyNumberFormat="1" applyFont="1" applyBorder="1" applyAlignment="1">
      <alignment horizontal="right" vertical="center" wrapText="1"/>
    </xf>
    <xf numFmtId="2" fontId="4" fillId="0" borderId="2" xfId="0" applyNumberFormat="1" applyFont="1" applyBorder="1" applyAlignment="1">
      <alignment horizontal="right" vertical="center" wrapText="1"/>
    </xf>
    <xf numFmtId="10" fontId="6" fillId="0" borderId="2" xfId="0" applyNumberFormat="1" applyFont="1" applyBorder="1" applyAlignment="1">
      <alignment horizontal="right" vertical="center" wrapText="1"/>
    </xf>
    <xf numFmtId="2" fontId="7" fillId="0" borderId="2" xfId="0" applyNumberFormat="1" applyFont="1" applyBorder="1" applyAlignment="1">
      <alignment horizontal="right" vertical="center" wrapText="1"/>
    </xf>
    <xf numFmtId="10" fontId="7" fillId="0" borderId="2" xfId="2" applyNumberFormat="1" applyFont="1" applyBorder="1" applyAlignment="1">
      <alignment horizontal="right" vertical="center" wrapText="1"/>
    </xf>
    <xf numFmtId="17" fontId="6" fillId="0" borderId="2" xfId="0" applyNumberFormat="1" applyFont="1" applyBorder="1" applyAlignment="1">
      <alignment horizontal="left" vertical="center" wrapText="1"/>
    </xf>
    <xf numFmtId="2" fontId="6" fillId="0" borderId="2" xfId="0" applyNumberFormat="1" applyFont="1" applyBorder="1" applyAlignment="1">
      <alignment horizontal="right" vertical="center" wrapText="1"/>
    </xf>
    <xf numFmtId="10" fontId="6" fillId="0" borderId="2" xfId="2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17" fontId="3" fillId="0" borderId="3" xfId="0" applyNumberFormat="1" applyFont="1" applyBorder="1" applyAlignment="1">
      <alignment horizontal="center" vertical="center" wrapText="1"/>
    </xf>
    <xf numFmtId="17" fontId="3" fillId="0" borderId="5" xfId="0" applyNumberFormat="1" applyFont="1" applyBorder="1" applyAlignment="1">
      <alignment horizontal="center" vertical="center" wrapText="1"/>
    </xf>
    <xf numFmtId="17" fontId="3" fillId="0" borderId="4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wrapText="1"/>
    </xf>
  </cellXfs>
  <cellStyles count="4">
    <cellStyle name="Comma" xfId="1" builtinId="3"/>
    <cellStyle name="Comma 2" xf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2"/>
  <sheetViews>
    <sheetView tabSelected="1" zoomScale="80" workbookViewId="0">
      <selection activeCell="D24" sqref="D24"/>
    </sheetView>
  </sheetViews>
  <sheetFormatPr defaultRowHeight="14.25"/>
  <cols>
    <col min="1" max="1" width="9.140625" style="1"/>
    <col min="2" max="2" width="37.7109375" style="1" bestFit="1" customWidth="1"/>
    <col min="3" max="3" width="14.28515625" style="1" customWidth="1"/>
    <col min="4" max="4" width="16.140625" style="1" customWidth="1"/>
    <col min="5" max="5" width="16.5703125" style="1" customWidth="1"/>
    <col min="6" max="6" width="13.7109375" style="1" customWidth="1"/>
    <col min="7" max="7" width="9.140625" style="1"/>
    <col min="8" max="8" width="12.85546875" style="1" customWidth="1"/>
    <col min="9" max="9" width="11" style="1" customWidth="1"/>
    <col min="10" max="10" width="15.5703125" style="1" customWidth="1"/>
    <col min="11" max="11" width="13.85546875" style="1" customWidth="1"/>
    <col min="12" max="12" width="10.28515625" style="1" customWidth="1"/>
    <col min="13" max="13" width="14" style="1" customWidth="1"/>
    <col min="14" max="14" width="12.28515625" style="1" customWidth="1"/>
    <col min="15" max="15" width="13" style="1" customWidth="1"/>
    <col min="16" max="16" width="17.28515625" style="1" customWidth="1"/>
    <col min="17" max="17" width="16.28515625" style="1" customWidth="1"/>
    <col min="18" max="16384" width="9.140625" style="1"/>
  </cols>
  <sheetData>
    <row r="1" spans="1:17" ht="15.7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7" ht="30" customHeight="1">
      <c r="A2" s="28" t="s">
        <v>1</v>
      </c>
      <c r="B2" s="28" t="s">
        <v>45</v>
      </c>
      <c r="C2" s="24" t="s">
        <v>2</v>
      </c>
      <c r="D2" s="24"/>
      <c r="E2" s="24"/>
      <c r="F2" s="24" t="s">
        <v>3</v>
      </c>
      <c r="G2" s="24"/>
      <c r="H2" s="24"/>
      <c r="I2" s="24" t="s">
        <v>4</v>
      </c>
      <c r="J2" s="24"/>
      <c r="K2" s="24"/>
      <c r="L2" s="24" t="s">
        <v>5</v>
      </c>
      <c r="M2" s="24"/>
      <c r="N2" s="2" t="s">
        <v>6</v>
      </c>
      <c r="O2" s="24" t="s">
        <v>7</v>
      </c>
      <c r="P2" s="24"/>
      <c r="Q2" s="24"/>
    </row>
    <row r="3" spans="1:17" ht="60">
      <c r="A3" s="29"/>
      <c r="B3" s="29"/>
      <c r="C3" s="3" t="s">
        <v>8</v>
      </c>
      <c r="D3" s="3" t="s">
        <v>9</v>
      </c>
      <c r="E3" s="3" t="s">
        <v>10</v>
      </c>
      <c r="F3" s="3" t="s">
        <v>8</v>
      </c>
      <c r="G3" s="3" t="s">
        <v>11</v>
      </c>
      <c r="H3" s="3" t="s">
        <v>12</v>
      </c>
      <c r="I3" s="3" t="s">
        <v>8</v>
      </c>
      <c r="J3" s="3" t="s">
        <v>13</v>
      </c>
      <c r="K3" s="3" t="s">
        <v>12</v>
      </c>
      <c r="L3" s="3" t="s">
        <v>14</v>
      </c>
      <c r="M3" s="3" t="s">
        <v>12</v>
      </c>
      <c r="N3" s="3" t="s">
        <v>12</v>
      </c>
      <c r="O3" s="3" t="s">
        <v>8</v>
      </c>
      <c r="P3" s="3" t="s">
        <v>15</v>
      </c>
      <c r="Q3" s="3" t="s">
        <v>16</v>
      </c>
    </row>
    <row r="4" spans="1:17">
      <c r="A4" s="25">
        <v>45809</v>
      </c>
      <c r="B4" s="4" t="s">
        <v>17</v>
      </c>
      <c r="C4" s="5">
        <v>566</v>
      </c>
      <c r="D4" s="5">
        <v>10515</v>
      </c>
      <c r="E4" s="6">
        <v>3289128.2027925132</v>
      </c>
      <c r="F4" s="5">
        <v>111</v>
      </c>
      <c r="G4" s="5">
        <v>350</v>
      </c>
      <c r="H4" s="6">
        <v>80434.533200000064</v>
      </c>
      <c r="I4" s="5">
        <v>75</v>
      </c>
      <c r="J4" s="5">
        <v>142</v>
      </c>
      <c r="K4" s="6">
        <v>48087.032351996007</v>
      </c>
      <c r="L4" s="5">
        <v>117</v>
      </c>
      <c r="M4" s="6">
        <v>117.5107999999999</v>
      </c>
      <c r="N4" s="6">
        <f>E4+H4-K4+M4-Q4</f>
        <v>1375.2412614948116</v>
      </c>
      <c r="O4" s="5">
        <v>571</v>
      </c>
      <c r="P4" s="5">
        <v>10621</v>
      </c>
      <c r="Q4" s="6">
        <v>3320217.9731790223</v>
      </c>
    </row>
    <row r="5" spans="1:17">
      <c r="A5" s="26"/>
      <c r="B5" s="4" t="s">
        <v>18</v>
      </c>
      <c r="C5" s="5">
        <v>94</v>
      </c>
      <c r="D5" s="5">
        <v>225</v>
      </c>
      <c r="E5" s="6">
        <v>55368.997849999963</v>
      </c>
      <c r="F5" s="5">
        <v>5</v>
      </c>
      <c r="G5" s="5">
        <v>5</v>
      </c>
      <c r="H5" s="6">
        <v>770</v>
      </c>
      <c r="I5" s="5">
        <v>7</v>
      </c>
      <c r="J5" s="5">
        <v>8</v>
      </c>
      <c r="K5" s="6">
        <v>405.4</v>
      </c>
      <c r="L5" s="5">
        <v>1</v>
      </c>
      <c r="M5" s="6">
        <v>0.1</v>
      </c>
      <c r="N5" s="6">
        <f t="shared" ref="N5:N7" si="0">E5+H5-K5+M5-Q5</f>
        <v>23.653000000027532</v>
      </c>
      <c r="O5" s="5">
        <v>94</v>
      </c>
      <c r="P5" s="5">
        <v>224</v>
      </c>
      <c r="Q5" s="6">
        <v>55710.044849999933</v>
      </c>
    </row>
    <row r="6" spans="1:17">
      <c r="A6" s="26"/>
      <c r="B6" s="4" t="s">
        <v>19</v>
      </c>
      <c r="C6" s="5">
        <v>64</v>
      </c>
      <c r="D6" s="5">
        <v>2516</v>
      </c>
      <c r="E6" s="6">
        <v>27430.787815813797</v>
      </c>
      <c r="F6" s="5">
        <v>4</v>
      </c>
      <c r="G6" s="5">
        <v>32</v>
      </c>
      <c r="H6" s="6">
        <v>557.82999999999993</v>
      </c>
      <c r="I6" s="5">
        <v>10</v>
      </c>
      <c r="J6" s="5">
        <v>21</v>
      </c>
      <c r="K6" s="6">
        <v>568.40000000000009</v>
      </c>
      <c r="L6" s="5">
        <v>0</v>
      </c>
      <c r="M6" s="6">
        <v>0</v>
      </c>
      <c r="N6" s="6">
        <f t="shared" si="0"/>
        <v>453.85000000005311</v>
      </c>
      <c r="O6" s="5">
        <v>63</v>
      </c>
      <c r="P6" s="5">
        <v>2525</v>
      </c>
      <c r="Q6" s="6">
        <v>26966.367815813745</v>
      </c>
    </row>
    <row r="7" spans="1:17">
      <c r="A7" s="27"/>
      <c r="B7" s="4" t="s">
        <v>20</v>
      </c>
      <c r="C7" s="5">
        <v>97</v>
      </c>
      <c r="D7" s="5">
        <v>1019</v>
      </c>
      <c r="E7" s="6">
        <v>32632.795193601283</v>
      </c>
      <c r="F7" s="5">
        <v>4</v>
      </c>
      <c r="G7" s="5">
        <v>13</v>
      </c>
      <c r="H7" s="6">
        <v>470.66119999999995</v>
      </c>
      <c r="I7" s="5">
        <v>4</v>
      </c>
      <c r="J7" s="5">
        <v>4</v>
      </c>
      <c r="K7" s="6">
        <v>9.5150999999999986</v>
      </c>
      <c r="L7" s="5">
        <v>19</v>
      </c>
      <c r="M7" s="6">
        <v>15.3325</v>
      </c>
      <c r="N7" s="6">
        <f t="shared" si="0"/>
        <v>38.239189987376449</v>
      </c>
      <c r="O7" s="5">
        <v>99</v>
      </c>
      <c r="P7" s="5">
        <v>1022</v>
      </c>
      <c r="Q7" s="6">
        <v>33071.034603613909</v>
      </c>
    </row>
    <row r="8" spans="1:17" ht="15">
      <c r="A8" s="4"/>
      <c r="B8" s="3" t="s">
        <v>21</v>
      </c>
      <c r="C8" s="7">
        <f t="shared" ref="C8:K8" si="1">SUM(C4:C7)</f>
        <v>821</v>
      </c>
      <c r="D8" s="7">
        <f t="shared" si="1"/>
        <v>14275</v>
      </c>
      <c r="E8" s="7">
        <f t="shared" si="1"/>
        <v>3404560.7836519284</v>
      </c>
      <c r="F8" s="7">
        <f t="shared" si="1"/>
        <v>124</v>
      </c>
      <c r="G8" s="7">
        <f t="shared" si="1"/>
        <v>400</v>
      </c>
      <c r="H8" s="7">
        <f t="shared" si="1"/>
        <v>82233.024400000068</v>
      </c>
      <c r="I8" s="7">
        <f t="shared" si="1"/>
        <v>96</v>
      </c>
      <c r="J8" s="7">
        <f t="shared" si="1"/>
        <v>175</v>
      </c>
      <c r="K8" s="7">
        <f t="shared" si="1"/>
        <v>49070.347451996007</v>
      </c>
      <c r="L8" s="7">
        <f t="shared" ref="L8:Q8" si="2">SUM(L4:L7)</f>
        <v>137</v>
      </c>
      <c r="M8" s="8">
        <f t="shared" si="2"/>
        <v>132.94329999999991</v>
      </c>
      <c r="N8" s="8">
        <f t="shared" si="2"/>
        <v>1890.9834514822687</v>
      </c>
      <c r="O8" s="7">
        <f t="shared" si="2"/>
        <v>827</v>
      </c>
      <c r="P8" s="7">
        <f t="shared" si="2"/>
        <v>14392</v>
      </c>
      <c r="Q8" s="7">
        <f t="shared" si="2"/>
        <v>3435965.4204484494</v>
      </c>
    </row>
    <row r="9" spans="1:17">
      <c r="A9" s="9" t="s">
        <v>22</v>
      </c>
    </row>
    <row r="10" spans="1:17">
      <c r="A10" s="9" t="s">
        <v>46</v>
      </c>
    </row>
    <row r="11" spans="1:17" s="10" customFormat="1">
      <c r="A11" s="9" t="s">
        <v>23</v>
      </c>
    </row>
    <row r="12" spans="1:17" s="10" customFormat="1">
      <c r="A12" s="9" t="s">
        <v>24</v>
      </c>
    </row>
    <row r="13" spans="1:17" s="10" customFormat="1">
      <c r="A13" s="9"/>
    </row>
    <row r="14" spans="1:17" ht="15.75">
      <c r="A14" s="23" t="s">
        <v>41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</row>
    <row r="15" spans="1:17" ht="27.75" customHeight="1">
      <c r="A15" s="28" t="s">
        <v>1</v>
      </c>
      <c r="B15" s="28" t="s">
        <v>45</v>
      </c>
      <c r="C15" s="24" t="s">
        <v>2</v>
      </c>
      <c r="D15" s="24"/>
      <c r="E15" s="24"/>
      <c r="F15" s="24" t="s">
        <v>3</v>
      </c>
      <c r="G15" s="24"/>
      <c r="H15" s="24"/>
      <c r="I15" s="24" t="s">
        <v>4</v>
      </c>
      <c r="J15" s="24"/>
      <c r="K15" s="24"/>
      <c r="L15" s="24" t="s">
        <v>5</v>
      </c>
      <c r="M15" s="24"/>
      <c r="N15" s="2" t="s">
        <v>6</v>
      </c>
      <c r="O15" s="24" t="s">
        <v>7</v>
      </c>
      <c r="P15" s="24"/>
      <c r="Q15" s="24"/>
    </row>
    <row r="16" spans="1:17" ht="64.5" customHeight="1">
      <c r="A16" s="29"/>
      <c r="B16" s="29"/>
      <c r="C16" s="3" t="s">
        <v>8</v>
      </c>
      <c r="D16" s="3" t="s">
        <v>9</v>
      </c>
      <c r="E16" s="3" t="s">
        <v>10</v>
      </c>
      <c r="F16" s="3" t="s">
        <v>8</v>
      </c>
      <c r="G16" s="3" t="s">
        <v>11</v>
      </c>
      <c r="H16" s="3" t="s">
        <v>12</v>
      </c>
      <c r="I16" s="3" t="s">
        <v>8</v>
      </c>
      <c r="J16" s="3" t="s">
        <v>13</v>
      </c>
      <c r="K16" s="3" t="s">
        <v>12</v>
      </c>
      <c r="L16" s="3" t="s">
        <v>14</v>
      </c>
      <c r="M16" s="3" t="s">
        <v>12</v>
      </c>
      <c r="N16" s="3" t="s">
        <v>12</v>
      </c>
      <c r="O16" s="3" t="s">
        <v>8</v>
      </c>
      <c r="P16" s="3" t="s">
        <v>15</v>
      </c>
      <c r="Q16" s="3" t="s">
        <v>16</v>
      </c>
    </row>
    <row r="17" spans="1:17">
      <c r="A17" s="25">
        <v>45809</v>
      </c>
      <c r="B17" s="4" t="s">
        <v>17</v>
      </c>
      <c r="C17" s="5">
        <v>316</v>
      </c>
      <c r="D17" s="5">
        <v>5765</v>
      </c>
      <c r="E17" s="6">
        <v>3206901.9387801499</v>
      </c>
      <c r="F17" s="5">
        <v>62</v>
      </c>
      <c r="G17" s="5">
        <v>172</v>
      </c>
      <c r="H17" s="6">
        <v>77116.458800000008</v>
      </c>
      <c r="I17" s="5">
        <v>47</v>
      </c>
      <c r="J17" s="5">
        <v>77</v>
      </c>
      <c r="K17" s="6">
        <v>46670.000101996018</v>
      </c>
      <c r="L17" s="5">
        <v>78</v>
      </c>
      <c r="M17" s="6">
        <v>6.1716999999999933</v>
      </c>
      <c r="N17" s="6">
        <f t="shared" ref="N17:N20" si="3">E17+H17-K17+M17-Q17</f>
        <v>1082.5916065876372</v>
      </c>
      <c r="O17" s="5">
        <v>318</v>
      </c>
      <c r="P17" s="5">
        <v>5816</v>
      </c>
      <c r="Q17" s="6">
        <v>3236271.9775715661</v>
      </c>
    </row>
    <row r="18" spans="1:17">
      <c r="A18" s="26"/>
      <c r="B18" s="4" t="s">
        <v>18</v>
      </c>
      <c r="C18" s="5">
        <v>64</v>
      </c>
      <c r="D18" s="5">
        <v>148</v>
      </c>
      <c r="E18" s="6">
        <v>22563.737799999981</v>
      </c>
      <c r="F18" s="5">
        <v>2</v>
      </c>
      <c r="G18" s="5">
        <v>2</v>
      </c>
      <c r="H18" s="6">
        <v>525</v>
      </c>
      <c r="I18" s="5">
        <v>4</v>
      </c>
      <c r="J18" s="5">
        <v>4</v>
      </c>
      <c r="K18" s="6">
        <v>380.8</v>
      </c>
      <c r="L18" s="5">
        <v>1</v>
      </c>
      <c r="M18" s="6">
        <v>0.1</v>
      </c>
      <c r="N18" s="6">
        <f t="shared" si="3"/>
        <v>11.227800000004208</v>
      </c>
      <c r="O18" s="5">
        <v>64</v>
      </c>
      <c r="P18" s="5">
        <v>146</v>
      </c>
      <c r="Q18" s="6">
        <v>22696.809999999976</v>
      </c>
    </row>
    <row r="19" spans="1:17">
      <c r="A19" s="26"/>
      <c r="B19" s="4" t="s">
        <v>19</v>
      </c>
      <c r="C19" s="5">
        <v>52</v>
      </c>
      <c r="D19" s="5">
        <v>170</v>
      </c>
      <c r="E19" s="6">
        <v>8413.995315814007</v>
      </c>
      <c r="F19" s="5">
        <v>1</v>
      </c>
      <c r="G19" s="5">
        <v>2</v>
      </c>
      <c r="H19" s="6">
        <v>131.54</v>
      </c>
      <c r="I19" s="5">
        <v>3</v>
      </c>
      <c r="J19" s="5">
        <v>5</v>
      </c>
      <c r="K19" s="6">
        <v>477.81</v>
      </c>
      <c r="L19" s="5">
        <v>0</v>
      </c>
      <c r="M19" s="6">
        <v>0</v>
      </c>
      <c r="N19" s="6">
        <f t="shared" si="3"/>
        <v>408.34000000000287</v>
      </c>
      <c r="O19" s="5">
        <v>51</v>
      </c>
      <c r="P19" s="5">
        <v>165</v>
      </c>
      <c r="Q19" s="6">
        <v>7659.3853158140046</v>
      </c>
    </row>
    <row r="20" spans="1:17">
      <c r="A20" s="27"/>
      <c r="B20" s="4" t="s">
        <v>20</v>
      </c>
      <c r="C20" s="5">
        <v>68</v>
      </c>
      <c r="D20" s="5">
        <v>816</v>
      </c>
      <c r="E20" s="6">
        <v>24204.57350000001</v>
      </c>
      <c r="F20" s="5">
        <v>3</v>
      </c>
      <c r="G20" s="5">
        <v>11</v>
      </c>
      <c r="H20" s="6">
        <v>470.28119999999996</v>
      </c>
      <c r="I20" s="5">
        <v>4</v>
      </c>
      <c r="J20" s="5">
        <v>4</v>
      </c>
      <c r="K20" s="6">
        <v>9.5150999999999986</v>
      </c>
      <c r="L20" s="5">
        <v>7</v>
      </c>
      <c r="M20" s="6">
        <v>0.85000000000000009</v>
      </c>
      <c r="N20" s="6">
        <f t="shared" si="3"/>
        <v>38.361700000070414</v>
      </c>
      <c r="O20" s="5">
        <v>69</v>
      </c>
      <c r="P20" s="5">
        <v>817</v>
      </c>
      <c r="Q20" s="6">
        <v>24627.827899999938</v>
      </c>
    </row>
    <row r="21" spans="1:17" ht="15">
      <c r="A21" s="4"/>
      <c r="B21" s="3" t="s">
        <v>21</v>
      </c>
      <c r="C21" s="7">
        <f t="shared" ref="C21:K21" si="4">SUM(C17:C20)</f>
        <v>500</v>
      </c>
      <c r="D21" s="7">
        <f t="shared" si="4"/>
        <v>6899</v>
      </c>
      <c r="E21" s="7">
        <f t="shared" si="4"/>
        <v>3262084.2453959635</v>
      </c>
      <c r="F21" s="7">
        <f t="shared" si="4"/>
        <v>68</v>
      </c>
      <c r="G21" s="7">
        <f t="shared" si="4"/>
        <v>187</v>
      </c>
      <c r="H21" s="7">
        <f t="shared" si="4"/>
        <v>78243.28</v>
      </c>
      <c r="I21" s="7">
        <f t="shared" si="4"/>
        <v>58</v>
      </c>
      <c r="J21" s="7">
        <f t="shared" si="4"/>
        <v>90</v>
      </c>
      <c r="K21" s="7">
        <f t="shared" si="4"/>
        <v>47538.125201996016</v>
      </c>
      <c r="L21" s="7">
        <f t="shared" ref="L21:Q21" si="5">SUM(L17:L20)</f>
        <v>86</v>
      </c>
      <c r="M21" s="8">
        <f t="shared" si="5"/>
        <v>7.1216999999999935</v>
      </c>
      <c r="N21" s="8">
        <f t="shared" si="5"/>
        <v>1540.5211065877147</v>
      </c>
      <c r="O21" s="7">
        <f t="shared" si="5"/>
        <v>502</v>
      </c>
      <c r="P21" s="7">
        <f t="shared" si="5"/>
        <v>6944</v>
      </c>
      <c r="Q21" s="7">
        <f t="shared" si="5"/>
        <v>3291256.0007873802</v>
      </c>
    </row>
    <row r="22" spans="1:17">
      <c r="A22" s="9" t="s">
        <v>22</v>
      </c>
    </row>
    <row r="23" spans="1:17">
      <c r="A23" s="9" t="s">
        <v>46</v>
      </c>
    </row>
    <row r="24" spans="1:17" s="9" customFormat="1">
      <c r="A24" s="9" t="s">
        <v>23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s="9" customFormat="1">
      <c r="A25" s="9" t="s">
        <v>24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s="9" customFormat="1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</row>
    <row r="27" spans="1:17" ht="15.75">
      <c r="A27" s="23" t="s">
        <v>42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</row>
    <row r="28" spans="1:17" ht="36.75" customHeight="1">
      <c r="A28" s="28" t="s">
        <v>1</v>
      </c>
      <c r="B28" s="28" t="s">
        <v>45</v>
      </c>
      <c r="C28" s="24" t="s">
        <v>2</v>
      </c>
      <c r="D28" s="24"/>
      <c r="E28" s="24"/>
      <c r="F28" s="24" t="s">
        <v>3</v>
      </c>
      <c r="G28" s="24"/>
      <c r="H28" s="24"/>
      <c r="I28" s="24" t="s">
        <v>4</v>
      </c>
      <c r="J28" s="24"/>
      <c r="K28" s="24"/>
      <c r="L28" s="24" t="s">
        <v>5</v>
      </c>
      <c r="M28" s="24"/>
      <c r="N28" s="2" t="s">
        <v>6</v>
      </c>
      <c r="O28" s="24" t="s">
        <v>7</v>
      </c>
      <c r="P28" s="24"/>
      <c r="Q28" s="24"/>
    </row>
    <row r="29" spans="1:17" ht="63" customHeight="1">
      <c r="A29" s="29"/>
      <c r="B29" s="29"/>
      <c r="C29" s="3" t="s">
        <v>8</v>
      </c>
      <c r="D29" s="3" t="s">
        <v>9</v>
      </c>
      <c r="E29" s="3" t="s">
        <v>10</v>
      </c>
      <c r="F29" s="3" t="s">
        <v>8</v>
      </c>
      <c r="G29" s="3" t="s">
        <v>11</v>
      </c>
      <c r="H29" s="3" t="s">
        <v>12</v>
      </c>
      <c r="I29" s="3" t="s">
        <v>8</v>
      </c>
      <c r="J29" s="3" t="s">
        <v>13</v>
      </c>
      <c r="K29" s="3" t="s">
        <v>12</v>
      </c>
      <c r="L29" s="3" t="s">
        <v>14</v>
      </c>
      <c r="M29" s="3" t="s">
        <v>12</v>
      </c>
      <c r="N29" s="3" t="s">
        <v>12</v>
      </c>
      <c r="O29" s="3" t="s">
        <v>8</v>
      </c>
      <c r="P29" s="3" t="s">
        <v>15</v>
      </c>
      <c r="Q29" s="3" t="s">
        <v>16</v>
      </c>
    </row>
    <row r="30" spans="1:17">
      <c r="A30" s="25">
        <v>45809</v>
      </c>
      <c r="B30" s="4" t="s">
        <v>17</v>
      </c>
      <c r="C30" s="5">
        <v>381</v>
      </c>
      <c r="D30" s="5">
        <v>4750</v>
      </c>
      <c r="E30" s="6">
        <v>82226.2640124186</v>
      </c>
      <c r="F30" s="5">
        <v>51</v>
      </c>
      <c r="G30" s="5">
        <v>178</v>
      </c>
      <c r="H30" s="6">
        <v>3318.0743999999986</v>
      </c>
      <c r="I30" s="5">
        <v>30</v>
      </c>
      <c r="J30" s="5">
        <v>65</v>
      </c>
      <c r="K30" s="6">
        <v>1417.0322499999997</v>
      </c>
      <c r="L30" s="5">
        <v>39</v>
      </c>
      <c r="M30" s="6">
        <v>111.33910000000002</v>
      </c>
      <c r="N30" s="6">
        <f t="shared" ref="N30:N33" si="6">E30+H30-K30+M30-Q30</f>
        <v>292.64965490343457</v>
      </c>
      <c r="O30" s="5">
        <v>385</v>
      </c>
      <c r="P30" s="5">
        <v>4805</v>
      </c>
      <c r="Q30" s="6">
        <v>83945.995607515157</v>
      </c>
    </row>
    <row r="31" spans="1:17">
      <c r="A31" s="26"/>
      <c r="B31" s="4" t="s">
        <v>18</v>
      </c>
      <c r="C31" s="5">
        <v>37</v>
      </c>
      <c r="D31" s="5">
        <v>77</v>
      </c>
      <c r="E31" s="6">
        <v>32805.26004999999</v>
      </c>
      <c r="F31" s="5">
        <v>3</v>
      </c>
      <c r="G31" s="5">
        <v>3</v>
      </c>
      <c r="H31" s="6">
        <v>245</v>
      </c>
      <c r="I31" s="5">
        <v>3</v>
      </c>
      <c r="J31" s="5">
        <v>4</v>
      </c>
      <c r="K31" s="6">
        <v>24.6</v>
      </c>
      <c r="L31" s="5">
        <v>0</v>
      </c>
      <c r="M31" s="6">
        <v>0</v>
      </c>
      <c r="N31" s="6">
        <f t="shared" si="6"/>
        <v>12.425199999990582</v>
      </c>
      <c r="O31" s="5">
        <v>37</v>
      </c>
      <c r="P31" s="5">
        <v>78</v>
      </c>
      <c r="Q31" s="6">
        <v>33013.234850000001</v>
      </c>
    </row>
    <row r="32" spans="1:17">
      <c r="A32" s="26"/>
      <c r="B32" s="4" t="s">
        <v>19</v>
      </c>
      <c r="C32" s="5">
        <v>23</v>
      </c>
      <c r="D32" s="5">
        <v>2346</v>
      </c>
      <c r="E32" s="6">
        <v>19016.79249999985</v>
      </c>
      <c r="F32" s="5">
        <v>3</v>
      </c>
      <c r="G32" s="5">
        <v>30</v>
      </c>
      <c r="H32" s="6">
        <v>426.28999999999991</v>
      </c>
      <c r="I32" s="5">
        <v>7</v>
      </c>
      <c r="J32" s="5">
        <v>16</v>
      </c>
      <c r="K32" s="6">
        <v>90.589999999999989</v>
      </c>
      <c r="L32" s="5">
        <v>0</v>
      </c>
      <c r="M32" s="6">
        <v>0</v>
      </c>
      <c r="N32" s="6">
        <f t="shared" si="6"/>
        <v>45.510000000082073</v>
      </c>
      <c r="O32" s="5">
        <v>22</v>
      </c>
      <c r="P32" s="5">
        <v>2360</v>
      </c>
      <c r="Q32" s="6">
        <v>19306.982499999769</v>
      </c>
    </row>
    <row r="33" spans="1:17">
      <c r="A33" s="27"/>
      <c r="B33" s="4" t="s">
        <v>20</v>
      </c>
      <c r="C33" s="5">
        <v>39</v>
      </c>
      <c r="D33" s="5">
        <v>203</v>
      </c>
      <c r="E33" s="6">
        <v>8428.2216936013065</v>
      </c>
      <c r="F33" s="5">
        <v>1</v>
      </c>
      <c r="G33" s="5">
        <v>2</v>
      </c>
      <c r="H33" s="6">
        <v>0.38</v>
      </c>
      <c r="I33" s="5">
        <v>0</v>
      </c>
      <c r="J33" s="5">
        <v>0</v>
      </c>
      <c r="K33" s="6">
        <v>0</v>
      </c>
      <c r="L33" s="5">
        <v>12</v>
      </c>
      <c r="M33" s="6">
        <v>14.4825</v>
      </c>
      <c r="N33" s="6">
        <f t="shared" si="6"/>
        <v>-0.12251001271579298</v>
      </c>
      <c r="O33" s="5">
        <v>40</v>
      </c>
      <c r="P33" s="5">
        <v>205</v>
      </c>
      <c r="Q33" s="6">
        <v>8443.2067036140215</v>
      </c>
    </row>
    <row r="34" spans="1:17" ht="15">
      <c r="A34" s="4"/>
      <c r="B34" s="3" t="s">
        <v>21</v>
      </c>
      <c r="C34" s="7">
        <f t="shared" ref="C34:K34" si="7">SUM(C30:C33)</f>
        <v>480</v>
      </c>
      <c r="D34" s="7">
        <f t="shared" si="7"/>
        <v>7376</v>
      </c>
      <c r="E34" s="7">
        <f t="shared" si="7"/>
        <v>142476.53825601973</v>
      </c>
      <c r="F34" s="7">
        <f t="shared" si="7"/>
        <v>58</v>
      </c>
      <c r="G34" s="7">
        <f t="shared" si="7"/>
        <v>213</v>
      </c>
      <c r="H34" s="7">
        <f t="shared" si="7"/>
        <v>3989.7443999999987</v>
      </c>
      <c r="I34" s="7">
        <f t="shared" si="7"/>
        <v>40</v>
      </c>
      <c r="J34" s="7">
        <f t="shared" si="7"/>
        <v>85</v>
      </c>
      <c r="K34" s="7">
        <f t="shared" si="7"/>
        <v>1532.2222499999996</v>
      </c>
      <c r="L34" s="7">
        <f t="shared" ref="L34:Q34" si="8">SUM(L30:L33)</f>
        <v>51</v>
      </c>
      <c r="M34" s="8">
        <f t="shared" si="8"/>
        <v>125.82160000000002</v>
      </c>
      <c r="N34" s="8">
        <f t="shared" si="8"/>
        <v>350.46234489079143</v>
      </c>
      <c r="O34" s="7">
        <f t="shared" si="8"/>
        <v>484</v>
      </c>
      <c r="P34" s="7">
        <f t="shared" si="8"/>
        <v>7448</v>
      </c>
      <c r="Q34" s="7">
        <f t="shared" si="8"/>
        <v>144709.41966112895</v>
      </c>
    </row>
    <row r="35" spans="1:17">
      <c r="A35" s="9" t="s">
        <v>22</v>
      </c>
    </row>
    <row r="36" spans="1:17">
      <c r="A36" s="9" t="s">
        <v>46</v>
      </c>
    </row>
    <row r="37" spans="1:17" s="9" customFormat="1">
      <c r="A37" s="9" t="s">
        <v>23</v>
      </c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</row>
    <row r="38" spans="1:17" s="9" customFormat="1">
      <c r="A38" s="9" t="s">
        <v>24</v>
      </c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</row>
    <row r="39" spans="1:17" s="9" customForma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</row>
    <row r="40" spans="1:17" ht="15.75">
      <c r="A40" s="23" t="s">
        <v>39</v>
      </c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</row>
    <row r="41" spans="1:17" ht="15" customHeight="1">
      <c r="A41" s="28" t="s">
        <v>1</v>
      </c>
      <c r="B41" s="28" t="s">
        <v>45</v>
      </c>
      <c r="C41" s="24" t="s">
        <v>2</v>
      </c>
      <c r="D41" s="24"/>
      <c r="E41" s="24"/>
      <c r="F41" s="24" t="s">
        <v>3</v>
      </c>
      <c r="G41" s="24"/>
      <c r="H41" s="24"/>
      <c r="I41" s="24" t="s">
        <v>4</v>
      </c>
      <c r="J41" s="24"/>
      <c r="K41" s="24"/>
      <c r="L41" s="24" t="s">
        <v>5</v>
      </c>
      <c r="M41" s="24"/>
      <c r="N41" s="2" t="s">
        <v>6</v>
      </c>
      <c r="O41" s="24" t="s">
        <v>7</v>
      </c>
      <c r="P41" s="24"/>
      <c r="Q41" s="24"/>
    </row>
    <row r="42" spans="1:17" ht="60">
      <c r="A42" s="29"/>
      <c r="B42" s="29"/>
      <c r="C42" s="3" t="s">
        <v>8</v>
      </c>
      <c r="D42" s="3" t="s">
        <v>9</v>
      </c>
      <c r="E42" s="3" t="s">
        <v>10</v>
      </c>
      <c r="F42" s="3" t="s">
        <v>8</v>
      </c>
      <c r="G42" s="3" t="s">
        <v>11</v>
      </c>
      <c r="H42" s="3" t="s">
        <v>12</v>
      </c>
      <c r="I42" s="3" t="s">
        <v>8</v>
      </c>
      <c r="J42" s="3" t="s">
        <v>13</v>
      </c>
      <c r="K42" s="3" t="s">
        <v>12</v>
      </c>
      <c r="L42" s="3" t="s">
        <v>14</v>
      </c>
      <c r="M42" s="3" t="s">
        <v>12</v>
      </c>
      <c r="N42" s="3" t="s">
        <v>12</v>
      </c>
      <c r="O42" s="3" t="s">
        <v>8</v>
      </c>
      <c r="P42" s="3" t="s">
        <v>15</v>
      </c>
      <c r="Q42" s="3" t="s">
        <v>16</v>
      </c>
    </row>
    <row r="43" spans="1:17">
      <c r="A43" s="25">
        <v>45809</v>
      </c>
      <c r="B43" s="4" t="s">
        <v>17</v>
      </c>
      <c r="C43" s="5">
        <v>3220</v>
      </c>
      <c r="D43" s="5">
        <v>8749</v>
      </c>
      <c r="E43" s="6">
        <v>1587549.1775774499</v>
      </c>
      <c r="F43" s="5">
        <v>164</v>
      </c>
      <c r="G43" s="5">
        <v>284</v>
      </c>
      <c r="H43" s="6">
        <v>44661.845952400006</v>
      </c>
      <c r="I43" s="5">
        <v>82</v>
      </c>
      <c r="J43" s="5">
        <v>112</v>
      </c>
      <c r="K43" s="6">
        <v>19263.572348360009</v>
      </c>
      <c r="L43" s="5">
        <v>230</v>
      </c>
      <c r="M43" s="6">
        <v>6778.2550230000052</v>
      </c>
      <c r="N43" s="6">
        <f t="shared" ref="N43:N46" si="9">E43+H43-K43+M43-Q43</f>
        <v>2278.7022857363336</v>
      </c>
      <c r="O43" s="5">
        <v>3263</v>
      </c>
      <c r="P43" s="5">
        <v>8949</v>
      </c>
      <c r="Q43" s="6">
        <v>1617447.0039187537</v>
      </c>
    </row>
    <row r="44" spans="1:17">
      <c r="A44" s="26"/>
      <c r="B44" s="4" t="s">
        <v>18</v>
      </c>
      <c r="C44" s="5">
        <v>723</v>
      </c>
      <c r="D44" s="5">
        <v>1199</v>
      </c>
      <c r="E44" s="6">
        <v>184245.55587254636</v>
      </c>
      <c r="F44" s="5">
        <v>28</v>
      </c>
      <c r="G44" s="5">
        <v>36</v>
      </c>
      <c r="H44" s="6">
        <v>2928.084801</v>
      </c>
      <c r="I44" s="5">
        <v>23</v>
      </c>
      <c r="J44" s="5">
        <v>26</v>
      </c>
      <c r="K44" s="6">
        <v>6915.1270372000008</v>
      </c>
      <c r="L44" s="5">
        <v>42</v>
      </c>
      <c r="M44" s="6">
        <v>1082.1587361000004</v>
      </c>
      <c r="N44" s="6">
        <f t="shared" si="9"/>
        <v>655.47520434335456</v>
      </c>
      <c r="O44" s="5">
        <v>725</v>
      </c>
      <c r="P44" s="5">
        <v>1216</v>
      </c>
      <c r="Q44" s="6">
        <v>180685.19716810301</v>
      </c>
    </row>
    <row r="45" spans="1:17">
      <c r="A45" s="26"/>
      <c r="B45" s="4" t="s">
        <v>19</v>
      </c>
      <c r="C45" s="5">
        <v>61</v>
      </c>
      <c r="D45" s="5">
        <v>649</v>
      </c>
      <c r="E45" s="6">
        <v>14620.409980000055</v>
      </c>
      <c r="F45" s="5">
        <v>10</v>
      </c>
      <c r="G45" s="5">
        <v>44</v>
      </c>
      <c r="H45" s="6">
        <v>996.83999999999992</v>
      </c>
      <c r="I45" s="5">
        <v>8</v>
      </c>
      <c r="J45" s="5">
        <v>41</v>
      </c>
      <c r="K45" s="6">
        <v>166.35000000000002</v>
      </c>
      <c r="L45" s="5">
        <v>0</v>
      </c>
      <c r="M45" s="6">
        <v>0</v>
      </c>
      <c r="N45" s="6">
        <f t="shared" si="9"/>
        <v>89.776359999985289</v>
      </c>
      <c r="O45" s="5">
        <v>62</v>
      </c>
      <c r="P45" s="5">
        <v>672</v>
      </c>
      <c r="Q45" s="6">
        <v>15361.123620000069</v>
      </c>
    </row>
    <row r="46" spans="1:17">
      <c r="A46" s="27"/>
      <c r="B46" s="4" t="s">
        <v>20</v>
      </c>
      <c r="C46" s="5">
        <v>736</v>
      </c>
      <c r="D46" s="5">
        <v>1672</v>
      </c>
      <c r="E46" s="6">
        <v>313411.3497261494</v>
      </c>
      <c r="F46" s="5">
        <v>27</v>
      </c>
      <c r="G46" s="5">
        <v>34</v>
      </c>
      <c r="H46" s="6">
        <v>8715.4097899999997</v>
      </c>
      <c r="I46" s="5">
        <v>10</v>
      </c>
      <c r="J46" s="5">
        <v>15</v>
      </c>
      <c r="K46" s="6">
        <v>17335.918791000004</v>
      </c>
      <c r="L46" s="5">
        <v>80</v>
      </c>
      <c r="M46" s="6">
        <v>1265.3902830000004</v>
      </c>
      <c r="N46" s="6">
        <f t="shared" si="9"/>
        <v>1035.2991743976017</v>
      </c>
      <c r="O46" s="5">
        <v>748</v>
      </c>
      <c r="P46" s="5">
        <v>1713</v>
      </c>
      <c r="Q46" s="6">
        <v>305020.93183375179</v>
      </c>
    </row>
    <row r="47" spans="1:17" ht="15">
      <c r="A47" s="4"/>
      <c r="B47" s="3" t="s">
        <v>21</v>
      </c>
      <c r="C47" s="7">
        <f t="shared" ref="C47:K47" si="10">SUM(C43:C46)</f>
        <v>4740</v>
      </c>
      <c r="D47" s="7">
        <f t="shared" si="10"/>
        <v>12269</v>
      </c>
      <c r="E47" s="7">
        <f t="shared" si="10"/>
        <v>2099826.4931561458</v>
      </c>
      <c r="F47" s="7">
        <f t="shared" si="10"/>
        <v>229</v>
      </c>
      <c r="G47" s="7">
        <f t="shared" si="10"/>
        <v>398</v>
      </c>
      <c r="H47" s="7">
        <f t="shared" si="10"/>
        <v>57302.180543399998</v>
      </c>
      <c r="I47" s="7">
        <f t="shared" si="10"/>
        <v>123</v>
      </c>
      <c r="J47" s="7">
        <f t="shared" si="10"/>
        <v>194</v>
      </c>
      <c r="K47" s="7">
        <f t="shared" si="10"/>
        <v>43680.968176560011</v>
      </c>
      <c r="L47" s="7">
        <f t="shared" ref="L47:Q47" si="11">SUM(L43:L46)</f>
        <v>352</v>
      </c>
      <c r="M47" s="8">
        <f t="shared" si="11"/>
        <v>9125.804042100006</v>
      </c>
      <c r="N47" s="8">
        <f t="shared" si="11"/>
        <v>4059.2530244772752</v>
      </c>
      <c r="O47" s="7">
        <f t="shared" si="11"/>
        <v>4798</v>
      </c>
      <c r="P47" s="7">
        <f t="shared" si="11"/>
        <v>12550</v>
      </c>
      <c r="Q47" s="7">
        <f t="shared" si="11"/>
        <v>2118514.2565406086</v>
      </c>
    </row>
    <row r="48" spans="1:17">
      <c r="A48" s="9" t="s">
        <v>22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</row>
    <row r="49" spans="1:17">
      <c r="A49" s="9" t="s">
        <v>46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</row>
    <row r="50" spans="1:17">
      <c r="A50" s="9" t="s">
        <v>23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</row>
    <row r="51" spans="1:17">
      <c r="A51" s="9" t="s">
        <v>24</v>
      </c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</row>
    <row r="52" spans="1:17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</row>
    <row r="53" spans="1:17" ht="15.75">
      <c r="A53" s="23" t="s">
        <v>43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1:17" ht="30">
      <c r="A54" s="28" t="s">
        <v>1</v>
      </c>
      <c r="B54" s="28" t="s">
        <v>45</v>
      </c>
      <c r="C54" s="24" t="s">
        <v>2</v>
      </c>
      <c r="D54" s="24"/>
      <c r="E54" s="24"/>
      <c r="F54" s="24" t="s">
        <v>3</v>
      </c>
      <c r="G54" s="24"/>
      <c r="H54" s="24"/>
      <c r="I54" s="24" t="s">
        <v>4</v>
      </c>
      <c r="J54" s="24"/>
      <c r="K54" s="24"/>
      <c r="L54" s="24" t="s">
        <v>5</v>
      </c>
      <c r="M54" s="24"/>
      <c r="N54" s="2" t="s">
        <v>6</v>
      </c>
      <c r="O54" s="24" t="s">
        <v>7</v>
      </c>
      <c r="P54" s="24"/>
      <c r="Q54" s="24"/>
    </row>
    <row r="55" spans="1:17" ht="60">
      <c r="A55" s="29"/>
      <c r="B55" s="29"/>
      <c r="C55" s="3" t="s">
        <v>8</v>
      </c>
      <c r="D55" s="3" t="s">
        <v>9</v>
      </c>
      <c r="E55" s="3" t="s">
        <v>10</v>
      </c>
      <c r="F55" s="3" t="s">
        <v>8</v>
      </c>
      <c r="G55" s="3" t="s">
        <v>11</v>
      </c>
      <c r="H55" s="3" t="s">
        <v>12</v>
      </c>
      <c r="I55" s="3" t="s">
        <v>8</v>
      </c>
      <c r="J55" s="3" t="s">
        <v>13</v>
      </c>
      <c r="K55" s="3" t="s">
        <v>12</v>
      </c>
      <c r="L55" s="3" t="s">
        <v>14</v>
      </c>
      <c r="M55" s="3" t="s">
        <v>12</v>
      </c>
      <c r="N55" s="3" t="s">
        <v>12</v>
      </c>
      <c r="O55" s="3" t="s">
        <v>8</v>
      </c>
      <c r="P55" s="3" t="s">
        <v>15</v>
      </c>
      <c r="Q55" s="3" t="s">
        <v>16</v>
      </c>
    </row>
    <row r="56" spans="1:17">
      <c r="A56" s="25">
        <v>45809</v>
      </c>
      <c r="B56" s="4" t="s">
        <v>17</v>
      </c>
      <c r="C56" s="5">
        <v>407</v>
      </c>
      <c r="D56" s="5">
        <v>1910</v>
      </c>
      <c r="E56" s="6">
        <v>985885.28496904706</v>
      </c>
      <c r="F56" s="5">
        <v>21</v>
      </c>
      <c r="G56" s="5">
        <v>57</v>
      </c>
      <c r="H56" s="6">
        <v>32098.889998400016</v>
      </c>
      <c r="I56" s="5">
        <v>21</v>
      </c>
      <c r="J56" s="5">
        <v>25</v>
      </c>
      <c r="K56" s="6">
        <v>10404.375308360008</v>
      </c>
      <c r="L56" s="5">
        <v>13</v>
      </c>
      <c r="M56" s="6">
        <v>0.48709999999999998</v>
      </c>
      <c r="N56" s="6">
        <f t="shared" ref="N56:N59" si="12">E56+H56-K56+M56-Q56</f>
        <v>316.99638712068554</v>
      </c>
      <c r="O56" s="5">
        <v>403</v>
      </c>
      <c r="P56" s="5">
        <v>1918</v>
      </c>
      <c r="Q56" s="6">
        <v>1007263.2903719664</v>
      </c>
    </row>
    <row r="57" spans="1:17">
      <c r="A57" s="26"/>
      <c r="B57" s="4" t="s">
        <v>18</v>
      </c>
      <c r="C57" s="5">
        <v>70</v>
      </c>
      <c r="D57" s="5">
        <v>129</v>
      </c>
      <c r="E57" s="6">
        <v>49049.479204874959</v>
      </c>
      <c r="F57" s="5">
        <v>5</v>
      </c>
      <c r="G57" s="5">
        <v>5</v>
      </c>
      <c r="H57" s="6">
        <v>1986.4099999999999</v>
      </c>
      <c r="I57" s="5">
        <v>10</v>
      </c>
      <c r="J57" s="5">
        <v>10</v>
      </c>
      <c r="K57" s="6">
        <v>1274.2053071999999</v>
      </c>
      <c r="L57" s="5">
        <v>0</v>
      </c>
      <c r="M57" s="6">
        <v>0</v>
      </c>
      <c r="N57" s="6">
        <f t="shared" si="12"/>
        <v>44.336874994980462</v>
      </c>
      <c r="O57" s="5">
        <v>68</v>
      </c>
      <c r="P57" s="5">
        <v>127</v>
      </c>
      <c r="Q57" s="6">
        <v>49717.347022679976</v>
      </c>
    </row>
    <row r="58" spans="1:17">
      <c r="A58" s="26"/>
      <c r="B58" s="4" t="s">
        <v>19</v>
      </c>
      <c r="C58" s="5">
        <v>11</v>
      </c>
      <c r="D58" s="5">
        <v>32</v>
      </c>
      <c r="E58" s="6">
        <v>2387.8980900000001</v>
      </c>
      <c r="F58" s="5">
        <v>1</v>
      </c>
      <c r="G58" s="5">
        <v>1</v>
      </c>
      <c r="H58" s="6">
        <v>850</v>
      </c>
      <c r="I58" s="5">
        <v>2</v>
      </c>
      <c r="J58" s="5">
        <v>2</v>
      </c>
      <c r="K58" s="6">
        <v>11.8</v>
      </c>
      <c r="L58" s="5">
        <v>0</v>
      </c>
      <c r="M58" s="6">
        <v>0</v>
      </c>
      <c r="N58" s="6">
        <f t="shared" si="12"/>
        <v>8.5</v>
      </c>
      <c r="O58" s="5">
        <v>11</v>
      </c>
      <c r="P58" s="5">
        <v>33</v>
      </c>
      <c r="Q58" s="6">
        <v>3217.59809</v>
      </c>
    </row>
    <row r="59" spans="1:17">
      <c r="A59" s="27"/>
      <c r="B59" s="4" t="s">
        <v>20</v>
      </c>
      <c r="C59" s="5">
        <v>38</v>
      </c>
      <c r="D59" s="5">
        <v>105</v>
      </c>
      <c r="E59" s="6">
        <v>23795.599866299988</v>
      </c>
      <c r="F59" s="5">
        <v>3</v>
      </c>
      <c r="G59" s="5">
        <v>3</v>
      </c>
      <c r="H59" s="6">
        <v>5673.4</v>
      </c>
      <c r="I59" s="5">
        <v>1</v>
      </c>
      <c r="J59" s="5">
        <v>2</v>
      </c>
      <c r="K59" s="6">
        <v>0.7</v>
      </c>
      <c r="L59" s="5">
        <v>0</v>
      </c>
      <c r="M59" s="6">
        <v>0</v>
      </c>
      <c r="N59" s="6">
        <f t="shared" si="12"/>
        <v>52.890517600008025</v>
      </c>
      <c r="O59" s="5">
        <v>40</v>
      </c>
      <c r="P59" s="5">
        <v>108</v>
      </c>
      <c r="Q59" s="6">
        <v>29415.409348699977</v>
      </c>
    </row>
    <row r="60" spans="1:17" ht="15">
      <c r="A60" s="4"/>
      <c r="B60" s="3" t="s">
        <v>21</v>
      </c>
      <c r="C60" s="7">
        <f t="shared" ref="C60:K60" si="13">SUM(C56:C59)</f>
        <v>526</v>
      </c>
      <c r="D60" s="7">
        <f t="shared" si="13"/>
        <v>2176</v>
      </c>
      <c r="E60" s="7">
        <f t="shared" si="13"/>
        <v>1061118.2621302221</v>
      </c>
      <c r="F60" s="7">
        <f t="shared" si="13"/>
        <v>30</v>
      </c>
      <c r="G60" s="7">
        <f t="shared" si="13"/>
        <v>66</v>
      </c>
      <c r="H60" s="7">
        <f t="shared" si="13"/>
        <v>40608.699998400021</v>
      </c>
      <c r="I60" s="7">
        <f t="shared" si="13"/>
        <v>34</v>
      </c>
      <c r="J60" s="7">
        <f t="shared" si="13"/>
        <v>39</v>
      </c>
      <c r="K60" s="7">
        <f t="shared" si="13"/>
        <v>11691.080615560008</v>
      </c>
      <c r="L60" s="7">
        <f t="shared" ref="L60:Q60" si="14">SUM(L56:L59)</f>
        <v>13</v>
      </c>
      <c r="M60" s="8">
        <f t="shared" si="14"/>
        <v>0.48709999999999998</v>
      </c>
      <c r="N60" s="7">
        <f t="shared" si="14"/>
        <v>422.72377971567403</v>
      </c>
      <c r="O60" s="7">
        <f t="shared" si="14"/>
        <v>522</v>
      </c>
      <c r="P60" s="7">
        <f t="shared" si="14"/>
        <v>2186</v>
      </c>
      <c r="Q60" s="7">
        <f t="shared" si="14"/>
        <v>1089613.6448333464</v>
      </c>
    </row>
    <row r="61" spans="1:17">
      <c r="A61" s="9" t="s">
        <v>22</v>
      </c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</row>
    <row r="62" spans="1:17">
      <c r="A62" s="9" t="s">
        <v>46</v>
      </c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</row>
    <row r="63" spans="1:17">
      <c r="A63" s="9" t="s">
        <v>23</v>
      </c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</row>
    <row r="64" spans="1:17">
      <c r="A64" s="9" t="s">
        <v>24</v>
      </c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</row>
    <row r="65" spans="1:17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</row>
    <row r="66" spans="1:17" ht="15.75">
      <c r="A66" s="23" t="s">
        <v>44</v>
      </c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</row>
    <row r="67" spans="1:17" ht="30">
      <c r="A67" s="28" t="s">
        <v>1</v>
      </c>
      <c r="B67" s="28" t="s">
        <v>45</v>
      </c>
      <c r="C67" s="24" t="s">
        <v>2</v>
      </c>
      <c r="D67" s="24"/>
      <c r="E67" s="24"/>
      <c r="F67" s="24" t="s">
        <v>3</v>
      </c>
      <c r="G67" s="24"/>
      <c r="H67" s="24"/>
      <c r="I67" s="24" t="s">
        <v>4</v>
      </c>
      <c r="J67" s="24"/>
      <c r="K67" s="24"/>
      <c r="L67" s="24" t="s">
        <v>5</v>
      </c>
      <c r="M67" s="24"/>
      <c r="N67" s="2" t="s">
        <v>6</v>
      </c>
      <c r="O67" s="24" t="s">
        <v>7</v>
      </c>
      <c r="P67" s="24"/>
      <c r="Q67" s="24"/>
    </row>
    <row r="68" spans="1:17" ht="60">
      <c r="A68" s="29"/>
      <c r="B68" s="29"/>
      <c r="C68" s="3" t="s">
        <v>8</v>
      </c>
      <c r="D68" s="3" t="s">
        <v>9</v>
      </c>
      <c r="E68" s="3" t="s">
        <v>10</v>
      </c>
      <c r="F68" s="3" t="s">
        <v>8</v>
      </c>
      <c r="G68" s="3" t="s">
        <v>11</v>
      </c>
      <c r="H68" s="3" t="s">
        <v>12</v>
      </c>
      <c r="I68" s="3" t="s">
        <v>8</v>
      </c>
      <c r="J68" s="3" t="s">
        <v>13</v>
      </c>
      <c r="K68" s="3" t="s">
        <v>12</v>
      </c>
      <c r="L68" s="3" t="s">
        <v>14</v>
      </c>
      <c r="M68" s="3" t="s">
        <v>12</v>
      </c>
      <c r="N68" s="3" t="s">
        <v>12</v>
      </c>
      <c r="O68" s="3" t="s">
        <v>8</v>
      </c>
      <c r="P68" s="3" t="s">
        <v>15</v>
      </c>
      <c r="Q68" s="3" t="s">
        <v>16</v>
      </c>
    </row>
    <row r="69" spans="1:17">
      <c r="A69" s="25">
        <v>45809</v>
      </c>
      <c r="B69" s="4" t="s">
        <v>17</v>
      </c>
      <c r="C69" s="5">
        <v>2907</v>
      </c>
      <c r="D69" s="5">
        <v>6839</v>
      </c>
      <c r="E69" s="6">
        <v>601663.89260835887</v>
      </c>
      <c r="F69" s="5">
        <v>143</v>
      </c>
      <c r="G69" s="5">
        <v>227</v>
      </c>
      <c r="H69" s="6">
        <v>12562.955953999992</v>
      </c>
      <c r="I69" s="5">
        <v>63</v>
      </c>
      <c r="J69" s="5">
        <v>87</v>
      </c>
      <c r="K69" s="6">
        <v>8859.1970400000009</v>
      </c>
      <c r="L69" s="5">
        <v>217</v>
      </c>
      <c r="M69" s="6">
        <v>6777.7679230000049</v>
      </c>
      <c r="N69" s="6">
        <f t="shared" ref="N69:N72" si="15">E69+H69-K69+M69-Q69</f>
        <v>1961.7058986206539</v>
      </c>
      <c r="O69" s="5">
        <v>2951</v>
      </c>
      <c r="P69" s="5">
        <v>7031</v>
      </c>
      <c r="Q69" s="6">
        <v>610183.71354673826</v>
      </c>
    </row>
    <row r="70" spans="1:17">
      <c r="A70" s="26"/>
      <c r="B70" s="4" t="s">
        <v>18</v>
      </c>
      <c r="C70" s="5">
        <v>665</v>
      </c>
      <c r="D70" s="5">
        <v>1070</v>
      </c>
      <c r="E70" s="6">
        <v>135196.0766676715</v>
      </c>
      <c r="F70" s="5">
        <v>23</v>
      </c>
      <c r="G70" s="5">
        <v>31</v>
      </c>
      <c r="H70" s="6">
        <v>941.67480100000012</v>
      </c>
      <c r="I70" s="5">
        <v>13</v>
      </c>
      <c r="J70" s="5">
        <v>16</v>
      </c>
      <c r="K70" s="6">
        <v>5640.9217300000009</v>
      </c>
      <c r="L70" s="5">
        <v>42</v>
      </c>
      <c r="M70" s="6">
        <v>1082.1587361000004</v>
      </c>
      <c r="N70" s="6">
        <f t="shared" si="15"/>
        <v>611.13832934845414</v>
      </c>
      <c r="O70" s="5">
        <v>669</v>
      </c>
      <c r="P70" s="5">
        <v>1089</v>
      </c>
      <c r="Q70" s="6">
        <v>130967.85014542304</v>
      </c>
    </row>
    <row r="71" spans="1:17">
      <c r="A71" s="26"/>
      <c r="B71" s="4" t="s">
        <v>19</v>
      </c>
      <c r="C71" s="5">
        <v>53</v>
      </c>
      <c r="D71" s="5">
        <v>617</v>
      </c>
      <c r="E71" s="6">
        <v>12232.511890000043</v>
      </c>
      <c r="F71" s="5">
        <v>9</v>
      </c>
      <c r="G71" s="5">
        <v>43</v>
      </c>
      <c r="H71" s="6">
        <v>146.84000000000006</v>
      </c>
      <c r="I71" s="5">
        <v>6</v>
      </c>
      <c r="J71" s="5">
        <v>39</v>
      </c>
      <c r="K71" s="6">
        <v>154.54999999999998</v>
      </c>
      <c r="L71" s="5">
        <v>0</v>
      </c>
      <c r="M71" s="6">
        <v>0</v>
      </c>
      <c r="N71" s="6">
        <f t="shared" si="15"/>
        <v>81.276359999976194</v>
      </c>
      <c r="O71" s="5">
        <v>54</v>
      </c>
      <c r="P71" s="5">
        <v>639</v>
      </c>
      <c r="Q71" s="6">
        <v>12143.525530000068</v>
      </c>
    </row>
    <row r="72" spans="1:17">
      <c r="A72" s="27"/>
      <c r="B72" s="4" t="s">
        <v>20</v>
      </c>
      <c r="C72" s="5">
        <v>702</v>
      </c>
      <c r="D72" s="5">
        <v>1567</v>
      </c>
      <c r="E72" s="6">
        <v>289615.74985984928</v>
      </c>
      <c r="F72" s="5">
        <v>24</v>
      </c>
      <c r="G72" s="5">
        <v>31</v>
      </c>
      <c r="H72" s="6">
        <v>3042.0097900000005</v>
      </c>
      <c r="I72" s="5">
        <v>9</v>
      </c>
      <c r="J72" s="5">
        <v>13</v>
      </c>
      <c r="K72" s="6">
        <v>17335.218791000003</v>
      </c>
      <c r="L72" s="5">
        <v>80</v>
      </c>
      <c r="M72" s="6">
        <v>1265.3902830000004</v>
      </c>
      <c r="N72" s="6">
        <f t="shared" si="15"/>
        <v>982.4086567973718</v>
      </c>
      <c r="O72" s="5">
        <v>712</v>
      </c>
      <c r="P72" s="5">
        <v>1605</v>
      </c>
      <c r="Q72" s="6">
        <v>275605.52248505189</v>
      </c>
    </row>
    <row r="73" spans="1:17" ht="15">
      <c r="A73" s="4"/>
      <c r="B73" s="3" t="s">
        <v>21</v>
      </c>
      <c r="C73" s="7">
        <f t="shared" ref="C73:K73" si="16">SUM(C69:C72)</f>
        <v>4327</v>
      </c>
      <c r="D73" s="7">
        <f t="shared" si="16"/>
        <v>10093</v>
      </c>
      <c r="E73" s="7">
        <f t="shared" si="16"/>
        <v>1038708.2310258797</v>
      </c>
      <c r="F73" s="7">
        <f t="shared" si="16"/>
        <v>199</v>
      </c>
      <c r="G73" s="7">
        <f t="shared" si="16"/>
        <v>332</v>
      </c>
      <c r="H73" s="7">
        <f t="shared" si="16"/>
        <v>16693.480544999991</v>
      </c>
      <c r="I73" s="7">
        <f t="shared" si="16"/>
        <v>91</v>
      </c>
      <c r="J73" s="7">
        <f t="shared" si="16"/>
        <v>155</v>
      </c>
      <c r="K73" s="7">
        <f t="shared" si="16"/>
        <v>31989.887561000003</v>
      </c>
      <c r="L73" s="7">
        <f t="shared" ref="L73:Q73" si="17">SUM(L69:L72)</f>
        <v>339</v>
      </c>
      <c r="M73" s="8">
        <f t="shared" si="17"/>
        <v>9125.3169421000057</v>
      </c>
      <c r="N73" s="8">
        <f t="shared" si="17"/>
        <v>3636.529244766456</v>
      </c>
      <c r="O73" s="7">
        <f t="shared" si="17"/>
        <v>4386</v>
      </c>
      <c r="P73" s="7">
        <f t="shared" si="17"/>
        <v>10364</v>
      </c>
      <c r="Q73" s="7">
        <f t="shared" si="17"/>
        <v>1028900.6117072133</v>
      </c>
    </row>
    <row r="74" spans="1:17">
      <c r="A74" s="9" t="s">
        <v>22</v>
      </c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</row>
    <row r="75" spans="1:17">
      <c r="A75" s="9" t="s">
        <v>46</v>
      </c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</row>
    <row r="76" spans="1:17">
      <c r="A76" s="9" t="s">
        <v>23</v>
      </c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</row>
    <row r="77" spans="1:17">
      <c r="A77" s="9" t="s">
        <v>24</v>
      </c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</row>
    <row r="78" spans="1:17">
      <c r="A78" s="9"/>
    </row>
    <row r="79" spans="1:17" ht="15">
      <c r="A79" s="30" t="s">
        <v>40</v>
      </c>
      <c r="B79" s="30"/>
      <c r="C79" s="30"/>
      <c r="D79" s="30"/>
    </row>
    <row r="80" spans="1:17" ht="60">
      <c r="A80" s="2" t="s">
        <v>25</v>
      </c>
      <c r="B80" s="11" t="s">
        <v>26</v>
      </c>
      <c r="C80" s="11" t="s">
        <v>27</v>
      </c>
      <c r="D80" s="11" t="s">
        <v>28</v>
      </c>
    </row>
    <row r="81" spans="1:6">
      <c r="A81" s="25">
        <v>45809</v>
      </c>
      <c r="B81" s="13" t="s">
        <v>29</v>
      </c>
      <c r="C81" s="14">
        <v>783996.42721341772</v>
      </c>
      <c r="D81" s="15">
        <f>C81/$C$89</f>
        <v>0.14114669110435973</v>
      </c>
    </row>
    <row r="82" spans="1:6" ht="28.5">
      <c r="A82" s="26"/>
      <c r="B82" s="13" t="s">
        <v>30</v>
      </c>
      <c r="C82" s="14">
        <v>248610.32650000032</v>
      </c>
      <c r="D82" s="15">
        <f t="shared" ref="D82:D88" si="18">C82/$C$89</f>
        <v>4.4758526623103222E-2</v>
      </c>
    </row>
    <row r="83" spans="1:6" ht="28.5">
      <c r="A83" s="26"/>
      <c r="B83" s="13" t="s">
        <v>31</v>
      </c>
      <c r="C83" s="14">
        <v>972199.81126949575</v>
      </c>
      <c r="D83" s="15">
        <f t="shared" si="18"/>
        <v>0.17502986198637085</v>
      </c>
    </row>
    <row r="84" spans="1:6">
      <c r="A84" s="26"/>
      <c r="B84" s="13" t="s">
        <v>32</v>
      </c>
      <c r="C84" s="14">
        <v>1148583.5143435022</v>
      </c>
      <c r="D84" s="15">
        <f t="shared" si="18"/>
        <v>0.20678507819586101</v>
      </c>
    </row>
    <row r="85" spans="1:6">
      <c r="A85" s="26"/>
      <c r="B85" s="13" t="s">
        <v>33</v>
      </c>
      <c r="C85" s="14">
        <v>657139.6382667952</v>
      </c>
      <c r="D85" s="15">
        <f t="shared" si="18"/>
        <v>0.11830804620443124</v>
      </c>
    </row>
    <row r="86" spans="1:6">
      <c r="A86" s="26"/>
      <c r="B86" s="13" t="s">
        <v>34</v>
      </c>
      <c r="C86" s="14">
        <v>161988.08619265771</v>
      </c>
      <c r="D86" s="15">
        <f t="shared" si="18"/>
        <v>2.9163503264533944E-2</v>
      </c>
    </row>
    <row r="87" spans="1:6">
      <c r="A87" s="26"/>
      <c r="B87" s="13" t="s">
        <v>35</v>
      </c>
      <c r="C87" s="14">
        <v>1525590.3339701758</v>
      </c>
      <c r="D87" s="15">
        <f t="shared" si="18"/>
        <v>0.27465945015342297</v>
      </c>
    </row>
    <row r="88" spans="1:6">
      <c r="A88" s="26"/>
      <c r="B88" s="13" t="s">
        <v>20</v>
      </c>
      <c r="C88" s="14">
        <v>56371.539233007963</v>
      </c>
      <c r="D88" s="15">
        <f t="shared" si="18"/>
        <v>1.014884246791692E-2</v>
      </c>
    </row>
    <row r="89" spans="1:6" ht="15">
      <c r="A89" s="27"/>
      <c r="B89" s="11" t="s">
        <v>21</v>
      </c>
      <c r="C89" s="16">
        <f>SUM(C81:C88)</f>
        <v>5554479.6769890534</v>
      </c>
      <c r="D89" s="17">
        <f>SUM(D81:D88)</f>
        <v>1</v>
      </c>
    </row>
    <row r="90" spans="1:6">
      <c r="A90" s="9" t="s">
        <v>36</v>
      </c>
    </row>
    <row r="91" spans="1:6">
      <c r="A91" s="9"/>
    </row>
    <row r="92" spans="1:6" ht="75">
      <c r="A92" s="2" t="s">
        <v>25</v>
      </c>
      <c r="B92" s="11" t="s">
        <v>26</v>
      </c>
      <c r="C92" s="2" t="s">
        <v>37</v>
      </c>
      <c r="D92" s="2" t="s">
        <v>28</v>
      </c>
      <c r="E92" s="2" t="s">
        <v>38</v>
      </c>
      <c r="F92" s="2" t="s">
        <v>28</v>
      </c>
    </row>
    <row r="93" spans="1:6">
      <c r="A93" s="25">
        <v>45809</v>
      </c>
      <c r="B93" s="12" t="s">
        <v>29</v>
      </c>
      <c r="C93" s="18">
        <v>781347.43199991772</v>
      </c>
      <c r="D93" s="19">
        <f>C93/$C$101</f>
        <v>0.17835441252651391</v>
      </c>
      <c r="E93" s="18">
        <v>2648.9952135000012</v>
      </c>
      <c r="F93" s="19">
        <f>E93/$E$101</f>
        <v>2.257134092839556E-3</v>
      </c>
    </row>
    <row r="94" spans="1:6" ht="28.5">
      <c r="A94" s="26"/>
      <c r="B94" s="12" t="s">
        <v>30</v>
      </c>
      <c r="C94" s="18">
        <v>247218.51900000032</v>
      </c>
      <c r="D94" s="19">
        <f t="shared" ref="D94:D100" si="19">C94/$C$101</f>
        <v>5.6431379839646689E-2</v>
      </c>
      <c r="E94" s="18">
        <v>1391.8074999999999</v>
      </c>
      <c r="F94" s="19">
        <f t="shared" ref="F94:F100" si="20">E94/$E$101</f>
        <v>1.1859199076351176E-3</v>
      </c>
    </row>
    <row r="95" spans="1:6" ht="28.5">
      <c r="A95" s="26"/>
      <c r="B95" s="12" t="s">
        <v>31</v>
      </c>
      <c r="C95" s="18">
        <v>925482.18429999379</v>
      </c>
      <c r="D95" s="19">
        <f t="shared" si="19"/>
        <v>0.21125535776330245</v>
      </c>
      <c r="E95" s="18">
        <v>46717.626969501973</v>
      </c>
      <c r="F95" s="19">
        <f t="shared" si="20"/>
        <v>3.9806772028893121E-2</v>
      </c>
    </row>
    <row r="96" spans="1:6">
      <c r="A96" s="26"/>
      <c r="B96" s="12" t="s">
        <v>32</v>
      </c>
      <c r="C96" s="18">
        <v>1130828.5093595022</v>
      </c>
      <c r="D96" s="19">
        <f t="shared" si="19"/>
        <v>0.25812877369905873</v>
      </c>
      <c r="E96" s="18">
        <v>17755.004984000007</v>
      </c>
      <c r="F96" s="19">
        <f t="shared" si="20"/>
        <v>1.5128538875301608E-2</v>
      </c>
    </row>
    <row r="97" spans="1:6">
      <c r="A97" s="26"/>
      <c r="B97" s="12" t="s">
        <v>33</v>
      </c>
      <c r="C97" s="18">
        <v>588584.06807901675</v>
      </c>
      <c r="D97" s="19">
        <f t="shared" si="19"/>
        <v>0.13435324848512428</v>
      </c>
      <c r="E97" s="18">
        <v>68555.57018777846</v>
      </c>
      <c r="F97" s="19">
        <f t="shared" si="20"/>
        <v>5.8414267393273177E-2</v>
      </c>
    </row>
    <row r="98" spans="1:6">
      <c r="A98" s="26"/>
      <c r="B98" s="12" t="s">
        <v>34</v>
      </c>
      <c r="C98" s="18">
        <v>156655.23492826772</v>
      </c>
      <c r="D98" s="19">
        <f t="shared" si="19"/>
        <v>3.5758935462703548E-2</v>
      </c>
      <c r="E98" s="18">
        <v>5332.8512643899994</v>
      </c>
      <c r="F98" s="19">
        <f t="shared" si="20"/>
        <v>4.5439721217892621E-3</v>
      </c>
    </row>
    <row r="99" spans="1:6">
      <c r="A99" s="26"/>
      <c r="B99" s="12" t="s">
        <v>35</v>
      </c>
      <c r="C99" s="18">
        <v>500331.11126346147</v>
      </c>
      <c r="D99" s="19">
        <f t="shared" si="19"/>
        <v>0.11420817137611317</v>
      </c>
      <c r="E99" s="18">
        <v>1025259.2227067144</v>
      </c>
      <c r="F99" s="19">
        <f t="shared" si="20"/>
        <v>0.87359446093974868</v>
      </c>
    </row>
    <row r="100" spans="1:6">
      <c r="A100" s="26"/>
      <c r="B100" s="12" t="s">
        <v>20</v>
      </c>
      <c r="C100" s="18">
        <v>50422.586690543962</v>
      </c>
      <c r="D100" s="19">
        <f t="shared" si="19"/>
        <v>1.1509720847537302E-2</v>
      </c>
      <c r="E100" s="18">
        <v>5948.9525424640024</v>
      </c>
      <c r="F100" s="19">
        <f t="shared" si="20"/>
        <v>5.0689346405193309E-3</v>
      </c>
    </row>
    <row r="101" spans="1:6" ht="15">
      <c r="A101" s="27"/>
      <c r="B101" s="20" t="s">
        <v>21</v>
      </c>
      <c r="C101" s="21">
        <f>SUM(C93:C100)</f>
        <v>4380869.6456207037</v>
      </c>
      <c r="D101" s="22">
        <f>SUM(D93:D100)</f>
        <v>1</v>
      </c>
      <c r="E101" s="21">
        <f>SUM(E93:E100)</f>
        <v>1173610.031368349</v>
      </c>
      <c r="F101" s="22">
        <f>SUM(F93:F100)</f>
        <v>0.99999999999999989</v>
      </c>
    </row>
    <row r="102" spans="1:6">
      <c r="A102" s="9" t="s">
        <v>36</v>
      </c>
    </row>
  </sheetData>
  <mergeCells count="57">
    <mergeCell ref="A79:D79"/>
    <mergeCell ref="A66:Q66"/>
    <mergeCell ref="A67:A68"/>
    <mergeCell ref="B67:B68"/>
    <mergeCell ref="C67:E67"/>
    <mergeCell ref="F67:H67"/>
    <mergeCell ref="I67:K67"/>
    <mergeCell ref="L67:M67"/>
    <mergeCell ref="O67:Q67"/>
    <mergeCell ref="A69:A72"/>
    <mergeCell ref="A53:Q53"/>
    <mergeCell ref="A54:A55"/>
    <mergeCell ref="B54:B55"/>
    <mergeCell ref="C54:E54"/>
    <mergeCell ref="F54:H54"/>
    <mergeCell ref="I54:K54"/>
    <mergeCell ref="L54:M54"/>
    <mergeCell ref="O54:Q54"/>
    <mergeCell ref="L28:M28"/>
    <mergeCell ref="O28:Q28"/>
    <mergeCell ref="A40:Q40"/>
    <mergeCell ref="A41:A42"/>
    <mergeCell ref="B41:B42"/>
    <mergeCell ref="C41:E41"/>
    <mergeCell ref="F41:H41"/>
    <mergeCell ref="I41:K41"/>
    <mergeCell ref="L41:M41"/>
    <mergeCell ref="O41:Q41"/>
    <mergeCell ref="A28:A29"/>
    <mergeCell ref="B28:B29"/>
    <mergeCell ref="C28:E28"/>
    <mergeCell ref="F28:H28"/>
    <mergeCell ref="I28:K28"/>
    <mergeCell ref="A1:Q1"/>
    <mergeCell ref="A2:A3"/>
    <mergeCell ref="B2:B3"/>
    <mergeCell ref="C2:E2"/>
    <mergeCell ref="F2:H2"/>
    <mergeCell ref="I2:K2"/>
    <mergeCell ref="L2:M2"/>
    <mergeCell ref="O2:Q2"/>
    <mergeCell ref="A81:A89"/>
    <mergeCell ref="A93:A101"/>
    <mergeCell ref="A4:A7"/>
    <mergeCell ref="A17:A20"/>
    <mergeCell ref="A30:A33"/>
    <mergeCell ref="A43:A46"/>
    <mergeCell ref="A56:A59"/>
    <mergeCell ref="A14:Q14"/>
    <mergeCell ref="A15:A16"/>
    <mergeCell ref="B15:B16"/>
    <mergeCell ref="C15:E15"/>
    <mergeCell ref="F15:H15"/>
    <mergeCell ref="I15:K15"/>
    <mergeCell ref="L15:M15"/>
    <mergeCell ref="O15:Q15"/>
    <mergeCell ref="A27:Q2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2025-07-23 13:53:18</KDate>
  <Classification>SEBI-CONFIDENTIAL</Classification>
  <Subclassification/>
  <HostName>MUM0112563</HostName>
  <Domain_User>SEBINT/2563</Domain_User>
  <IPAdd>10.21.212.122</IPAdd>
  <FilePath>Book1</FilePath>
  <KID>1098193107EA638888755989158368</KID>
  <UniqueName/>
  <Suggested/>
  <Justification/>
</Klassify>
</file>

<file path=customXml/itemProps1.xml><?xml version="1.0" encoding="utf-8"?>
<ds:datastoreItem xmlns:ds="http://schemas.openxmlformats.org/officeDocument/2006/customXml" ds:itemID="{AA720557-8565-41F4-A99E-4C11B9FEB28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June-25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ABHIGNAN DANDE</dc:creator>
  <cp:keywords>SEBI-CONFIDENTIAL</cp:keywords>
  <cp:lastModifiedBy>ABHIGNAN DANDE</cp:lastModifiedBy>
  <dcterms:created xsi:type="dcterms:W3CDTF">2025-07-23T08:19:06Z</dcterms:created>
  <dcterms:modified xsi:type="dcterms:W3CDTF">2025-10-16T06:26:11Z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lassification">
    <vt:lpwstr>SEBI-CONFIDENTIAL</vt:lpwstr>
  </property>
  <property fmtid="{D5CDD505-2E9C-101B-9397-08002B2CF9AE}" pid="3" name="Rules">
    <vt:lpwstr/>
  </property>
  <property fmtid="{D5CDD505-2E9C-101B-9397-08002B2CF9AE}" pid="4" name="KID">
    <vt:lpwstr>1098193107EA638888755989158368</vt:lpwstr>
  </property>
</Properties>
</file>