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REPORTS\SEBI Reports\230725_Abhignan Dande_\June 2026\"/>
    </mc:Choice>
  </mc:AlternateContent>
  <xr:revisionPtr revIDLastSave="0" documentId="13_ncr:1_{BD8FA82F-FF3D-4D64-A90A-F5E6251FCC24}" xr6:coauthVersionLast="47" xr6:coauthVersionMax="47" xr10:uidLastSave="{00000000-0000-0000-0000-000000000000}"/>
  <bookViews>
    <workbookView xWindow="-120" yWindow="-120" windowWidth="20730" windowHeight="11040" xr2:uid="{CD633CD0-E7F8-45F3-844E-37F0AE0CCECB}"/>
  </bookViews>
  <sheets>
    <sheet name="Jun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8" i="1" l="1"/>
  <c r="P38" i="1"/>
  <c r="Q38" i="1"/>
  <c r="N4" i="1"/>
  <c r="N5" i="1"/>
  <c r="N6" i="1"/>
  <c r="N7" i="1"/>
  <c r="N19" i="1"/>
  <c r="N20" i="1"/>
  <c r="N21" i="1"/>
  <c r="N22" i="1"/>
  <c r="N34" i="1"/>
  <c r="N35" i="1"/>
  <c r="N36" i="1"/>
  <c r="N37" i="1"/>
  <c r="N49" i="1"/>
  <c r="N50" i="1"/>
  <c r="N51" i="1"/>
  <c r="N52" i="1"/>
  <c r="C8" i="1"/>
  <c r="D8" i="1"/>
  <c r="E8" i="1"/>
  <c r="F8" i="1"/>
  <c r="G8" i="1"/>
  <c r="H8" i="1"/>
  <c r="I8" i="1"/>
  <c r="J8" i="1"/>
  <c r="K8" i="1"/>
  <c r="L8" i="1"/>
  <c r="M8" i="1"/>
  <c r="O8" i="1"/>
  <c r="P8" i="1"/>
  <c r="Q8" i="1"/>
  <c r="C23" i="1"/>
  <c r="D23" i="1"/>
  <c r="E23" i="1"/>
  <c r="F23" i="1"/>
  <c r="G23" i="1"/>
  <c r="H23" i="1"/>
  <c r="I23" i="1"/>
  <c r="J23" i="1"/>
  <c r="K23" i="1"/>
  <c r="L23" i="1"/>
  <c r="M23" i="1"/>
  <c r="O23" i="1"/>
  <c r="P23" i="1"/>
  <c r="Q23" i="1"/>
  <c r="C38" i="1"/>
  <c r="D38" i="1"/>
  <c r="E38" i="1"/>
  <c r="F38" i="1"/>
  <c r="G38" i="1"/>
  <c r="H38" i="1"/>
  <c r="I38" i="1"/>
  <c r="J38" i="1"/>
  <c r="K38" i="1"/>
  <c r="L38" i="1"/>
  <c r="M38" i="1"/>
  <c r="C53" i="1"/>
  <c r="D53" i="1"/>
  <c r="E53" i="1"/>
  <c r="F53" i="1"/>
  <c r="G53" i="1"/>
  <c r="H53" i="1"/>
  <c r="I53" i="1"/>
  <c r="J53" i="1"/>
  <c r="K53" i="1"/>
  <c r="L53" i="1"/>
  <c r="M53" i="1"/>
  <c r="O53" i="1"/>
  <c r="P53" i="1"/>
  <c r="Q53" i="1"/>
  <c r="N64" i="1"/>
  <c r="N65" i="1"/>
  <c r="N66" i="1"/>
  <c r="N67" i="1"/>
  <c r="C68" i="1"/>
  <c r="D68" i="1"/>
  <c r="E68" i="1"/>
  <c r="F68" i="1"/>
  <c r="G68" i="1"/>
  <c r="H68" i="1"/>
  <c r="I68" i="1"/>
  <c r="J68" i="1"/>
  <c r="K68" i="1"/>
  <c r="L68" i="1"/>
  <c r="M68" i="1"/>
  <c r="O68" i="1"/>
  <c r="P68" i="1"/>
  <c r="Q68" i="1"/>
  <c r="N79" i="1"/>
  <c r="N80" i="1"/>
  <c r="N81" i="1"/>
  <c r="N82" i="1"/>
  <c r="C83" i="1"/>
  <c r="D83" i="1"/>
  <c r="E83" i="1"/>
  <c r="F83" i="1"/>
  <c r="G83" i="1"/>
  <c r="H83" i="1"/>
  <c r="I83" i="1"/>
  <c r="J83" i="1"/>
  <c r="K83" i="1"/>
  <c r="L83" i="1"/>
  <c r="M83" i="1"/>
  <c r="O83" i="1"/>
  <c r="P83" i="1"/>
  <c r="Q83" i="1"/>
  <c r="C101" i="1"/>
  <c r="D99" i="1" s="1"/>
  <c r="C113" i="1"/>
  <c r="D107" i="1" s="1"/>
  <c r="E113" i="1"/>
  <c r="F105" i="1" s="1"/>
  <c r="D95" i="1" l="1"/>
  <c r="D94" i="1"/>
  <c r="D100" i="1"/>
  <c r="F112" i="1"/>
  <c r="F107" i="1"/>
  <c r="N68" i="1"/>
  <c r="N38" i="1"/>
  <c r="N23" i="1"/>
  <c r="N8" i="1"/>
  <c r="F111" i="1"/>
  <c r="F110" i="1"/>
  <c r="F108" i="1"/>
  <c r="F106" i="1"/>
  <c r="D98" i="1"/>
  <c r="D97" i="1"/>
  <c r="N53" i="1"/>
  <c r="N83" i="1"/>
  <c r="D110" i="1"/>
  <c r="D106" i="1"/>
  <c r="F109" i="1"/>
  <c r="D96" i="1"/>
  <c r="D109" i="1"/>
  <c r="D112" i="1"/>
  <c r="D108" i="1"/>
  <c r="D93" i="1"/>
  <c r="D105" i="1"/>
  <c r="D111" i="1"/>
  <c r="F113" i="1" l="1"/>
  <c r="D101" i="1"/>
  <c r="D113" i="1"/>
</calcChain>
</file>

<file path=xl/sharedStrings.xml><?xml version="1.0" encoding="utf-8"?>
<sst xmlns="http://schemas.openxmlformats.org/spreadsheetml/2006/main" count="241" uniqueCount="49">
  <si>
    <t># Issuers are categorised based on SEBI email dated May 15, 2020 and NSDL emails dated August 25, 2020 &amp; May 18, 2021</t>
  </si>
  <si>
    <t>Total</t>
  </si>
  <si>
    <t>Others</t>
  </si>
  <si>
    <t xml:space="preserve">Corporate </t>
  </si>
  <si>
    <t>HFC</t>
  </si>
  <si>
    <t>NBFC</t>
  </si>
  <si>
    <t>PSUs/Statutory Bodies</t>
  </si>
  <si>
    <t>Bank / PSU / Government Owned NBFCs</t>
  </si>
  <si>
    <t>Bank / PSU / Government Owned HFCs</t>
  </si>
  <si>
    <t>Banks</t>
  </si>
  <si>
    <t>Percentage</t>
  </si>
  <si>
    <t>Unlisted Outstanding Value held (Amount in Rs. Cr)</t>
  </si>
  <si>
    <t>Listed Outstanding Value held (Amount in Rs. Cr)</t>
  </si>
  <si>
    <t>Type of issuers#</t>
  </si>
  <si>
    <t>Period</t>
  </si>
  <si>
    <t>Outstanding Value held (Amount in Rs. Cr)</t>
  </si>
  <si>
    <t>Outstanding value of corporate debt on the basis of issuers category</t>
  </si>
  <si>
    <t>##  Corporate Action executed by Issuers / R&amp;T Agents to debit the investors having accounts in NSDL &amp; CDSL system.</t>
  </si>
  <si>
    <t>#  Corporate Action executed by Issuers / R&amp;T Agents to credit the investors having accounts in NSDL  &amp; CDSL system.</t>
  </si>
  <si>
    <t>**Type of Instruments are classified based the details provided by the issuer/CDSL at the time of obtaining ISIN</t>
  </si>
  <si>
    <t>Structured Notes</t>
  </si>
  <si>
    <t>Floating Rate</t>
  </si>
  <si>
    <t>Fixed Rate</t>
  </si>
  <si>
    <t>Net Outstanding Amount (Rs. In Crores)</t>
  </si>
  <si>
    <t>No. of Instruments outstanding</t>
  </si>
  <si>
    <t>Number of Issuers</t>
  </si>
  <si>
    <t>(Amount in Rs. Crores)</t>
  </si>
  <si>
    <t>No. of transfers</t>
  </si>
  <si>
    <t>Number of Redemptions</t>
  </si>
  <si>
    <t>No. of Issues</t>
  </si>
  <si>
    <t>Opening Outstanding Amount (Rs. In crores)</t>
  </si>
  <si>
    <t>Opening No. of instruments Outstanding</t>
  </si>
  <si>
    <t>Closing balance in NSDL and CDSL system</t>
  </si>
  <si>
    <t>Others (if any)*</t>
  </si>
  <si>
    <t>Demat/ Remat transactions (Net value) in NSDL and CDSL</t>
  </si>
  <si>
    <t>Redemptions during the month in NSDL &amp; CDSL sytem##</t>
  </si>
  <si>
    <t>Issues during the month in NSDL and CDSL system#</t>
  </si>
  <si>
    <t>Opening Balance in NSDL and CDSL system</t>
  </si>
  <si>
    <t xml:space="preserve">Type of Instruments ** </t>
  </si>
  <si>
    <t>Monthly</t>
  </si>
  <si>
    <t>Outstanding Unlisted corporate bonds issued by Non-Financial Issuers on monthly basis</t>
  </si>
  <si>
    <t>Outstanding Listed corporate bonds issued by Non-Financial Issuers on monthly basis</t>
  </si>
  <si>
    <t>Outstanding corporate bonds issued by Non-Financial Issuers on monthly basis</t>
  </si>
  <si>
    <t xml:space="preserve"> Outstanding Unlisted corporate bonds issued by financial Issuers on monthly basis.</t>
  </si>
  <si>
    <t xml:space="preserve"> Outstanding Listed corporate bonds issued by financial Issuers on monthly basis.</t>
  </si>
  <si>
    <t xml:space="preserve"> Outstanding corporate bonds issued by financial Issuers on monthly basis.</t>
  </si>
  <si>
    <t xml:space="preserve">*Others </t>
  </si>
  <si>
    <t xml:space="preserve"> - include Redemption through change in face value etc,</t>
  </si>
  <si>
    <t xml:space="preserve"> -  Changes in issuer classification based on SEBI email dated December 04,2025 and NSDL email dated December 05, 2025 resulted in movement in value from Non-Financial to Financial and vice cersa.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</si>
</sst>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10" fontId="3" fillId="0" borderId="1" xfId="2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17" fontId="3" fillId="0" borderId="1" xfId="0" applyNumberFormat="1" applyFont="1" applyBorder="1" applyAlignment="1">
      <alignment horizontal="left" vertical="center" wrapText="1"/>
    </xf>
    <xf numFmtId="10" fontId="4" fillId="0" borderId="1" xfId="2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17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0" fontId="3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1" applyNumberFormat="1" applyFont="1" applyBorder="1" applyAlignment="1">
      <alignment horizontal="right" wrapText="1"/>
    </xf>
    <xf numFmtId="3" fontId="5" fillId="0" borderId="1" xfId="1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4" fontId="2" fillId="0" borderId="1" xfId="1" applyNumberFormat="1" applyFont="1" applyBorder="1" applyAlignment="1">
      <alignment horizontal="right" wrapText="1"/>
    </xf>
    <xf numFmtId="3" fontId="2" fillId="0" borderId="1" xfId="1" applyNumberFormat="1" applyFont="1" applyBorder="1" applyAlignment="1">
      <alignment horizontal="right" wrapText="1"/>
    </xf>
    <xf numFmtId="0" fontId="2" fillId="0" borderId="0" xfId="0" applyFont="1"/>
    <xf numFmtId="4" fontId="2" fillId="0" borderId="0" xfId="0" applyNumberFormat="1" applyFont="1" applyAlignment="1">
      <alignment horizontal="left" wrapText="1"/>
    </xf>
    <xf numFmtId="0" fontId="2" fillId="0" borderId="0" xfId="0" quotePrefix="1" applyFont="1" applyAlignment="1">
      <alignment horizontal="left"/>
    </xf>
    <xf numFmtId="0" fontId="0" fillId="0" borderId="1" xfId="0" applyBorder="1"/>
    <xf numFmtId="0" fontId="7" fillId="0" borderId="5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7" fontId="2" fillId="0" borderId="4" xfId="0" applyNumberFormat="1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E95B8-4967-44AD-99C3-D39689D2FE49}">
  <dimension ref="A1:S114"/>
  <sheetViews>
    <sheetView tabSelected="1" zoomScale="90" zoomScaleNormal="90" workbookViewId="0">
      <selection sqref="A1:Q1"/>
    </sheetView>
  </sheetViews>
  <sheetFormatPr defaultRowHeight="15" x14ac:dyDescent="0.25"/>
  <cols>
    <col min="1" max="1" width="9.140625" style="1"/>
    <col min="2" max="2" width="37.7109375" style="1" bestFit="1" customWidth="1"/>
    <col min="3" max="3" width="14.28515625" style="1" customWidth="1"/>
    <col min="4" max="4" width="16.140625" style="1" customWidth="1"/>
    <col min="5" max="5" width="16.5703125" style="1" customWidth="1"/>
    <col min="6" max="6" width="13.7109375" style="1" customWidth="1"/>
    <col min="7" max="7" width="9.140625" style="1"/>
    <col min="8" max="8" width="12.85546875" style="1" customWidth="1"/>
    <col min="9" max="9" width="11" style="1" customWidth="1"/>
    <col min="10" max="10" width="15.5703125" style="1" customWidth="1"/>
    <col min="11" max="11" width="13.85546875" style="1" customWidth="1"/>
    <col min="12" max="12" width="10.28515625" style="1" customWidth="1"/>
    <col min="13" max="13" width="19" style="1" customWidth="1"/>
    <col min="14" max="14" width="12.28515625" style="1" customWidth="1"/>
    <col min="15" max="15" width="13" style="1" customWidth="1"/>
    <col min="16" max="16" width="17.28515625" style="1" customWidth="1"/>
    <col min="17" max="17" width="16.28515625" style="1" customWidth="1"/>
    <col min="18" max="18" width="12.42578125" style="1" bestFit="1" customWidth="1"/>
    <col min="19" max="19" width="9.85546875" style="1" bestFit="1" customWidth="1"/>
    <col min="20" max="16384" width="9.140625" style="1"/>
  </cols>
  <sheetData>
    <row r="1" spans="1:19" ht="15.75" x14ac:dyDescent="0.25">
      <c r="A1" s="26" t="s">
        <v>45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9" ht="30" customHeight="1" x14ac:dyDescent="0.25">
      <c r="A2" s="27" t="s">
        <v>39</v>
      </c>
      <c r="B2" s="27" t="s">
        <v>38</v>
      </c>
      <c r="C2" s="29" t="s">
        <v>37</v>
      </c>
      <c r="D2" s="29"/>
      <c r="E2" s="29"/>
      <c r="F2" s="29" t="s">
        <v>36</v>
      </c>
      <c r="G2" s="29"/>
      <c r="H2" s="29"/>
      <c r="I2" s="29" t="s">
        <v>35</v>
      </c>
      <c r="J2" s="29"/>
      <c r="K2" s="29"/>
      <c r="L2" s="29" t="s">
        <v>34</v>
      </c>
      <c r="M2" s="29"/>
      <c r="N2" s="9" t="s">
        <v>33</v>
      </c>
      <c r="O2" s="29" t="s">
        <v>32</v>
      </c>
      <c r="P2" s="29"/>
      <c r="Q2" s="29"/>
    </row>
    <row r="3" spans="1:19" ht="60" x14ac:dyDescent="0.25">
      <c r="A3" s="28"/>
      <c r="B3" s="28"/>
      <c r="C3" s="18" t="s">
        <v>25</v>
      </c>
      <c r="D3" s="18" t="s">
        <v>31</v>
      </c>
      <c r="E3" s="18" t="s">
        <v>30</v>
      </c>
      <c r="F3" s="18" t="s">
        <v>25</v>
      </c>
      <c r="G3" s="18" t="s">
        <v>29</v>
      </c>
      <c r="H3" s="18" t="s">
        <v>26</v>
      </c>
      <c r="I3" s="18" t="s">
        <v>25</v>
      </c>
      <c r="J3" s="18" t="s">
        <v>28</v>
      </c>
      <c r="K3" s="18" t="s">
        <v>26</v>
      </c>
      <c r="L3" s="18" t="s">
        <v>27</v>
      </c>
      <c r="M3" s="18" t="s">
        <v>26</v>
      </c>
      <c r="N3" s="18" t="s">
        <v>26</v>
      </c>
      <c r="O3" s="18" t="s">
        <v>25</v>
      </c>
      <c r="P3" s="18" t="s">
        <v>24</v>
      </c>
      <c r="Q3" s="18" t="s">
        <v>23</v>
      </c>
    </row>
    <row r="4" spans="1:19" x14ac:dyDescent="0.25">
      <c r="A4" s="30">
        <v>46174</v>
      </c>
      <c r="B4" s="19" t="s">
        <v>22</v>
      </c>
      <c r="C4" s="21">
        <v>661</v>
      </c>
      <c r="D4" s="21">
        <v>11912</v>
      </c>
      <c r="E4" s="20">
        <v>3437645.1075869524</v>
      </c>
      <c r="F4" s="21">
        <v>153</v>
      </c>
      <c r="G4" s="21">
        <v>440</v>
      </c>
      <c r="H4" s="20">
        <v>105424.66370000011</v>
      </c>
      <c r="I4" s="21">
        <v>117</v>
      </c>
      <c r="J4" s="21">
        <v>366</v>
      </c>
      <c r="K4" s="20">
        <v>55962.25316574992</v>
      </c>
      <c r="L4" s="21">
        <v>93</v>
      </c>
      <c r="M4" s="20">
        <v>1570.8225793999979</v>
      </c>
      <c r="N4" s="20">
        <f>E4+H4-K4+M4-Q4</f>
        <v>-1021.8547453796491</v>
      </c>
      <c r="O4" s="21">
        <v>672</v>
      </c>
      <c r="P4" s="21">
        <v>12061</v>
      </c>
      <c r="Q4" s="20">
        <v>3489700.1954459823</v>
      </c>
      <c r="R4" s="23"/>
      <c r="S4" s="23"/>
    </row>
    <row r="5" spans="1:19" x14ac:dyDescent="0.25">
      <c r="A5" s="31"/>
      <c r="B5" s="19" t="s">
        <v>21</v>
      </c>
      <c r="C5" s="21">
        <v>104</v>
      </c>
      <c r="D5" s="21">
        <v>240</v>
      </c>
      <c r="E5" s="20">
        <v>69647.817301000119</v>
      </c>
      <c r="F5" s="21">
        <v>12</v>
      </c>
      <c r="G5" s="21">
        <v>15</v>
      </c>
      <c r="H5" s="20">
        <v>5014.9900000000007</v>
      </c>
      <c r="I5" s="21">
        <v>7</v>
      </c>
      <c r="J5" s="21">
        <v>11</v>
      </c>
      <c r="K5" s="20">
        <v>1428.12</v>
      </c>
      <c r="L5" s="21">
        <v>1</v>
      </c>
      <c r="M5" s="20">
        <v>0.1</v>
      </c>
      <c r="N5" s="20">
        <f>E5+H5-K5+M5-Q5</f>
        <v>202.64805000013439</v>
      </c>
      <c r="O5" s="21">
        <v>107</v>
      </c>
      <c r="P5" s="21">
        <v>247</v>
      </c>
      <c r="Q5" s="20">
        <v>73032.139251000001</v>
      </c>
      <c r="R5" s="23"/>
    </row>
    <row r="6" spans="1:19" x14ac:dyDescent="0.25">
      <c r="A6" s="31"/>
      <c r="B6" s="19" t="s">
        <v>20</v>
      </c>
      <c r="C6" s="21">
        <v>60</v>
      </c>
      <c r="D6" s="21">
        <v>2877</v>
      </c>
      <c r="E6" s="20">
        <v>30356.607615813919</v>
      </c>
      <c r="F6" s="21">
        <v>10</v>
      </c>
      <c r="G6" s="21">
        <v>84</v>
      </c>
      <c r="H6" s="20">
        <v>1099.0200000000002</v>
      </c>
      <c r="I6" s="21">
        <v>12</v>
      </c>
      <c r="J6" s="21">
        <v>280</v>
      </c>
      <c r="K6" s="20">
        <v>579.72999999999979</v>
      </c>
      <c r="L6" s="21">
        <v>0</v>
      </c>
      <c r="M6" s="20">
        <v>0</v>
      </c>
      <c r="N6" s="20">
        <f>E6+H6-K6+M6-Q6</f>
        <v>0.50000000011641532</v>
      </c>
      <c r="O6" s="21">
        <v>59</v>
      </c>
      <c r="P6" s="21">
        <v>2899</v>
      </c>
      <c r="Q6" s="20">
        <v>30875.397615813803</v>
      </c>
      <c r="R6" s="23"/>
    </row>
    <row r="7" spans="1:19" x14ac:dyDescent="0.25">
      <c r="A7" s="32"/>
      <c r="B7" s="19" t="s">
        <v>2</v>
      </c>
      <c r="C7" s="21">
        <v>103</v>
      </c>
      <c r="D7" s="21">
        <v>1126</v>
      </c>
      <c r="E7" s="20">
        <v>35375.373779601156</v>
      </c>
      <c r="F7" s="21">
        <v>8</v>
      </c>
      <c r="G7" s="21">
        <v>24</v>
      </c>
      <c r="H7" s="20">
        <v>1236.9084</v>
      </c>
      <c r="I7" s="21">
        <v>14</v>
      </c>
      <c r="J7" s="21">
        <v>32</v>
      </c>
      <c r="K7" s="20">
        <v>1038.6434999999997</v>
      </c>
      <c r="L7" s="21">
        <v>6</v>
      </c>
      <c r="M7" s="20">
        <v>89.67</v>
      </c>
      <c r="N7" s="20">
        <f>E7+H7-K7+M7-Q7</f>
        <v>402.85451800011651</v>
      </c>
      <c r="O7" s="21">
        <v>105</v>
      </c>
      <c r="P7" s="21">
        <v>1129</v>
      </c>
      <c r="Q7" s="20">
        <v>35260.454161601039</v>
      </c>
      <c r="R7" s="23"/>
    </row>
    <row r="8" spans="1:19" x14ac:dyDescent="0.25">
      <c r="A8" s="19"/>
      <c r="B8" s="18" t="s">
        <v>1</v>
      </c>
      <c r="C8" s="17">
        <f t="shared" ref="C8:Q8" si="0">SUM(C4:C7)</f>
        <v>928</v>
      </c>
      <c r="D8" s="17">
        <f t="shared" si="0"/>
        <v>16155</v>
      </c>
      <c r="E8" s="16">
        <f t="shared" si="0"/>
        <v>3573024.9062833674</v>
      </c>
      <c r="F8" s="17">
        <f t="shared" si="0"/>
        <v>183</v>
      </c>
      <c r="G8" s="17">
        <f t="shared" si="0"/>
        <v>563</v>
      </c>
      <c r="H8" s="16">
        <f t="shared" si="0"/>
        <v>112775.58210000012</v>
      </c>
      <c r="I8" s="17">
        <f t="shared" si="0"/>
        <v>150</v>
      </c>
      <c r="J8" s="17">
        <f t="shared" si="0"/>
        <v>689</v>
      </c>
      <c r="K8" s="16">
        <f t="shared" si="0"/>
        <v>59008.746665749924</v>
      </c>
      <c r="L8" s="17">
        <f t="shared" si="0"/>
        <v>100</v>
      </c>
      <c r="M8" s="16">
        <f t="shared" si="0"/>
        <v>1660.5925793999979</v>
      </c>
      <c r="N8" s="16">
        <f t="shared" si="0"/>
        <v>-415.85217737928178</v>
      </c>
      <c r="O8" s="17">
        <f t="shared" si="0"/>
        <v>943</v>
      </c>
      <c r="P8" s="17">
        <f t="shared" si="0"/>
        <v>16336</v>
      </c>
      <c r="Q8" s="16">
        <f t="shared" si="0"/>
        <v>3628868.1864743968</v>
      </c>
    </row>
    <row r="9" spans="1:19" x14ac:dyDescent="0.25">
      <c r="A9" s="2" t="s">
        <v>46</v>
      </c>
    </row>
    <row r="10" spans="1:19" x14ac:dyDescent="0.25">
      <c r="A10" s="24" t="s">
        <v>47</v>
      </c>
    </row>
    <row r="11" spans="1:19" x14ac:dyDescent="0.25">
      <c r="A11" s="24" t="s">
        <v>48</v>
      </c>
    </row>
    <row r="12" spans="1:19" x14ac:dyDescent="0.25">
      <c r="A12" s="2" t="s">
        <v>19</v>
      </c>
    </row>
    <row r="13" spans="1:19" s="22" customFormat="1" x14ac:dyDescent="0.25">
      <c r="A13" s="2" t="s">
        <v>18</v>
      </c>
    </row>
    <row r="14" spans="1:19" s="22" customFormat="1" x14ac:dyDescent="0.25">
      <c r="A14" s="2" t="s">
        <v>17</v>
      </c>
    </row>
    <row r="15" spans="1:19" s="22" customFormat="1" x14ac:dyDescent="0.25">
      <c r="A15" s="2"/>
    </row>
    <row r="16" spans="1:19" ht="15.75" x14ac:dyDescent="0.25">
      <c r="A16" s="26" t="s">
        <v>44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spans="1:17" ht="27.75" customHeight="1" x14ac:dyDescent="0.25">
      <c r="A17" s="27" t="s">
        <v>39</v>
      </c>
      <c r="B17" s="27" t="s">
        <v>38</v>
      </c>
      <c r="C17" s="29" t="s">
        <v>37</v>
      </c>
      <c r="D17" s="29"/>
      <c r="E17" s="29"/>
      <c r="F17" s="29" t="s">
        <v>36</v>
      </c>
      <c r="G17" s="29"/>
      <c r="H17" s="29"/>
      <c r="I17" s="29" t="s">
        <v>35</v>
      </c>
      <c r="J17" s="29"/>
      <c r="K17" s="29"/>
      <c r="L17" s="29" t="s">
        <v>34</v>
      </c>
      <c r="M17" s="29"/>
      <c r="N17" s="9" t="s">
        <v>33</v>
      </c>
      <c r="O17" s="29" t="s">
        <v>32</v>
      </c>
      <c r="P17" s="29"/>
      <c r="Q17" s="29"/>
    </row>
    <row r="18" spans="1:17" ht="64.5" customHeight="1" x14ac:dyDescent="0.25">
      <c r="A18" s="28"/>
      <c r="B18" s="28"/>
      <c r="C18" s="18" t="s">
        <v>25</v>
      </c>
      <c r="D18" s="18" t="s">
        <v>31</v>
      </c>
      <c r="E18" s="18" t="s">
        <v>30</v>
      </c>
      <c r="F18" s="18" t="s">
        <v>25</v>
      </c>
      <c r="G18" s="18" t="s">
        <v>29</v>
      </c>
      <c r="H18" s="18" t="s">
        <v>26</v>
      </c>
      <c r="I18" s="18" t="s">
        <v>25</v>
      </c>
      <c r="J18" s="18" t="s">
        <v>28</v>
      </c>
      <c r="K18" s="18" t="s">
        <v>26</v>
      </c>
      <c r="L18" s="18" t="s">
        <v>27</v>
      </c>
      <c r="M18" s="18" t="s">
        <v>26</v>
      </c>
      <c r="N18" s="18" t="s">
        <v>26</v>
      </c>
      <c r="O18" s="18" t="s">
        <v>25</v>
      </c>
      <c r="P18" s="18" t="s">
        <v>24</v>
      </c>
      <c r="Q18" s="18" t="s">
        <v>23</v>
      </c>
    </row>
    <row r="19" spans="1:17" x14ac:dyDescent="0.25">
      <c r="A19" s="30">
        <v>46174</v>
      </c>
      <c r="B19" s="19" t="s">
        <v>22</v>
      </c>
      <c r="C19" s="21">
        <v>354</v>
      </c>
      <c r="D19" s="21">
        <v>6329</v>
      </c>
      <c r="E19" s="20">
        <v>3342524.4653477077</v>
      </c>
      <c r="F19" s="25">
        <v>73</v>
      </c>
      <c r="G19" s="25">
        <v>178</v>
      </c>
      <c r="H19" s="25">
        <v>102538.35989999994</v>
      </c>
      <c r="I19" s="21">
        <v>74</v>
      </c>
      <c r="J19" s="21">
        <v>168</v>
      </c>
      <c r="K19" s="20">
        <v>54186.100308999907</v>
      </c>
      <c r="L19" s="21">
        <v>66</v>
      </c>
      <c r="M19" s="20">
        <v>3.8186000000000004</v>
      </c>
      <c r="N19" s="20">
        <f>E19+H19-K19+M19-Q19</f>
        <v>-905.86058379104361</v>
      </c>
      <c r="O19" s="21">
        <v>356</v>
      </c>
      <c r="P19" s="21">
        <v>6374</v>
      </c>
      <c r="Q19" s="20">
        <v>3391786.4041224988</v>
      </c>
    </row>
    <row r="20" spans="1:17" x14ac:dyDescent="0.25">
      <c r="A20" s="31"/>
      <c r="B20" s="19" t="s">
        <v>21</v>
      </c>
      <c r="C20" s="21">
        <v>72</v>
      </c>
      <c r="D20" s="21">
        <v>146</v>
      </c>
      <c r="E20" s="20">
        <v>35986.658850999978</v>
      </c>
      <c r="F20" s="25">
        <v>9</v>
      </c>
      <c r="G20" s="25">
        <v>10</v>
      </c>
      <c r="H20" s="25">
        <v>4982.8100000000004</v>
      </c>
      <c r="I20" s="21">
        <v>4</v>
      </c>
      <c r="J20" s="21">
        <v>5</v>
      </c>
      <c r="K20" s="20">
        <v>1420</v>
      </c>
      <c r="L20" s="21">
        <v>1</v>
      </c>
      <c r="M20" s="20">
        <v>0.1</v>
      </c>
      <c r="N20" s="20">
        <f>E20+H20-K20+M20-Q20</f>
        <v>114.89505000000645</v>
      </c>
      <c r="O20" s="21">
        <v>74</v>
      </c>
      <c r="P20" s="21">
        <v>150</v>
      </c>
      <c r="Q20" s="20">
        <v>39434.673800999968</v>
      </c>
    </row>
    <row r="21" spans="1:17" x14ac:dyDescent="0.25">
      <c r="A21" s="31"/>
      <c r="B21" s="19" t="s">
        <v>20</v>
      </c>
      <c r="C21" s="21">
        <v>42</v>
      </c>
      <c r="D21" s="21">
        <v>162</v>
      </c>
      <c r="E21" s="20">
        <v>7554.4651158140023</v>
      </c>
      <c r="F21" s="25">
        <v>4</v>
      </c>
      <c r="G21" s="25">
        <v>25</v>
      </c>
      <c r="H21" s="25">
        <v>559.66999999999996</v>
      </c>
      <c r="I21" s="21">
        <v>5</v>
      </c>
      <c r="J21" s="21">
        <v>38</v>
      </c>
      <c r="K21" s="20">
        <v>282.16000000000003</v>
      </c>
      <c r="L21" s="21">
        <v>0</v>
      </c>
      <c r="M21" s="20">
        <v>0</v>
      </c>
      <c r="N21" s="20">
        <f>E21+H21-K21+M21-Q21</f>
        <v>0.29999999999563443</v>
      </c>
      <c r="O21" s="21">
        <v>42</v>
      </c>
      <c r="P21" s="21">
        <v>166</v>
      </c>
      <c r="Q21" s="20">
        <v>7831.6751158140069</v>
      </c>
    </row>
    <row r="22" spans="1:17" x14ac:dyDescent="0.25">
      <c r="A22" s="32"/>
      <c r="B22" s="19" t="s">
        <v>2</v>
      </c>
      <c r="C22" s="21">
        <v>17</v>
      </c>
      <c r="D22" s="21">
        <v>892</v>
      </c>
      <c r="E22" s="20">
        <v>24767.625899999926</v>
      </c>
      <c r="F22" s="25">
        <v>6</v>
      </c>
      <c r="G22" s="25">
        <v>22</v>
      </c>
      <c r="H22" s="25">
        <v>996.90840000000003</v>
      </c>
      <c r="I22" s="21">
        <v>12</v>
      </c>
      <c r="J22" s="21">
        <v>30</v>
      </c>
      <c r="K22" s="20">
        <v>926.17349999999976</v>
      </c>
      <c r="L22" s="21">
        <v>2</v>
      </c>
      <c r="M22" s="20">
        <v>0.02</v>
      </c>
      <c r="N22" s="20">
        <f>E22+H22-K22+M22-Q22</f>
        <v>0.43090000007214257</v>
      </c>
      <c r="O22" s="21">
        <v>70</v>
      </c>
      <c r="P22" s="21">
        <v>898</v>
      </c>
      <c r="Q22" s="20">
        <v>24837.949899999854</v>
      </c>
    </row>
    <row r="23" spans="1:17" x14ac:dyDescent="0.25">
      <c r="A23" s="19"/>
      <c r="B23" s="18" t="s">
        <v>1</v>
      </c>
      <c r="C23" s="17">
        <f t="shared" ref="C23:Q23" si="1">SUM(C19:C22)</f>
        <v>485</v>
      </c>
      <c r="D23" s="17">
        <f t="shared" si="1"/>
        <v>7529</v>
      </c>
      <c r="E23" s="16">
        <f t="shared" si="1"/>
        <v>3410833.2152145216</v>
      </c>
      <c r="F23" s="17">
        <f t="shared" si="1"/>
        <v>92</v>
      </c>
      <c r="G23" s="17">
        <f t="shared" si="1"/>
        <v>235</v>
      </c>
      <c r="H23" s="16">
        <f t="shared" si="1"/>
        <v>109077.74829999993</v>
      </c>
      <c r="I23" s="17">
        <f t="shared" si="1"/>
        <v>95</v>
      </c>
      <c r="J23" s="17">
        <f t="shared" si="1"/>
        <v>241</v>
      </c>
      <c r="K23" s="16">
        <f t="shared" si="1"/>
        <v>56814.433808999907</v>
      </c>
      <c r="L23" s="17">
        <f t="shared" si="1"/>
        <v>69</v>
      </c>
      <c r="M23" s="16">
        <f t="shared" si="1"/>
        <v>3.9386000000000005</v>
      </c>
      <c r="N23" s="16">
        <f t="shared" si="1"/>
        <v>-790.23463379096938</v>
      </c>
      <c r="O23" s="17">
        <f t="shared" si="1"/>
        <v>542</v>
      </c>
      <c r="P23" s="17">
        <f t="shared" si="1"/>
        <v>7588</v>
      </c>
      <c r="Q23" s="16">
        <f t="shared" si="1"/>
        <v>3463890.7029393124</v>
      </c>
    </row>
    <row r="24" spans="1:17" x14ac:dyDescent="0.25">
      <c r="A24" s="2" t="s">
        <v>46</v>
      </c>
    </row>
    <row r="25" spans="1:17" x14ac:dyDescent="0.25">
      <c r="A25" s="24" t="s">
        <v>47</v>
      </c>
    </row>
    <row r="26" spans="1:17" x14ac:dyDescent="0.25">
      <c r="A26" s="24" t="s">
        <v>48</v>
      </c>
    </row>
    <row r="27" spans="1:17" x14ac:dyDescent="0.25">
      <c r="A27" s="2" t="s">
        <v>19</v>
      </c>
    </row>
    <row r="28" spans="1:17" s="2" customFormat="1" x14ac:dyDescent="0.25">
      <c r="A28" s="2" t="s">
        <v>18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2" customFormat="1" x14ac:dyDescent="0.25">
      <c r="A29" s="2" t="s">
        <v>17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2" customFormat="1" x14ac:dyDescent="0.25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ht="15.75" x14ac:dyDescent="0.25">
      <c r="A31" s="26" t="s">
        <v>43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7" ht="36.75" customHeight="1" x14ac:dyDescent="0.25">
      <c r="A32" s="27" t="s">
        <v>39</v>
      </c>
      <c r="B32" s="27" t="s">
        <v>38</v>
      </c>
      <c r="C32" s="29" t="s">
        <v>37</v>
      </c>
      <c r="D32" s="29"/>
      <c r="E32" s="29"/>
      <c r="F32" s="29" t="s">
        <v>36</v>
      </c>
      <c r="G32" s="29"/>
      <c r="H32" s="29"/>
      <c r="I32" s="29" t="s">
        <v>35</v>
      </c>
      <c r="J32" s="29"/>
      <c r="K32" s="29"/>
      <c r="L32" s="29" t="s">
        <v>34</v>
      </c>
      <c r="M32" s="29"/>
      <c r="N32" s="9" t="s">
        <v>33</v>
      </c>
      <c r="O32" s="29" t="s">
        <v>32</v>
      </c>
      <c r="P32" s="29"/>
      <c r="Q32" s="29"/>
    </row>
    <row r="33" spans="1:17" ht="63" customHeight="1" x14ac:dyDescent="0.25">
      <c r="A33" s="28"/>
      <c r="B33" s="28"/>
      <c r="C33" s="18" t="s">
        <v>25</v>
      </c>
      <c r="D33" s="18" t="s">
        <v>31</v>
      </c>
      <c r="E33" s="18" t="s">
        <v>30</v>
      </c>
      <c r="F33" s="18" t="s">
        <v>25</v>
      </c>
      <c r="G33" s="18" t="s">
        <v>29</v>
      </c>
      <c r="H33" s="18" t="s">
        <v>26</v>
      </c>
      <c r="I33" s="18" t="s">
        <v>25</v>
      </c>
      <c r="J33" s="18" t="s">
        <v>28</v>
      </c>
      <c r="K33" s="18" t="s">
        <v>26</v>
      </c>
      <c r="L33" s="18" t="s">
        <v>27</v>
      </c>
      <c r="M33" s="18" t="s">
        <v>26</v>
      </c>
      <c r="N33" s="18" t="s">
        <v>26</v>
      </c>
      <c r="O33" s="18" t="s">
        <v>25</v>
      </c>
      <c r="P33" s="18" t="s">
        <v>24</v>
      </c>
      <c r="Q33" s="18" t="s">
        <v>23</v>
      </c>
    </row>
    <row r="34" spans="1:17" x14ac:dyDescent="0.25">
      <c r="A34" s="30">
        <v>46174</v>
      </c>
      <c r="B34" s="19" t="s">
        <v>22</v>
      </c>
      <c r="C34" s="21">
        <v>447</v>
      </c>
      <c r="D34" s="21">
        <v>5583</v>
      </c>
      <c r="E34" s="20">
        <v>95120.642239308261</v>
      </c>
      <c r="F34" s="21">
        <v>82</v>
      </c>
      <c r="G34" s="21">
        <v>262</v>
      </c>
      <c r="H34" s="20">
        <v>2886.3038000000006</v>
      </c>
      <c r="I34" s="21">
        <v>51</v>
      </c>
      <c r="J34" s="21">
        <v>198</v>
      </c>
      <c r="K34" s="20">
        <v>1776.1528567499995</v>
      </c>
      <c r="L34" s="21">
        <v>27</v>
      </c>
      <c r="M34" s="20">
        <v>1567.0039793999997</v>
      </c>
      <c r="N34" s="20">
        <f>E34+H34-K34+M34-Q34</f>
        <v>-115.99416160050896</v>
      </c>
      <c r="O34" s="21">
        <v>457</v>
      </c>
      <c r="P34" s="21">
        <v>5687</v>
      </c>
      <c r="Q34" s="20">
        <v>97913.791323558762</v>
      </c>
    </row>
    <row r="35" spans="1:17" x14ac:dyDescent="0.25">
      <c r="A35" s="31"/>
      <c r="B35" s="19" t="s">
        <v>21</v>
      </c>
      <c r="C35" s="21">
        <v>40</v>
      </c>
      <c r="D35" s="21">
        <v>94</v>
      </c>
      <c r="E35" s="20">
        <v>33661.158449999944</v>
      </c>
      <c r="F35" s="21">
        <v>3</v>
      </c>
      <c r="G35" s="21">
        <v>5</v>
      </c>
      <c r="H35" s="20">
        <v>32.18</v>
      </c>
      <c r="I35" s="21">
        <v>3</v>
      </c>
      <c r="J35" s="21">
        <v>6</v>
      </c>
      <c r="K35" s="20">
        <v>8.120000000000001</v>
      </c>
      <c r="L35" s="21">
        <v>0</v>
      </c>
      <c r="M35" s="20">
        <v>0</v>
      </c>
      <c r="N35" s="20">
        <f>E35+H35-K35+M35-Q35</f>
        <v>87.752999999975145</v>
      </c>
      <c r="O35" s="21">
        <v>41</v>
      </c>
      <c r="P35" s="21">
        <v>97</v>
      </c>
      <c r="Q35" s="20">
        <v>33597.465449999967</v>
      </c>
    </row>
    <row r="36" spans="1:17" x14ac:dyDescent="0.25">
      <c r="A36" s="31"/>
      <c r="B36" s="19" t="s">
        <v>20</v>
      </c>
      <c r="C36" s="21">
        <v>28</v>
      </c>
      <c r="D36" s="21">
        <v>2715</v>
      </c>
      <c r="E36" s="20">
        <v>22802.142499999823</v>
      </c>
      <c r="F36" s="21">
        <v>6</v>
      </c>
      <c r="G36" s="21">
        <v>59</v>
      </c>
      <c r="H36" s="20">
        <v>539.35000000000014</v>
      </c>
      <c r="I36" s="21">
        <v>8</v>
      </c>
      <c r="J36" s="21">
        <v>242</v>
      </c>
      <c r="K36" s="20">
        <v>297.56999999999994</v>
      </c>
      <c r="L36" s="21">
        <v>0</v>
      </c>
      <c r="M36" s="20">
        <v>0</v>
      </c>
      <c r="N36" s="20">
        <f>E36+H36-K36+M36-Q36</f>
        <v>0.20000000001164153</v>
      </c>
      <c r="O36" s="21">
        <v>27</v>
      </c>
      <c r="P36" s="21">
        <v>2733</v>
      </c>
      <c r="Q36" s="20">
        <v>23043.722499999811</v>
      </c>
    </row>
    <row r="37" spans="1:17" x14ac:dyDescent="0.25">
      <c r="A37" s="32"/>
      <c r="B37" s="19" t="s">
        <v>2</v>
      </c>
      <c r="C37" s="21">
        <v>44</v>
      </c>
      <c r="D37" s="21">
        <v>234</v>
      </c>
      <c r="E37" s="20">
        <v>10607.747879601317</v>
      </c>
      <c r="F37" s="21">
        <v>2</v>
      </c>
      <c r="G37" s="21">
        <v>2</v>
      </c>
      <c r="H37" s="20">
        <v>240</v>
      </c>
      <c r="I37" s="21">
        <v>2</v>
      </c>
      <c r="J37" s="21">
        <v>2</v>
      </c>
      <c r="K37" s="20">
        <v>112.47</v>
      </c>
      <c r="L37" s="21">
        <v>4</v>
      </c>
      <c r="M37" s="20">
        <v>89.65</v>
      </c>
      <c r="N37" s="20">
        <f>E37+H37-K37+M37-Q37</f>
        <v>402.42361800000435</v>
      </c>
      <c r="O37" s="21">
        <v>45</v>
      </c>
      <c r="P37" s="21">
        <v>231</v>
      </c>
      <c r="Q37" s="20">
        <v>10422.504261601312</v>
      </c>
    </row>
    <row r="38" spans="1:17" x14ac:dyDescent="0.25">
      <c r="A38" s="19"/>
      <c r="B38" s="18" t="s">
        <v>1</v>
      </c>
      <c r="C38" s="17">
        <f t="shared" ref="C38:Q38" si="2">SUM(C34:C37)</f>
        <v>559</v>
      </c>
      <c r="D38" s="17">
        <f t="shared" si="2"/>
        <v>8626</v>
      </c>
      <c r="E38" s="16">
        <f t="shared" si="2"/>
        <v>162191.69106890933</v>
      </c>
      <c r="F38" s="17">
        <f t="shared" si="2"/>
        <v>93</v>
      </c>
      <c r="G38" s="17">
        <f t="shared" si="2"/>
        <v>328</v>
      </c>
      <c r="H38" s="16">
        <f t="shared" si="2"/>
        <v>3697.8338000000003</v>
      </c>
      <c r="I38" s="17">
        <f>SUM(I34:I37)</f>
        <v>64</v>
      </c>
      <c r="J38" s="17">
        <f t="shared" si="2"/>
        <v>448</v>
      </c>
      <c r="K38" s="16">
        <f t="shared" si="2"/>
        <v>2194.3128567499994</v>
      </c>
      <c r="L38" s="17">
        <f t="shared" si="2"/>
        <v>31</v>
      </c>
      <c r="M38" s="16">
        <f t="shared" si="2"/>
        <v>1656.6539793999998</v>
      </c>
      <c r="N38" s="16">
        <f t="shared" si="2"/>
        <v>374.38245639948218</v>
      </c>
      <c r="O38" s="17">
        <f t="shared" si="2"/>
        <v>570</v>
      </c>
      <c r="P38" s="17">
        <f t="shared" si="2"/>
        <v>8748</v>
      </c>
      <c r="Q38" s="16">
        <f t="shared" si="2"/>
        <v>164977.48353515984</v>
      </c>
    </row>
    <row r="39" spans="1:17" x14ac:dyDescent="0.25">
      <c r="A39" s="2" t="s">
        <v>46</v>
      </c>
    </row>
    <row r="40" spans="1:17" x14ac:dyDescent="0.25">
      <c r="A40" s="24" t="s">
        <v>47</v>
      </c>
    </row>
    <row r="41" spans="1:17" x14ac:dyDescent="0.25">
      <c r="A41" s="24" t="s">
        <v>48</v>
      </c>
    </row>
    <row r="42" spans="1:17" x14ac:dyDescent="0.25">
      <c r="A42" s="2" t="s">
        <v>19</v>
      </c>
    </row>
    <row r="43" spans="1:17" s="2" customFormat="1" x14ac:dyDescent="0.25">
      <c r="A43" s="2" t="s">
        <v>18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2" customFormat="1" x14ac:dyDescent="0.25">
      <c r="A44" s="2" t="s">
        <v>17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2" customForma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5.75" x14ac:dyDescent="0.25">
      <c r="A46" s="26" t="s">
        <v>42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7" ht="30" customHeight="1" x14ac:dyDescent="0.25">
      <c r="A47" s="27" t="s">
        <v>39</v>
      </c>
      <c r="B47" s="27" t="s">
        <v>38</v>
      </c>
      <c r="C47" s="29" t="s">
        <v>37</v>
      </c>
      <c r="D47" s="29"/>
      <c r="E47" s="29"/>
      <c r="F47" s="29" t="s">
        <v>36</v>
      </c>
      <c r="G47" s="29"/>
      <c r="H47" s="29"/>
      <c r="I47" s="29" t="s">
        <v>35</v>
      </c>
      <c r="J47" s="29"/>
      <c r="K47" s="29"/>
      <c r="L47" s="29" t="s">
        <v>34</v>
      </c>
      <c r="M47" s="29"/>
      <c r="N47" s="9" t="s">
        <v>33</v>
      </c>
      <c r="O47" s="29" t="s">
        <v>32</v>
      </c>
      <c r="P47" s="29"/>
      <c r="Q47" s="29"/>
    </row>
    <row r="48" spans="1:17" ht="60" x14ac:dyDescent="0.25">
      <c r="A48" s="28"/>
      <c r="B48" s="28"/>
      <c r="C48" s="18" t="s">
        <v>25</v>
      </c>
      <c r="D48" s="18" t="s">
        <v>31</v>
      </c>
      <c r="E48" s="18" t="s">
        <v>30</v>
      </c>
      <c r="F48" s="18" t="s">
        <v>25</v>
      </c>
      <c r="G48" s="18" t="s">
        <v>29</v>
      </c>
      <c r="H48" s="18" t="s">
        <v>26</v>
      </c>
      <c r="I48" s="18" t="s">
        <v>25</v>
      </c>
      <c r="J48" s="18" t="s">
        <v>28</v>
      </c>
      <c r="K48" s="18" t="s">
        <v>26</v>
      </c>
      <c r="L48" s="18" t="s">
        <v>27</v>
      </c>
      <c r="M48" s="18" t="s">
        <v>26</v>
      </c>
      <c r="N48" s="18" t="s">
        <v>26</v>
      </c>
      <c r="O48" s="18" t="s">
        <v>25</v>
      </c>
      <c r="P48" s="18" t="s">
        <v>24</v>
      </c>
      <c r="Q48" s="18" t="s">
        <v>23</v>
      </c>
    </row>
    <row r="49" spans="1:17" x14ac:dyDescent="0.25">
      <c r="A49" s="30">
        <v>46174</v>
      </c>
      <c r="B49" s="19" t="s">
        <v>22</v>
      </c>
      <c r="C49" s="21">
        <v>4194</v>
      </c>
      <c r="D49" s="21">
        <v>11226</v>
      </c>
      <c r="E49" s="20">
        <v>1736365.6842734138</v>
      </c>
      <c r="F49" s="21">
        <v>288</v>
      </c>
      <c r="G49" s="21">
        <v>539</v>
      </c>
      <c r="H49" s="20">
        <v>31354.096406199951</v>
      </c>
      <c r="I49" s="21">
        <v>114</v>
      </c>
      <c r="J49" s="21">
        <v>188</v>
      </c>
      <c r="K49" s="20">
        <v>20749.683013450005</v>
      </c>
      <c r="L49" s="21">
        <v>147</v>
      </c>
      <c r="M49" s="20">
        <v>2063.8124942610989</v>
      </c>
      <c r="N49" s="20">
        <f>E49+H49-K49+M49-Q49</f>
        <v>11920.300709513482</v>
      </c>
      <c r="O49" s="21">
        <v>4265</v>
      </c>
      <c r="P49" s="21">
        <v>11464</v>
      </c>
      <c r="Q49" s="20">
        <v>1737113.6094509116</v>
      </c>
    </row>
    <row r="50" spans="1:17" x14ac:dyDescent="0.25">
      <c r="A50" s="31"/>
      <c r="B50" s="19" t="s">
        <v>21</v>
      </c>
      <c r="C50" s="21">
        <v>872</v>
      </c>
      <c r="D50" s="21">
        <v>1413</v>
      </c>
      <c r="E50" s="20">
        <v>193374.32563611094</v>
      </c>
      <c r="F50" s="21">
        <v>28</v>
      </c>
      <c r="G50" s="21">
        <v>34</v>
      </c>
      <c r="H50" s="20">
        <v>3373.9671900000003</v>
      </c>
      <c r="I50" s="21">
        <v>19</v>
      </c>
      <c r="J50" s="21">
        <v>23</v>
      </c>
      <c r="K50" s="20">
        <v>3358.1215219999999</v>
      </c>
      <c r="L50" s="21">
        <v>1</v>
      </c>
      <c r="M50" s="20">
        <v>76</v>
      </c>
      <c r="N50" s="20">
        <f>E50+H50-K50+M50-Q50</f>
        <v>-147.18401500023901</v>
      </c>
      <c r="O50" s="21">
        <v>872</v>
      </c>
      <c r="P50" s="21">
        <v>1419</v>
      </c>
      <c r="Q50" s="20">
        <v>193613.35531911117</v>
      </c>
    </row>
    <row r="51" spans="1:17" x14ac:dyDescent="0.25">
      <c r="A51" s="31"/>
      <c r="B51" s="19" t="s">
        <v>20</v>
      </c>
      <c r="C51" s="21">
        <v>59</v>
      </c>
      <c r="D51" s="21">
        <v>710</v>
      </c>
      <c r="E51" s="20">
        <v>23275.820012999731</v>
      </c>
      <c r="F51" s="21">
        <v>7</v>
      </c>
      <c r="G51" s="21">
        <v>24</v>
      </c>
      <c r="H51" s="20">
        <v>194.04000000000002</v>
      </c>
      <c r="I51" s="21">
        <v>4</v>
      </c>
      <c r="J51" s="21">
        <v>32</v>
      </c>
      <c r="K51" s="20">
        <v>112.91999999999994</v>
      </c>
      <c r="L51" s="21">
        <v>0</v>
      </c>
      <c r="M51" s="20">
        <v>0</v>
      </c>
      <c r="N51" s="20">
        <f>E51+H51-K51+M51-Q51</f>
        <v>3.6363599999895087</v>
      </c>
      <c r="O51" s="21">
        <v>58</v>
      </c>
      <c r="P51" s="21">
        <v>706</v>
      </c>
      <c r="Q51" s="20">
        <v>23353.303652999744</v>
      </c>
    </row>
    <row r="52" spans="1:17" x14ac:dyDescent="0.25">
      <c r="A52" s="32"/>
      <c r="B52" s="19" t="s">
        <v>2</v>
      </c>
      <c r="C52" s="21">
        <v>951</v>
      </c>
      <c r="D52" s="21">
        <v>2524</v>
      </c>
      <c r="E52" s="20">
        <v>393776.37463718286</v>
      </c>
      <c r="F52" s="21">
        <v>52</v>
      </c>
      <c r="G52" s="21">
        <v>75</v>
      </c>
      <c r="H52" s="20">
        <v>7572.6892024999997</v>
      </c>
      <c r="I52" s="21">
        <v>18</v>
      </c>
      <c r="J52" s="21">
        <v>30</v>
      </c>
      <c r="K52" s="20">
        <v>2789.1916274</v>
      </c>
      <c r="L52" s="21">
        <v>26</v>
      </c>
      <c r="M52" s="20">
        <v>51.965000000000003</v>
      </c>
      <c r="N52" s="20">
        <f>E52+H52-K52+M52-Q52</f>
        <v>-2411.6766553606139</v>
      </c>
      <c r="O52" s="21">
        <v>961</v>
      </c>
      <c r="P52" s="21">
        <v>2583</v>
      </c>
      <c r="Q52" s="20">
        <v>401023.51386764349</v>
      </c>
    </row>
    <row r="53" spans="1:17" x14ac:dyDescent="0.25">
      <c r="A53" s="19"/>
      <c r="B53" s="18" t="s">
        <v>1</v>
      </c>
      <c r="C53" s="17">
        <f t="shared" ref="C53:Q53" si="3">SUM(C49:C52)</f>
        <v>6076</v>
      </c>
      <c r="D53" s="17">
        <f t="shared" si="3"/>
        <v>15873</v>
      </c>
      <c r="E53" s="16">
        <f t="shared" si="3"/>
        <v>2346792.2045597075</v>
      </c>
      <c r="F53" s="17">
        <f t="shared" si="3"/>
        <v>375</v>
      </c>
      <c r="G53" s="17">
        <f t="shared" si="3"/>
        <v>672</v>
      </c>
      <c r="H53" s="16">
        <f t="shared" si="3"/>
        <v>42494.792798699949</v>
      </c>
      <c r="I53" s="17">
        <f t="shared" si="3"/>
        <v>155</v>
      </c>
      <c r="J53" s="17">
        <f t="shared" si="3"/>
        <v>273</v>
      </c>
      <c r="K53" s="16">
        <f t="shared" si="3"/>
        <v>27009.916162850004</v>
      </c>
      <c r="L53" s="17">
        <f t="shared" si="3"/>
        <v>174</v>
      </c>
      <c r="M53" s="16">
        <f t="shared" si="3"/>
        <v>2191.777494261099</v>
      </c>
      <c r="N53" s="16">
        <f t="shared" si="3"/>
        <v>9365.0763991526183</v>
      </c>
      <c r="O53" s="17">
        <f t="shared" si="3"/>
        <v>6156</v>
      </c>
      <c r="P53" s="17">
        <f t="shared" si="3"/>
        <v>16172</v>
      </c>
      <c r="Q53" s="16">
        <f t="shared" si="3"/>
        <v>2355103.7822906659</v>
      </c>
    </row>
    <row r="54" spans="1:17" x14ac:dyDescent="0.25">
      <c r="A54" s="2" t="s">
        <v>46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x14ac:dyDescent="0.25">
      <c r="A55" s="24" t="s">
        <v>47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x14ac:dyDescent="0.25">
      <c r="A56" s="24" t="s">
        <v>48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x14ac:dyDescent="0.25">
      <c r="A57" s="2" t="s">
        <v>19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x14ac:dyDescent="0.25">
      <c r="A58" s="2" t="s">
        <v>18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x14ac:dyDescent="0.25">
      <c r="A59" s="2" t="s">
        <v>17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5.75" x14ac:dyDescent="0.25">
      <c r="A61" s="26" t="s">
        <v>41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</row>
    <row r="62" spans="1:17" ht="30" customHeight="1" x14ac:dyDescent="0.25">
      <c r="A62" s="27" t="s">
        <v>39</v>
      </c>
      <c r="B62" s="27" t="s">
        <v>38</v>
      </c>
      <c r="C62" s="29" t="s">
        <v>37</v>
      </c>
      <c r="D62" s="29"/>
      <c r="E62" s="29"/>
      <c r="F62" s="29" t="s">
        <v>36</v>
      </c>
      <c r="G62" s="29"/>
      <c r="H62" s="29"/>
      <c r="I62" s="29" t="s">
        <v>35</v>
      </c>
      <c r="J62" s="29"/>
      <c r="K62" s="29"/>
      <c r="L62" s="29" t="s">
        <v>34</v>
      </c>
      <c r="M62" s="29"/>
      <c r="N62" s="9" t="s">
        <v>33</v>
      </c>
      <c r="O62" s="29" t="s">
        <v>32</v>
      </c>
      <c r="P62" s="29"/>
      <c r="Q62" s="29"/>
    </row>
    <row r="63" spans="1:17" ht="60" x14ac:dyDescent="0.25">
      <c r="A63" s="28"/>
      <c r="B63" s="28"/>
      <c r="C63" s="18" t="s">
        <v>25</v>
      </c>
      <c r="D63" s="18" t="s">
        <v>31</v>
      </c>
      <c r="E63" s="18" t="s">
        <v>30</v>
      </c>
      <c r="F63" s="18" t="s">
        <v>25</v>
      </c>
      <c r="G63" s="18" t="s">
        <v>29</v>
      </c>
      <c r="H63" s="18" t="s">
        <v>26</v>
      </c>
      <c r="I63" s="18" t="s">
        <v>25</v>
      </c>
      <c r="J63" s="18" t="s">
        <v>28</v>
      </c>
      <c r="K63" s="18" t="s">
        <v>26</v>
      </c>
      <c r="L63" s="18" t="s">
        <v>27</v>
      </c>
      <c r="M63" s="18" t="s">
        <v>26</v>
      </c>
      <c r="N63" s="18" t="s">
        <v>26</v>
      </c>
      <c r="O63" s="18" t="s">
        <v>25</v>
      </c>
      <c r="P63" s="18" t="s">
        <v>24</v>
      </c>
      <c r="Q63" s="18" t="s">
        <v>23</v>
      </c>
    </row>
    <row r="64" spans="1:17" x14ac:dyDescent="0.25">
      <c r="A64" s="30">
        <v>46174</v>
      </c>
      <c r="B64" s="19" t="s">
        <v>22</v>
      </c>
      <c r="C64" s="21">
        <v>442</v>
      </c>
      <c r="D64" s="21">
        <v>1946</v>
      </c>
      <c r="E64" s="20">
        <v>1010560.9380202687</v>
      </c>
      <c r="F64" s="21">
        <v>20</v>
      </c>
      <c r="G64" s="21">
        <v>68</v>
      </c>
      <c r="H64" s="20">
        <v>15541.308377199994</v>
      </c>
      <c r="I64" s="21">
        <v>27</v>
      </c>
      <c r="J64" s="21">
        <v>44</v>
      </c>
      <c r="K64" s="20">
        <v>11030.288977200002</v>
      </c>
      <c r="L64" s="21">
        <v>11</v>
      </c>
      <c r="M64" s="20">
        <v>0.72730000000000006</v>
      </c>
      <c r="N64" s="20">
        <f>E64+H64-K64+M64-Q64</f>
        <v>1653.1031719967723</v>
      </c>
      <c r="O64" s="21">
        <v>435</v>
      </c>
      <c r="P64" s="21">
        <v>1944</v>
      </c>
      <c r="Q64" s="20">
        <v>1013419.5815482719</v>
      </c>
    </row>
    <row r="65" spans="1:17" x14ac:dyDescent="0.25">
      <c r="A65" s="31"/>
      <c r="B65" s="19" t="s">
        <v>21</v>
      </c>
      <c r="C65" s="21">
        <v>68</v>
      </c>
      <c r="D65" s="21">
        <v>114</v>
      </c>
      <c r="E65" s="20">
        <v>56626.751813374984</v>
      </c>
      <c r="F65" s="21">
        <v>2</v>
      </c>
      <c r="G65" s="21">
        <v>2</v>
      </c>
      <c r="H65" s="20">
        <v>600</v>
      </c>
      <c r="I65" s="21">
        <v>3</v>
      </c>
      <c r="J65" s="21">
        <v>3</v>
      </c>
      <c r="K65" s="20">
        <v>1073.1849999999999</v>
      </c>
      <c r="L65" s="21">
        <v>0</v>
      </c>
      <c r="M65" s="20">
        <v>0</v>
      </c>
      <c r="N65" s="20">
        <f>E65+H65-K65+M65-Q65</f>
        <v>94.574750000028871</v>
      </c>
      <c r="O65" s="21">
        <v>67</v>
      </c>
      <c r="P65" s="21">
        <v>113</v>
      </c>
      <c r="Q65" s="20">
        <v>56058.992063374957</v>
      </c>
    </row>
    <row r="66" spans="1:17" x14ac:dyDescent="0.25">
      <c r="A66" s="31"/>
      <c r="B66" s="19" t="s">
        <v>20</v>
      </c>
      <c r="C66" s="21">
        <v>10</v>
      </c>
      <c r="D66" s="21">
        <v>19</v>
      </c>
      <c r="E66" s="20">
        <v>2263.1770900000001</v>
      </c>
      <c r="F66" s="21">
        <v>1</v>
      </c>
      <c r="G66" s="21">
        <v>2</v>
      </c>
      <c r="H66" s="20">
        <v>29.54</v>
      </c>
      <c r="I66" s="21">
        <v>2</v>
      </c>
      <c r="J66" s="21">
        <v>2</v>
      </c>
      <c r="K66" s="20">
        <v>41.569999999999993</v>
      </c>
      <c r="L66" s="21">
        <v>0</v>
      </c>
      <c r="M66" s="20">
        <v>0</v>
      </c>
      <c r="N66" s="20">
        <f>E66+H66-K66+M66-Q66</f>
        <v>0</v>
      </c>
      <c r="O66" s="21">
        <v>10</v>
      </c>
      <c r="P66" s="21">
        <v>19</v>
      </c>
      <c r="Q66" s="20">
        <v>2251.1470900000004</v>
      </c>
    </row>
    <row r="67" spans="1:17" x14ac:dyDescent="0.25">
      <c r="A67" s="32"/>
      <c r="B67" s="19" t="s">
        <v>2</v>
      </c>
      <c r="C67" s="21">
        <v>40</v>
      </c>
      <c r="D67" s="21">
        <v>118</v>
      </c>
      <c r="E67" s="20">
        <v>44929.259676480047</v>
      </c>
      <c r="F67" s="21">
        <v>2</v>
      </c>
      <c r="G67" s="21">
        <v>3</v>
      </c>
      <c r="H67" s="20">
        <v>169.92000000000002</v>
      </c>
      <c r="I67" s="21">
        <v>2</v>
      </c>
      <c r="J67" s="21">
        <v>2</v>
      </c>
      <c r="K67" s="20">
        <v>98.960000000000008</v>
      </c>
      <c r="L67" s="21">
        <v>0</v>
      </c>
      <c r="M67" s="20">
        <v>0</v>
      </c>
      <c r="N67" s="20">
        <f>E67+H67-K67+M67-Q67</f>
        <v>3.782471240083396</v>
      </c>
      <c r="O67" s="21">
        <v>39</v>
      </c>
      <c r="P67" s="21">
        <v>118</v>
      </c>
      <c r="Q67" s="20">
        <v>44996.437205239963</v>
      </c>
    </row>
    <row r="68" spans="1:17" x14ac:dyDescent="0.25">
      <c r="A68" s="19"/>
      <c r="B68" s="18" t="s">
        <v>1</v>
      </c>
      <c r="C68" s="17">
        <f t="shared" ref="C68:Q68" si="4">SUM(C64:C67)</f>
        <v>560</v>
      </c>
      <c r="D68" s="17">
        <f t="shared" si="4"/>
        <v>2197</v>
      </c>
      <c r="E68" s="16">
        <f t="shared" si="4"/>
        <v>1114380.1266001235</v>
      </c>
      <c r="F68" s="17">
        <f t="shared" si="4"/>
        <v>25</v>
      </c>
      <c r="G68" s="17">
        <f t="shared" si="4"/>
        <v>75</v>
      </c>
      <c r="H68" s="16">
        <f t="shared" si="4"/>
        <v>16340.768377199995</v>
      </c>
      <c r="I68" s="17">
        <f t="shared" si="4"/>
        <v>34</v>
      </c>
      <c r="J68" s="17">
        <f t="shared" si="4"/>
        <v>51</v>
      </c>
      <c r="K68" s="16">
        <f t="shared" si="4"/>
        <v>12244.0039772</v>
      </c>
      <c r="L68" s="17">
        <f t="shared" si="4"/>
        <v>11</v>
      </c>
      <c r="M68" s="16">
        <f t="shared" si="4"/>
        <v>0.72730000000000006</v>
      </c>
      <c r="N68" s="16">
        <f t="shared" si="4"/>
        <v>1751.4603932368846</v>
      </c>
      <c r="O68" s="17">
        <f t="shared" si="4"/>
        <v>551</v>
      </c>
      <c r="P68" s="17">
        <f t="shared" si="4"/>
        <v>2194</v>
      </c>
      <c r="Q68" s="16">
        <f t="shared" si="4"/>
        <v>1116726.1579068869</v>
      </c>
    </row>
    <row r="69" spans="1:17" x14ac:dyDescent="0.25">
      <c r="A69" s="2" t="s">
        <v>46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x14ac:dyDescent="0.25">
      <c r="A70" s="24" t="s">
        <v>47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x14ac:dyDescent="0.25">
      <c r="A71" s="24" t="s">
        <v>48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x14ac:dyDescent="0.25">
      <c r="A72" s="2" t="s">
        <v>19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x14ac:dyDescent="0.25">
      <c r="A73" s="2" t="s">
        <v>18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x14ac:dyDescent="0.25">
      <c r="A74" s="2" t="s">
        <v>17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5.75" x14ac:dyDescent="0.25">
      <c r="A76" s="26" t="s">
        <v>40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</row>
    <row r="77" spans="1:17" ht="30" customHeight="1" x14ac:dyDescent="0.25">
      <c r="A77" s="27" t="s">
        <v>39</v>
      </c>
      <c r="B77" s="27" t="s">
        <v>38</v>
      </c>
      <c r="C77" s="29" t="s">
        <v>37</v>
      </c>
      <c r="D77" s="29"/>
      <c r="E77" s="29"/>
      <c r="F77" s="29" t="s">
        <v>36</v>
      </c>
      <c r="G77" s="29"/>
      <c r="H77" s="29"/>
      <c r="I77" s="29" t="s">
        <v>35</v>
      </c>
      <c r="J77" s="29"/>
      <c r="K77" s="29"/>
      <c r="L77" s="29" t="s">
        <v>34</v>
      </c>
      <c r="M77" s="29"/>
      <c r="N77" s="9" t="s">
        <v>33</v>
      </c>
      <c r="O77" s="29" t="s">
        <v>32</v>
      </c>
      <c r="P77" s="29"/>
      <c r="Q77" s="29"/>
    </row>
    <row r="78" spans="1:17" ht="60" x14ac:dyDescent="0.25">
      <c r="A78" s="28"/>
      <c r="B78" s="28"/>
      <c r="C78" s="18" t="s">
        <v>25</v>
      </c>
      <c r="D78" s="18" t="s">
        <v>31</v>
      </c>
      <c r="E78" s="18" t="s">
        <v>30</v>
      </c>
      <c r="F78" s="18" t="s">
        <v>25</v>
      </c>
      <c r="G78" s="18" t="s">
        <v>29</v>
      </c>
      <c r="H78" s="18" t="s">
        <v>26</v>
      </c>
      <c r="I78" s="18" t="s">
        <v>25</v>
      </c>
      <c r="J78" s="18" t="s">
        <v>28</v>
      </c>
      <c r="K78" s="18" t="s">
        <v>26</v>
      </c>
      <c r="L78" s="18" t="s">
        <v>27</v>
      </c>
      <c r="M78" s="18" t="s">
        <v>26</v>
      </c>
      <c r="N78" s="18" t="s">
        <v>26</v>
      </c>
      <c r="O78" s="18" t="s">
        <v>25</v>
      </c>
      <c r="P78" s="18" t="s">
        <v>24</v>
      </c>
      <c r="Q78" s="18" t="s">
        <v>23</v>
      </c>
    </row>
    <row r="79" spans="1:17" x14ac:dyDescent="0.25">
      <c r="A79" s="30">
        <v>46174</v>
      </c>
      <c r="B79" s="19" t="s">
        <v>22</v>
      </c>
      <c r="C79" s="21">
        <v>3844</v>
      </c>
      <c r="D79" s="21">
        <v>9280</v>
      </c>
      <c r="E79" s="20">
        <v>725804.74625308427</v>
      </c>
      <c r="F79" s="21">
        <v>268</v>
      </c>
      <c r="G79" s="21">
        <v>471</v>
      </c>
      <c r="H79" s="20">
        <v>15812.788029000012</v>
      </c>
      <c r="I79" s="21">
        <v>89</v>
      </c>
      <c r="J79" s="21">
        <v>144</v>
      </c>
      <c r="K79" s="20">
        <v>9719.3940362499998</v>
      </c>
      <c r="L79" s="21">
        <v>136</v>
      </c>
      <c r="M79" s="20">
        <v>2063.0851942610993</v>
      </c>
      <c r="N79" s="20">
        <f>E79+H79-K79+M79-Q79</f>
        <v>10267.197537529981</v>
      </c>
      <c r="O79" s="21">
        <v>3918</v>
      </c>
      <c r="P79" s="21">
        <v>9520</v>
      </c>
      <c r="Q79" s="20">
        <v>723694.02790256543</v>
      </c>
    </row>
    <row r="80" spans="1:17" x14ac:dyDescent="0.25">
      <c r="A80" s="31"/>
      <c r="B80" s="19" t="s">
        <v>21</v>
      </c>
      <c r="C80" s="21">
        <v>810</v>
      </c>
      <c r="D80" s="21">
        <v>1299</v>
      </c>
      <c r="E80" s="20">
        <v>136747.57382273595</v>
      </c>
      <c r="F80" s="21">
        <v>26</v>
      </c>
      <c r="G80" s="21">
        <v>32</v>
      </c>
      <c r="H80" s="20">
        <v>2773.9671900000003</v>
      </c>
      <c r="I80" s="21">
        <v>16</v>
      </c>
      <c r="J80" s="21">
        <v>20</v>
      </c>
      <c r="K80" s="20">
        <v>2284.936522</v>
      </c>
      <c r="L80" s="21">
        <v>1</v>
      </c>
      <c r="M80" s="20">
        <v>76</v>
      </c>
      <c r="N80" s="20">
        <f>E80+H80-K80+M80-Q80</f>
        <v>-241.75876499997685</v>
      </c>
      <c r="O80" s="21">
        <v>811</v>
      </c>
      <c r="P80" s="21">
        <v>1306</v>
      </c>
      <c r="Q80" s="20">
        <v>137554.36325573592</v>
      </c>
    </row>
    <row r="81" spans="1:17" x14ac:dyDescent="0.25">
      <c r="A81" s="31"/>
      <c r="B81" s="19" t="s">
        <v>20</v>
      </c>
      <c r="C81" s="21">
        <v>51</v>
      </c>
      <c r="D81" s="21">
        <v>691</v>
      </c>
      <c r="E81" s="20">
        <v>21012.642922999741</v>
      </c>
      <c r="F81" s="21">
        <v>6</v>
      </c>
      <c r="G81" s="21">
        <v>22</v>
      </c>
      <c r="H81" s="20">
        <v>164.49999999999997</v>
      </c>
      <c r="I81" s="21">
        <v>4</v>
      </c>
      <c r="J81" s="21">
        <v>30</v>
      </c>
      <c r="K81" s="20">
        <v>71.34999999999998</v>
      </c>
      <c r="L81" s="21">
        <v>0</v>
      </c>
      <c r="M81" s="20">
        <v>0</v>
      </c>
      <c r="N81" s="20">
        <f>E81+H81-K81+M81-Q81</f>
        <v>3.6363600000149745</v>
      </c>
      <c r="O81" s="21">
        <v>50</v>
      </c>
      <c r="P81" s="21">
        <v>687</v>
      </c>
      <c r="Q81" s="20">
        <v>21102.156562999728</v>
      </c>
    </row>
    <row r="82" spans="1:17" x14ac:dyDescent="0.25">
      <c r="A82" s="32"/>
      <c r="B82" s="19" t="s">
        <v>2</v>
      </c>
      <c r="C82" s="21">
        <v>915</v>
      </c>
      <c r="D82" s="21">
        <v>2406</v>
      </c>
      <c r="E82" s="20">
        <v>348847.11496070324</v>
      </c>
      <c r="F82" s="21">
        <v>50</v>
      </c>
      <c r="G82" s="21">
        <v>72</v>
      </c>
      <c r="H82" s="20">
        <v>7402.7692025000006</v>
      </c>
      <c r="I82" s="21">
        <v>16</v>
      </c>
      <c r="J82" s="21">
        <v>27</v>
      </c>
      <c r="K82" s="20">
        <v>2690.2316274</v>
      </c>
      <c r="L82" s="21">
        <v>26</v>
      </c>
      <c r="M82" s="20">
        <v>51.965000000000003</v>
      </c>
      <c r="N82" s="20">
        <f>E82+H82-K82+M82-Q82</f>
        <v>-2415.4591266004136</v>
      </c>
      <c r="O82" s="21">
        <v>926</v>
      </c>
      <c r="P82" s="21">
        <v>2465</v>
      </c>
      <c r="Q82" s="20">
        <v>356027.07666240371</v>
      </c>
    </row>
    <row r="83" spans="1:17" x14ac:dyDescent="0.25">
      <c r="A83" s="19"/>
      <c r="B83" s="18" t="s">
        <v>1</v>
      </c>
      <c r="C83" s="17">
        <f t="shared" ref="C83:Q83" si="5">SUM(C79:C82)</f>
        <v>5620</v>
      </c>
      <c r="D83" s="17">
        <f t="shared" si="5"/>
        <v>13676</v>
      </c>
      <c r="E83" s="16">
        <f t="shared" si="5"/>
        <v>1232412.0779595231</v>
      </c>
      <c r="F83" s="17">
        <f t="shared" si="5"/>
        <v>350</v>
      </c>
      <c r="G83" s="17">
        <f t="shared" si="5"/>
        <v>597</v>
      </c>
      <c r="H83" s="16">
        <f t="shared" si="5"/>
        <v>26154.024421500013</v>
      </c>
      <c r="I83" s="17">
        <f t="shared" si="5"/>
        <v>125</v>
      </c>
      <c r="J83" s="17">
        <f t="shared" si="5"/>
        <v>221</v>
      </c>
      <c r="K83" s="16">
        <f t="shared" si="5"/>
        <v>14765.912185650001</v>
      </c>
      <c r="L83" s="17">
        <f t="shared" si="5"/>
        <v>163</v>
      </c>
      <c r="M83" s="16">
        <f t="shared" si="5"/>
        <v>2191.0501942610995</v>
      </c>
      <c r="N83" s="16">
        <f t="shared" si="5"/>
        <v>7613.6160059296053</v>
      </c>
      <c r="O83" s="17">
        <f t="shared" si="5"/>
        <v>5705</v>
      </c>
      <c r="P83" s="17">
        <f t="shared" si="5"/>
        <v>13978</v>
      </c>
      <c r="Q83" s="16">
        <f t="shared" si="5"/>
        <v>1238377.6243837047</v>
      </c>
    </row>
    <row r="84" spans="1:17" x14ac:dyDescent="0.25">
      <c r="A84" s="2" t="s">
        <v>46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x14ac:dyDescent="0.25">
      <c r="A85" s="24" t="s">
        <v>47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x14ac:dyDescent="0.25">
      <c r="A86" s="24" t="s">
        <v>48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x14ac:dyDescent="0.25">
      <c r="A87" s="2" t="s">
        <v>19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x14ac:dyDescent="0.25">
      <c r="A88" s="2" t="s">
        <v>18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x14ac:dyDescent="0.25">
      <c r="A89" s="2" t="s">
        <v>17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x14ac:dyDescent="0.25">
      <c r="A90" s="2"/>
    </row>
    <row r="91" spans="1:17" x14ac:dyDescent="0.25">
      <c r="A91" s="33" t="s">
        <v>16</v>
      </c>
      <c r="B91" s="33"/>
      <c r="C91" s="33"/>
      <c r="D91" s="33"/>
    </row>
    <row r="92" spans="1:17" ht="60" x14ac:dyDescent="0.25">
      <c r="A92" s="9" t="s">
        <v>14</v>
      </c>
      <c r="B92" s="10" t="s">
        <v>13</v>
      </c>
      <c r="C92" s="10" t="s">
        <v>15</v>
      </c>
      <c r="D92" s="10" t="s">
        <v>10</v>
      </c>
    </row>
    <row r="93" spans="1:17" x14ac:dyDescent="0.25">
      <c r="A93" s="30">
        <v>46174</v>
      </c>
      <c r="B93" s="15" t="s">
        <v>9</v>
      </c>
      <c r="C93" s="14">
        <v>745940.90529141005</v>
      </c>
      <c r="D93" s="13">
        <f t="shared" ref="D93:D100" si="6">C93/$C$101</f>
        <v>0.12465648388479002</v>
      </c>
    </row>
    <row r="94" spans="1:17" x14ac:dyDescent="0.25">
      <c r="A94" s="31"/>
      <c r="B94" s="15" t="s">
        <v>8</v>
      </c>
      <c r="C94" s="14">
        <v>222214.00110000037</v>
      </c>
      <c r="D94" s="13">
        <f t="shared" si="6"/>
        <v>3.7134866650429144E-2</v>
      </c>
    </row>
    <row r="95" spans="1:17" x14ac:dyDescent="0.25">
      <c r="A95" s="31"/>
      <c r="B95" s="15" t="s">
        <v>7</v>
      </c>
      <c r="C95" s="14">
        <v>969884.56441476184</v>
      </c>
      <c r="D95" s="13">
        <f t="shared" si="6"/>
        <v>0.16208039901879825</v>
      </c>
    </row>
    <row r="96" spans="1:17" x14ac:dyDescent="0.25">
      <c r="A96" s="31"/>
      <c r="B96" s="15" t="s">
        <v>6</v>
      </c>
      <c r="C96" s="14">
        <v>1210287.5130225192</v>
      </c>
      <c r="D96" s="13">
        <f t="shared" si="6"/>
        <v>0.2022548767507463</v>
      </c>
    </row>
    <row r="97" spans="1:6" x14ac:dyDescent="0.25">
      <c r="A97" s="31"/>
      <c r="B97" s="15" t="s">
        <v>5</v>
      </c>
      <c r="C97" s="14">
        <v>876480.43952026591</v>
      </c>
      <c r="D97" s="13">
        <f t="shared" si="6"/>
        <v>0.14647134780966123</v>
      </c>
    </row>
    <row r="98" spans="1:6" x14ac:dyDescent="0.25">
      <c r="A98" s="31"/>
      <c r="B98" s="15" t="s">
        <v>4</v>
      </c>
      <c r="C98" s="14">
        <v>160212.73053765416</v>
      </c>
      <c r="D98" s="13">
        <f t="shared" si="6"/>
        <v>2.6773643221245768E-2</v>
      </c>
    </row>
    <row r="99" spans="1:6" x14ac:dyDescent="0.25">
      <c r="A99" s="31"/>
      <c r="B99" s="15" t="s">
        <v>3</v>
      </c>
      <c r="C99" s="14">
        <v>1678079.6144181353</v>
      </c>
      <c r="D99" s="13">
        <f t="shared" si="6"/>
        <v>0.28042905668296753</v>
      </c>
    </row>
    <row r="100" spans="1:6" x14ac:dyDescent="0.25">
      <c r="A100" s="31"/>
      <c r="B100" s="15" t="s">
        <v>2</v>
      </c>
      <c r="C100" s="14">
        <v>120872.20046041871</v>
      </c>
      <c r="D100" s="13">
        <f t="shared" si="6"/>
        <v>2.0199325981361763E-2</v>
      </c>
    </row>
    <row r="101" spans="1:6" x14ac:dyDescent="0.25">
      <c r="A101" s="32"/>
      <c r="B101" s="10" t="s">
        <v>1</v>
      </c>
      <c r="C101" s="12">
        <f>SUM(C93:C100)</f>
        <v>5983971.9687651657</v>
      </c>
      <c r="D101" s="11">
        <f>SUM(D93:D100)</f>
        <v>1</v>
      </c>
    </row>
    <row r="102" spans="1:6" x14ac:dyDescent="0.25">
      <c r="A102" s="2" t="s">
        <v>0</v>
      </c>
    </row>
    <row r="103" spans="1:6" x14ac:dyDescent="0.25">
      <c r="A103" s="2"/>
    </row>
    <row r="104" spans="1:6" ht="75" x14ac:dyDescent="0.25">
      <c r="A104" s="9" t="s">
        <v>14</v>
      </c>
      <c r="B104" s="10" t="s">
        <v>13</v>
      </c>
      <c r="C104" s="9" t="s">
        <v>12</v>
      </c>
      <c r="D104" s="9" t="s">
        <v>10</v>
      </c>
      <c r="E104" s="9" t="s">
        <v>11</v>
      </c>
      <c r="F104" s="9" t="s">
        <v>10</v>
      </c>
    </row>
    <row r="105" spans="1:6" x14ac:dyDescent="0.25">
      <c r="A105" s="30">
        <v>46174</v>
      </c>
      <c r="B105" s="8" t="s">
        <v>9</v>
      </c>
      <c r="C105" s="7">
        <v>743151.21649990999</v>
      </c>
      <c r="D105" s="6">
        <f t="shared" ref="D105:D112" si="7">C105/$C$113</f>
        <v>0.1622382397559036</v>
      </c>
      <c r="E105" s="7">
        <v>2789.6887915000011</v>
      </c>
      <c r="F105" s="6">
        <f t="shared" ref="F105:F112" si="8">E105/$E$113</f>
        <v>1.9878709071982133E-3</v>
      </c>
    </row>
    <row r="106" spans="1:6" x14ac:dyDescent="0.25">
      <c r="A106" s="31"/>
      <c r="B106" s="8" t="s">
        <v>8</v>
      </c>
      <c r="C106" s="7">
        <v>220982.13860000038</v>
      </c>
      <c r="D106" s="6">
        <f t="shared" si="7"/>
        <v>4.8242877610849638E-2</v>
      </c>
      <c r="E106" s="7">
        <v>1231.8625000000009</v>
      </c>
      <c r="F106" s="6">
        <f t="shared" si="8"/>
        <v>8.7779813751259414E-4</v>
      </c>
    </row>
    <row r="107" spans="1:6" x14ac:dyDescent="0.25">
      <c r="A107" s="31"/>
      <c r="B107" s="8" t="s">
        <v>7</v>
      </c>
      <c r="C107" s="7">
        <v>922320.38539999339</v>
      </c>
      <c r="D107" s="6">
        <f t="shared" si="7"/>
        <v>0.20135287744402106</v>
      </c>
      <c r="E107" s="7">
        <v>47564.179014768473</v>
      </c>
      <c r="F107" s="6">
        <f t="shared" si="8"/>
        <v>3.38931883643502E-2</v>
      </c>
    </row>
    <row r="108" spans="1:6" x14ac:dyDescent="0.25">
      <c r="A108" s="31"/>
      <c r="B108" s="8" t="s">
        <v>6</v>
      </c>
      <c r="C108" s="7">
        <v>1188888.5883385192</v>
      </c>
      <c r="D108" s="6">
        <f t="shared" si="7"/>
        <v>0.25954770382582804</v>
      </c>
      <c r="E108" s="7">
        <v>21398.924684000001</v>
      </c>
      <c r="F108" s="6">
        <f t="shared" si="8"/>
        <v>1.5248403318054949E-2</v>
      </c>
    </row>
    <row r="109" spans="1:6" x14ac:dyDescent="0.25">
      <c r="A109" s="31"/>
      <c r="B109" s="8" t="s">
        <v>5</v>
      </c>
      <c r="C109" s="7">
        <v>793469.25960922637</v>
      </c>
      <c r="D109" s="6">
        <f t="shared" si="7"/>
        <v>0.17322323252825703</v>
      </c>
      <c r="E109" s="7">
        <v>83011.179911039522</v>
      </c>
      <c r="F109" s="6">
        <f t="shared" si="8"/>
        <v>5.915194197293392E-2</v>
      </c>
    </row>
    <row r="110" spans="1:6" x14ac:dyDescent="0.25">
      <c r="A110" s="31"/>
      <c r="B110" s="8" t="s">
        <v>4</v>
      </c>
      <c r="C110" s="7">
        <v>153612.86051150016</v>
      </c>
      <c r="D110" s="6">
        <f t="shared" si="7"/>
        <v>3.3535409133328059E-2</v>
      </c>
      <c r="E110" s="7">
        <v>6599.8700261539998</v>
      </c>
      <c r="F110" s="6">
        <f t="shared" si="8"/>
        <v>4.7029222959406375E-3</v>
      </c>
    </row>
    <row r="111" spans="1:6" x14ac:dyDescent="0.25">
      <c r="A111" s="31"/>
      <c r="B111" s="8" t="s">
        <v>3</v>
      </c>
      <c r="C111" s="7">
        <v>457089.23761838983</v>
      </c>
      <c r="D111" s="6">
        <f t="shared" si="7"/>
        <v>9.9787703600676944E-2</v>
      </c>
      <c r="E111" s="7">
        <v>1220990.3767997455</v>
      </c>
      <c r="F111" s="6">
        <f t="shared" si="8"/>
        <v>0.87005090152157105</v>
      </c>
    </row>
    <row r="112" spans="1:6" x14ac:dyDescent="0.25">
      <c r="A112" s="31"/>
      <c r="B112" s="8" t="s">
        <v>2</v>
      </c>
      <c r="C112" s="7">
        <v>101103.17426872051</v>
      </c>
      <c r="D112" s="6">
        <f t="shared" si="7"/>
        <v>2.2071956101135669E-2</v>
      </c>
      <c r="E112" s="7">
        <v>19769.026191698194</v>
      </c>
      <c r="F112" s="6">
        <f t="shared" si="8"/>
        <v>1.4086973482438467E-2</v>
      </c>
    </row>
    <row r="113" spans="1:6" x14ac:dyDescent="0.25">
      <c r="A113" s="32"/>
      <c r="B113" s="5" t="s">
        <v>1</v>
      </c>
      <c r="C113" s="4">
        <f>SUM(C105:C112)</f>
        <v>4580616.8608462596</v>
      </c>
      <c r="D113" s="3">
        <f>SUM(D105:D112)</f>
        <v>1</v>
      </c>
      <c r="E113" s="4">
        <f>SUM(E105:E112)</f>
        <v>1403355.1079189056</v>
      </c>
      <c r="F113" s="3">
        <f>SUM(F105:F112)</f>
        <v>1</v>
      </c>
    </row>
    <row r="114" spans="1:6" x14ac:dyDescent="0.25">
      <c r="A114" s="2" t="s">
        <v>0</v>
      </c>
    </row>
  </sheetData>
  <mergeCells count="57">
    <mergeCell ref="A79:A82"/>
    <mergeCell ref="A91:D91"/>
    <mergeCell ref="A93:A101"/>
    <mergeCell ref="A105:A113"/>
    <mergeCell ref="A64:A67"/>
    <mergeCell ref="A76:Q76"/>
    <mergeCell ref="A77:A78"/>
    <mergeCell ref="B77:B78"/>
    <mergeCell ref="C77:E77"/>
    <mergeCell ref="F77:H77"/>
    <mergeCell ref="I77:K77"/>
    <mergeCell ref="L77:M77"/>
    <mergeCell ref="O77:Q77"/>
    <mergeCell ref="A49:A52"/>
    <mergeCell ref="A61:Q61"/>
    <mergeCell ref="A62:A63"/>
    <mergeCell ref="B62:B63"/>
    <mergeCell ref="C62:E62"/>
    <mergeCell ref="F62:H62"/>
    <mergeCell ref="I62:K62"/>
    <mergeCell ref="L62:M62"/>
    <mergeCell ref="O62:Q62"/>
    <mergeCell ref="A34:A37"/>
    <mergeCell ref="A46:Q46"/>
    <mergeCell ref="A47:A48"/>
    <mergeCell ref="B47:B48"/>
    <mergeCell ref="C47:E47"/>
    <mergeCell ref="F47:H47"/>
    <mergeCell ref="I47:K47"/>
    <mergeCell ref="L47:M47"/>
    <mergeCell ref="O47:Q47"/>
    <mergeCell ref="A19:A22"/>
    <mergeCell ref="A31:Q31"/>
    <mergeCell ref="A32:A33"/>
    <mergeCell ref="B32:B33"/>
    <mergeCell ref="C32:E32"/>
    <mergeCell ref="F32:H32"/>
    <mergeCell ref="I32:K32"/>
    <mergeCell ref="L32:M32"/>
    <mergeCell ref="O32:Q32"/>
    <mergeCell ref="A4:A7"/>
    <mergeCell ref="A16:Q16"/>
    <mergeCell ref="A17:A18"/>
    <mergeCell ref="B17:B18"/>
    <mergeCell ref="C17:E17"/>
    <mergeCell ref="F17:H17"/>
    <mergeCell ref="I17:K17"/>
    <mergeCell ref="L17:M17"/>
    <mergeCell ref="O17:Q17"/>
    <mergeCell ref="A1:Q1"/>
    <mergeCell ref="A2:A3"/>
    <mergeCell ref="B2:B3"/>
    <mergeCell ref="C2:E2"/>
    <mergeCell ref="F2:H2"/>
    <mergeCell ref="I2:K2"/>
    <mergeCell ref="L2:M2"/>
    <mergeCell ref="O2:Q2"/>
  </mergeCells>
  <pageMargins left="0.7" right="0.7" top="0.75" bottom="0.75" header="0.3" footer="0.3"/>
  <pageSetup paperSize="9" orientation="portrait" r:id="rId1"/>
  <headerFooter>
    <oddHeader>&amp;L&amp;"Calibri"&amp;11&amp;K180B02 PUBLIC</oddHeader>
    <oddFooter>&amp;L&amp;"Calibri"&amp;11&amp;K180B02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2025-11-13 19:22:46</KDate>
  <Classification>PUBLIC</Classification>
  <Subclassification/>
  <HostName>NSDLDEPNB690</HostName>
  <Domain_User>NSDL/Ronit.Marthak</Domain_User>
  <IPAdd>10.110.5.38</IPAdd>
  <FilePath>D:\REPORTS\SEBI Reports\230725_Abhignan Dande_\October 2025\Annexure-October 25.xlsx</FilePath>
  <KID>424347415641638986585666036353</KID>
  <UniqueName/>
  <Suggested/>
  <Justification/>
  <KlassifyGUID>8a7eef8a-0f3f-4f8e-aea0-aa17ce4516d7</KlassifyGUID>
</Klassify>
</file>

<file path=customXml/itemProps1.xml><?xml version="1.0" encoding="utf-8"?>
<ds:datastoreItem xmlns:ds="http://schemas.openxmlformats.org/officeDocument/2006/customXml" ds:itemID="{529EEF6E-859F-4448-B9B9-863E5AB8F0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Ronit Marthak</dc:creator>
  <cp:keywords>PUBLIC</cp:keywords>
  <cp:lastModifiedBy>Ronit Marthak</cp:lastModifiedBy>
  <dcterms:created xsi:type="dcterms:W3CDTF">2025-09-08T09:38:52Z</dcterms:created>
  <dcterms:modified xsi:type="dcterms:W3CDTF">2026-07-07T13:53:03Z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8a7eef8a-0f3f-4f8e-aea0-aa17ce4516d7</vt:lpwstr>
  </property>
  <property fmtid="{D5CDD505-2E9C-101B-9397-08002B2CF9AE}" pid="3" name="Classification">
    <vt:lpwstr>PUBLIC</vt:lpwstr>
  </property>
  <property fmtid="{D5CDD505-2E9C-101B-9397-08002B2CF9AE}" pid="4" name="KID">
    <vt:lpwstr>424347415641638986585666036353</vt:lpwstr>
  </property>
</Properties>
</file>