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-120" yWindow="-120" windowWidth="20730" windowHeight="11040"/>
  </bookViews>
  <sheets>
    <sheet name="Mar-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4" i="1"/>
  <c r="E101" i="1"/>
  <c r="F97" i="1" s="1"/>
  <c r="C101" i="1"/>
  <c r="D96" i="1" s="1"/>
  <c r="C89" i="1"/>
  <c r="D84" i="1" s="1"/>
  <c r="Q73" i="1"/>
  <c r="P73" i="1"/>
  <c r="O73" i="1"/>
  <c r="M73" i="1"/>
  <c r="L73" i="1"/>
  <c r="K73" i="1"/>
  <c r="J73" i="1"/>
  <c r="I73" i="1"/>
  <c r="H73" i="1"/>
  <c r="G73" i="1"/>
  <c r="F73" i="1"/>
  <c r="E73" i="1"/>
  <c r="D73" i="1"/>
  <c r="C73" i="1"/>
  <c r="N72" i="1"/>
  <c r="N71" i="1"/>
  <c r="N70" i="1"/>
  <c r="N69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N59" i="1"/>
  <c r="N58" i="1"/>
  <c r="N57" i="1"/>
  <c r="N56" i="1"/>
  <c r="Q47" i="1"/>
  <c r="P47" i="1"/>
  <c r="O47" i="1"/>
  <c r="M47" i="1"/>
  <c r="L47" i="1"/>
  <c r="K47" i="1"/>
  <c r="J47" i="1"/>
  <c r="I47" i="1"/>
  <c r="H47" i="1"/>
  <c r="G47" i="1"/>
  <c r="F47" i="1"/>
  <c r="E47" i="1"/>
  <c r="D47" i="1"/>
  <c r="C47" i="1"/>
  <c r="N46" i="1"/>
  <c r="N45" i="1"/>
  <c r="N44" i="1"/>
  <c r="N43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N33" i="1"/>
  <c r="N32" i="1"/>
  <c r="N31" i="1"/>
  <c r="N30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N20" i="1"/>
  <c r="N19" i="1"/>
  <c r="N18" i="1"/>
  <c r="N17" i="1"/>
  <c r="Q8" i="1"/>
  <c r="P8" i="1"/>
  <c r="O8" i="1"/>
  <c r="L8" i="1"/>
  <c r="K8" i="1"/>
  <c r="J8" i="1"/>
  <c r="I8" i="1"/>
  <c r="H8" i="1"/>
  <c r="G8" i="1"/>
  <c r="F8" i="1"/>
  <c r="E8" i="1"/>
  <c r="D8" i="1"/>
  <c r="C8" i="1"/>
  <c r="N6" i="1"/>
  <c r="N5" i="1"/>
  <c r="M8" i="1" l="1"/>
  <c r="F95" i="1"/>
  <c r="N73" i="1"/>
  <c r="D86" i="1"/>
  <c r="N8" i="1"/>
  <c r="N47" i="1"/>
  <c r="N60" i="1"/>
  <c r="D88" i="1"/>
  <c r="D97" i="1"/>
  <c r="D98" i="1"/>
  <c r="N21" i="1"/>
  <c r="D93" i="1"/>
  <c r="F98" i="1"/>
  <c r="N34" i="1"/>
  <c r="D94" i="1"/>
  <c r="D99" i="1"/>
  <c r="D81" i="1"/>
  <c r="F94" i="1"/>
  <c r="F99" i="1"/>
  <c r="D85" i="1"/>
  <c r="D95" i="1"/>
  <c r="D100" i="1"/>
  <c r="D87" i="1"/>
  <c r="D82" i="1"/>
  <c r="F96" i="1"/>
  <c r="F100" i="1"/>
  <c r="D83" i="1"/>
  <c r="F93" i="1"/>
  <c r="F101" i="1" l="1"/>
  <c r="D101" i="1"/>
  <c r="D89" i="1"/>
</calcChain>
</file>

<file path=xl/sharedStrings.xml><?xml version="1.0" encoding="utf-8"?>
<sst xmlns="http://schemas.openxmlformats.org/spreadsheetml/2006/main" count="229" uniqueCount="49">
  <si>
    <t xml:space="preserve"> Outstanding corporate bonds issued by financial Issuers on monthly basis.</t>
  </si>
  <si>
    <t>Monthly</t>
  </si>
  <si>
    <t>Type of Instruments</t>
  </si>
  <si>
    <t>Opening Balance in NSDL and CDSL system</t>
  </si>
  <si>
    <t>Issues during the month in NSDL and CDSL system#</t>
  </si>
  <si>
    <t>Redemptions during the month in NSDL &amp; CDSL sytem##</t>
  </si>
  <si>
    <t>Demat/ Remat transactions (Net value) in NSDL and CDSL</t>
  </si>
  <si>
    <t>Others (if any)*</t>
  </si>
  <si>
    <t>Closing balance in NSDL and CDSL system</t>
  </si>
  <si>
    <t>Number of Issuers</t>
  </si>
  <si>
    <t>Opening No. of instruments Outstanding</t>
  </si>
  <si>
    <t>Opening Outstanding Amount (Rs. In crores)</t>
  </si>
  <si>
    <t>No. of Issues</t>
  </si>
  <si>
    <t>(Amount in Rs. Crores)</t>
  </si>
  <si>
    <t>Number of Redemptions</t>
  </si>
  <si>
    <t>No. of transfers</t>
  </si>
  <si>
    <t>No. of Instruments outstanding</t>
  </si>
  <si>
    <t>Net Outstanding Amount (Rs. In Crores)</t>
  </si>
  <si>
    <t>Fixed Rate</t>
  </si>
  <si>
    <t>Floating Rate</t>
  </si>
  <si>
    <t>Structured Notes</t>
  </si>
  <si>
    <t>Others</t>
  </si>
  <si>
    <t>Total</t>
  </si>
  <si>
    <t>*Others include Redemption through change in face value etc.</t>
  </si>
  <si>
    <t>#  Corporate Action executed by Issuers / R&amp;T Agents to credit the investors having accounts in NSDL  &amp; CDSL system.</t>
  </si>
  <si>
    <t>##  Corporate Action executed by Issuers / R&amp;T Agents to debit the investors having accounts in NSDL &amp; CDSL system.</t>
  </si>
  <si>
    <t xml:space="preserve"> Outstanding Listed corporate bonds issued by financial Issuers on monthly basis.</t>
  </si>
  <si>
    <t xml:space="preserve"> Outstanding Unlisted corporate bonds issued by financial Issuers on monthly basis.</t>
  </si>
  <si>
    <t>Outstanding corporate bonds issued by Non-Financial Issuers on monthly basis</t>
  </si>
  <si>
    <t>Outstanding Listed corporate bonds issued by Non-Financial Issuers on monthly basis</t>
  </si>
  <si>
    <t>Outstanding Unlisted corporate bonds issued by Non-Financial Issuers on monthly basis</t>
  </si>
  <si>
    <t>Outstanding value of corporate debt on the basis of issuers category</t>
  </si>
  <si>
    <t>Period</t>
  </si>
  <si>
    <t>Type of issuers#</t>
  </si>
  <si>
    <t>Outstanding Value held (Amount in Rs. Cr)</t>
  </si>
  <si>
    <t>Percentage</t>
  </si>
  <si>
    <t>Banks</t>
  </si>
  <si>
    <t>Bank / PSU / Government Owned HFCs</t>
  </si>
  <si>
    <t>Bank / PSU / Government Owned NBFCs</t>
  </si>
  <si>
    <t>PSUs/Statutory Bodies</t>
  </si>
  <si>
    <t>NBFC</t>
  </si>
  <si>
    <t>HFC</t>
  </si>
  <si>
    <t xml:space="preserve">Corporate </t>
  </si>
  <si>
    <t># Issuers are categorised based on SEBI email dated May 15, 2020 and NSDL emails dated August 25, 2020 &amp; May 18, 2021</t>
  </si>
  <si>
    <t>Type of issuers</t>
  </si>
  <si>
    <t>Listed Outstanding Value held (Amount in Rs. Cr)</t>
  </si>
  <si>
    <t>Unlisted Outstanding Value held (Amount in Rs. Cr)</t>
  </si>
  <si>
    <t>Type of Instruments **</t>
  </si>
  <si>
    <t>**Type of Instruments are classified based the details provided by the issuer/CDSL at the time of obtaining 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</si>
</sst>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3" fontId="3" fillId="0" borderId="3" xfId="1" applyNumberFormat="1" applyFont="1" applyBorder="1" applyAlignment="1">
      <alignment horizontal="right" wrapText="1"/>
    </xf>
    <xf numFmtId="4" fontId="3" fillId="0" borderId="3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5" xfId="0" applyBorder="1"/>
    <xf numFmtId="0" fontId="0" fillId="0" borderId="3" xfId="0" applyBorder="1"/>
    <xf numFmtId="2" fontId="0" fillId="0" borderId="3" xfId="0" applyNumberFormat="1" applyBorder="1"/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17" fontId="7" fillId="0" borderId="3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7" fontId="6" fillId="0" borderId="3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10" fontId="6" fillId="0" borderId="3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7" fontId="3" fillId="0" borderId="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Normal="100" workbookViewId="0">
      <selection activeCell="D18" sqref="D18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42" customHeight="1">
      <c r="A2" s="27" t="s">
        <v>1</v>
      </c>
      <c r="B2" s="27" t="s">
        <v>47</v>
      </c>
      <c r="C2" s="29" t="s">
        <v>3</v>
      </c>
      <c r="D2" s="29"/>
      <c r="E2" s="29"/>
      <c r="F2" s="29" t="s">
        <v>4</v>
      </c>
      <c r="G2" s="29"/>
      <c r="H2" s="29"/>
      <c r="I2" s="29" t="s">
        <v>5</v>
      </c>
      <c r="J2" s="29"/>
      <c r="K2" s="29"/>
      <c r="L2" s="29" t="s">
        <v>6</v>
      </c>
      <c r="M2" s="29"/>
      <c r="N2" s="2" t="s">
        <v>7</v>
      </c>
      <c r="O2" s="29" t="s">
        <v>8</v>
      </c>
      <c r="P2" s="29"/>
      <c r="Q2" s="29"/>
    </row>
    <row r="3" spans="1:17" ht="60">
      <c r="A3" s="28"/>
      <c r="B3" s="28"/>
      <c r="C3" s="3" t="s">
        <v>9</v>
      </c>
      <c r="D3" s="3" t="s">
        <v>10</v>
      </c>
      <c r="E3" s="3" t="s">
        <v>11</v>
      </c>
      <c r="F3" s="3" t="s">
        <v>9</v>
      </c>
      <c r="G3" s="3" t="s">
        <v>12</v>
      </c>
      <c r="H3" s="3" t="s">
        <v>13</v>
      </c>
      <c r="I3" s="3" t="s">
        <v>9</v>
      </c>
      <c r="J3" s="3" t="s">
        <v>14</v>
      </c>
      <c r="K3" s="3" t="s">
        <v>13</v>
      </c>
      <c r="L3" s="3" t="s">
        <v>15</v>
      </c>
      <c r="M3" s="3" t="s">
        <v>13</v>
      </c>
      <c r="N3" s="3" t="s">
        <v>13</v>
      </c>
      <c r="O3" s="3" t="s">
        <v>9</v>
      </c>
      <c r="P3" s="3" t="s">
        <v>16</v>
      </c>
      <c r="Q3" s="3" t="s">
        <v>17</v>
      </c>
    </row>
    <row r="4" spans="1:17">
      <c r="A4" s="30">
        <v>45717</v>
      </c>
      <c r="B4" s="4" t="s">
        <v>18</v>
      </c>
      <c r="C4" s="5">
        <v>548</v>
      </c>
      <c r="D4" s="5">
        <v>10339</v>
      </c>
      <c r="E4" s="6">
        <v>3184401.3308806424</v>
      </c>
      <c r="F4" s="5">
        <v>117</v>
      </c>
      <c r="G4" s="5">
        <v>373</v>
      </c>
      <c r="H4" s="6">
        <v>107274.36480000007</v>
      </c>
      <c r="I4" s="5">
        <v>104</v>
      </c>
      <c r="J4" s="5">
        <v>215</v>
      </c>
      <c r="K4" s="6">
        <v>62612.730347792</v>
      </c>
      <c r="L4" s="5">
        <v>120</v>
      </c>
      <c r="M4" s="6">
        <v>9.4453000000000014</v>
      </c>
      <c r="N4" s="6">
        <f>E4+H4-K4+M4-Q4</f>
        <v>8477.8186279456131</v>
      </c>
      <c r="O4" s="5">
        <v>545</v>
      </c>
      <c r="P4" s="5">
        <v>10411</v>
      </c>
      <c r="Q4" s="6">
        <v>3220594.5920049045</v>
      </c>
    </row>
    <row r="5" spans="1:17">
      <c r="A5" s="31"/>
      <c r="B5" s="4" t="s">
        <v>19</v>
      </c>
      <c r="C5" s="5">
        <v>101</v>
      </c>
      <c r="D5" s="5">
        <v>240</v>
      </c>
      <c r="E5" s="6">
        <v>57278.800012559957</v>
      </c>
      <c r="F5" s="5">
        <v>5</v>
      </c>
      <c r="G5" s="5">
        <v>5</v>
      </c>
      <c r="H5" s="6">
        <v>519</v>
      </c>
      <c r="I5" s="5">
        <v>7</v>
      </c>
      <c r="J5" s="5">
        <v>7</v>
      </c>
      <c r="K5" s="6">
        <v>1686.1849999999999</v>
      </c>
      <c r="L5" s="5">
        <v>3</v>
      </c>
      <c r="M5" s="6">
        <v>0.20500000000000002</v>
      </c>
      <c r="N5" s="6">
        <f t="shared" ref="N5:N7" si="0">E5+H5-K5+M5-Q5</f>
        <v>65.572000000058324</v>
      </c>
      <c r="O5" s="5">
        <v>97</v>
      </c>
      <c r="P5" s="5">
        <v>237</v>
      </c>
      <c r="Q5" s="6">
        <v>56046.248012559903</v>
      </c>
    </row>
    <row r="6" spans="1:17">
      <c r="A6" s="31"/>
      <c r="B6" s="4" t="s">
        <v>20</v>
      </c>
      <c r="C6" s="5">
        <v>72</v>
      </c>
      <c r="D6" s="5">
        <v>2499</v>
      </c>
      <c r="E6" s="6">
        <v>30315.497815813746</v>
      </c>
      <c r="F6" s="5">
        <v>3</v>
      </c>
      <c r="G6" s="5">
        <v>42</v>
      </c>
      <c r="H6" s="6">
        <v>495.77000000000004</v>
      </c>
      <c r="I6" s="5">
        <v>12</v>
      </c>
      <c r="J6" s="5">
        <v>61</v>
      </c>
      <c r="K6" s="6">
        <v>1534.34</v>
      </c>
      <c r="L6" s="5">
        <v>0</v>
      </c>
      <c r="M6" s="6">
        <v>0</v>
      </c>
      <c r="N6" s="6">
        <f t="shared" si="0"/>
        <v>87.67000000004191</v>
      </c>
      <c r="O6" s="5">
        <v>69</v>
      </c>
      <c r="P6" s="5">
        <v>2521</v>
      </c>
      <c r="Q6" s="6">
        <v>29189.257815813704</v>
      </c>
    </row>
    <row r="7" spans="1:17">
      <c r="A7" s="32"/>
      <c r="B7" s="4" t="s">
        <v>21</v>
      </c>
      <c r="C7" s="5">
        <v>98</v>
      </c>
      <c r="D7" s="5">
        <v>991</v>
      </c>
      <c r="E7" s="6">
        <v>30785.8534061012</v>
      </c>
      <c r="F7" s="5">
        <v>6</v>
      </c>
      <c r="G7" s="5">
        <v>20</v>
      </c>
      <c r="H7" s="6">
        <v>4431.9448000000002</v>
      </c>
      <c r="I7" s="5">
        <v>13</v>
      </c>
      <c r="J7" s="5">
        <v>14</v>
      </c>
      <c r="K7" s="6">
        <v>517.40039999999999</v>
      </c>
      <c r="L7" s="5">
        <v>5</v>
      </c>
      <c r="M7" s="6">
        <v>-11.43</v>
      </c>
      <c r="N7" s="6">
        <f t="shared" si="0"/>
        <v>24.543400000002293</v>
      </c>
      <c r="O7" s="5">
        <v>97</v>
      </c>
      <c r="P7" s="5">
        <v>996</v>
      </c>
      <c r="Q7" s="6">
        <v>34664.4244061012</v>
      </c>
    </row>
    <row r="8" spans="1:17" ht="15">
      <c r="A8" s="4"/>
      <c r="B8" s="3" t="s">
        <v>22</v>
      </c>
      <c r="C8" s="7">
        <f t="shared" ref="C8:H8" si="1">SUM(C4:C7)</f>
        <v>819</v>
      </c>
      <c r="D8" s="7">
        <f t="shared" si="1"/>
        <v>14069</v>
      </c>
      <c r="E8" s="8">
        <f t="shared" si="1"/>
        <v>3302781.4821151174</v>
      </c>
      <c r="F8" s="7">
        <f t="shared" si="1"/>
        <v>131</v>
      </c>
      <c r="G8" s="7">
        <f t="shared" si="1"/>
        <v>440</v>
      </c>
      <c r="H8" s="8">
        <f t="shared" si="1"/>
        <v>112721.07960000007</v>
      </c>
      <c r="I8" s="7">
        <f t="shared" ref="I8:Q8" si="2">SUM(I4:I7)</f>
        <v>136</v>
      </c>
      <c r="J8" s="7">
        <f t="shared" si="2"/>
        <v>297</v>
      </c>
      <c r="K8" s="8">
        <f t="shared" si="2"/>
        <v>66350.655747792</v>
      </c>
      <c r="L8" s="7">
        <f t="shared" si="2"/>
        <v>128</v>
      </c>
      <c r="M8" s="8">
        <f t="shared" si="2"/>
        <v>-1.7796999999999983</v>
      </c>
      <c r="N8" s="8">
        <f t="shared" si="2"/>
        <v>8655.6040279457156</v>
      </c>
      <c r="O8" s="7">
        <f t="shared" si="2"/>
        <v>808</v>
      </c>
      <c r="P8" s="7">
        <f t="shared" si="2"/>
        <v>14165</v>
      </c>
      <c r="Q8" s="8">
        <f t="shared" si="2"/>
        <v>3340494.5222393791</v>
      </c>
    </row>
    <row r="9" spans="1:17">
      <c r="A9" s="9" t="s">
        <v>23</v>
      </c>
    </row>
    <row r="10" spans="1:17">
      <c r="A10" s="9" t="s">
        <v>48</v>
      </c>
    </row>
    <row r="11" spans="1:17" s="10" customFormat="1">
      <c r="A11" s="9" t="s">
        <v>24</v>
      </c>
    </row>
    <row r="12" spans="1:17" s="10" customFormat="1">
      <c r="A12" s="9" t="s">
        <v>25</v>
      </c>
    </row>
    <row r="13" spans="1:17" s="10" customFormat="1">
      <c r="A13" s="9"/>
    </row>
    <row r="14" spans="1:17" ht="15.75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7.75" customHeight="1">
      <c r="A15" s="27" t="s">
        <v>1</v>
      </c>
      <c r="B15" s="27" t="s">
        <v>47</v>
      </c>
      <c r="C15" s="29" t="s">
        <v>3</v>
      </c>
      <c r="D15" s="29"/>
      <c r="E15" s="29"/>
      <c r="F15" s="29" t="s">
        <v>4</v>
      </c>
      <c r="G15" s="29"/>
      <c r="H15" s="29"/>
      <c r="I15" s="29" t="s">
        <v>5</v>
      </c>
      <c r="J15" s="29"/>
      <c r="K15" s="29"/>
      <c r="L15" s="29" t="s">
        <v>6</v>
      </c>
      <c r="M15" s="29"/>
      <c r="N15" s="2" t="s">
        <v>7</v>
      </c>
      <c r="O15" s="29" t="s">
        <v>8</v>
      </c>
      <c r="P15" s="29"/>
      <c r="Q15" s="29"/>
    </row>
    <row r="16" spans="1:17" ht="64.5" customHeight="1">
      <c r="A16" s="28"/>
      <c r="B16" s="28"/>
      <c r="C16" s="3" t="s">
        <v>9</v>
      </c>
      <c r="D16" s="3" t="s">
        <v>10</v>
      </c>
      <c r="E16" s="3" t="s">
        <v>11</v>
      </c>
      <c r="F16" s="3" t="s">
        <v>9</v>
      </c>
      <c r="G16" s="3" t="s">
        <v>12</v>
      </c>
      <c r="H16" s="3" t="s">
        <v>13</v>
      </c>
      <c r="I16" s="3" t="s">
        <v>9</v>
      </c>
      <c r="J16" s="3" t="s">
        <v>14</v>
      </c>
      <c r="K16" s="3" t="s">
        <v>13</v>
      </c>
      <c r="L16" s="3" t="s">
        <v>15</v>
      </c>
      <c r="M16" s="3" t="s">
        <v>13</v>
      </c>
      <c r="N16" s="3" t="s">
        <v>13</v>
      </c>
      <c r="O16" s="3" t="s">
        <v>9</v>
      </c>
      <c r="P16" s="3" t="s">
        <v>16</v>
      </c>
      <c r="Q16" s="3" t="s">
        <v>17</v>
      </c>
    </row>
    <row r="17" spans="1:17">
      <c r="A17" s="30">
        <v>45717</v>
      </c>
      <c r="B17" s="4" t="s">
        <v>18</v>
      </c>
      <c r="C17" s="5">
        <v>311</v>
      </c>
      <c r="D17" s="5">
        <v>5713</v>
      </c>
      <c r="E17" s="6">
        <v>3104432.766723928</v>
      </c>
      <c r="F17" s="5">
        <v>77</v>
      </c>
      <c r="G17" s="5">
        <v>199</v>
      </c>
      <c r="H17" s="6">
        <v>105652.97410000004</v>
      </c>
      <c r="I17" s="5">
        <v>66</v>
      </c>
      <c r="J17" s="5">
        <v>111</v>
      </c>
      <c r="K17" s="6">
        <v>61575.166533392003</v>
      </c>
      <c r="L17" s="5">
        <v>94</v>
      </c>
      <c r="M17" s="6">
        <v>4.036299999999998</v>
      </c>
      <c r="N17" s="6">
        <f>E17+H17-K17+M17-Q17</f>
        <v>7976.7131891916506</v>
      </c>
      <c r="O17" s="5">
        <v>310</v>
      </c>
      <c r="P17" s="5">
        <v>5755</v>
      </c>
      <c r="Q17" s="6">
        <v>3140537.8974013445</v>
      </c>
    </row>
    <row r="18" spans="1:17">
      <c r="A18" s="31"/>
      <c r="B18" s="4" t="s">
        <v>19</v>
      </c>
      <c r="C18" s="5">
        <v>70</v>
      </c>
      <c r="D18" s="5">
        <v>157</v>
      </c>
      <c r="E18" s="6">
        <v>25152.047462999988</v>
      </c>
      <c r="F18" s="5">
        <v>4</v>
      </c>
      <c r="G18" s="5">
        <v>4</v>
      </c>
      <c r="H18" s="6">
        <v>475</v>
      </c>
      <c r="I18" s="5">
        <v>3</v>
      </c>
      <c r="J18" s="5">
        <v>3</v>
      </c>
      <c r="K18" s="6">
        <v>1640</v>
      </c>
      <c r="L18" s="5">
        <v>3</v>
      </c>
      <c r="M18" s="6">
        <v>0.20500000000000002</v>
      </c>
      <c r="N18" s="6">
        <f t="shared" ref="N18:N20" si="3">E18+H18-K18+M18-Q18</f>
        <v>65.066000000027998</v>
      </c>
      <c r="O18" s="5">
        <v>67</v>
      </c>
      <c r="P18" s="5">
        <v>157</v>
      </c>
      <c r="Q18" s="6">
        <v>23922.186462999962</v>
      </c>
    </row>
    <row r="19" spans="1:17">
      <c r="A19" s="31"/>
      <c r="B19" s="4" t="s">
        <v>20</v>
      </c>
      <c r="C19" s="5">
        <v>60</v>
      </c>
      <c r="D19" s="5">
        <v>216</v>
      </c>
      <c r="E19" s="6">
        <v>12385.735315814023</v>
      </c>
      <c r="F19" s="5">
        <v>1</v>
      </c>
      <c r="G19" s="5">
        <v>3</v>
      </c>
      <c r="H19" s="6">
        <v>5</v>
      </c>
      <c r="I19" s="5">
        <v>10</v>
      </c>
      <c r="J19" s="5">
        <v>28</v>
      </c>
      <c r="K19" s="6">
        <v>1495.19</v>
      </c>
      <c r="L19" s="5">
        <v>0</v>
      </c>
      <c r="M19" s="6">
        <v>0</v>
      </c>
      <c r="N19" s="6">
        <f t="shared" si="3"/>
        <v>73.250000000012733</v>
      </c>
      <c r="O19" s="5">
        <v>57</v>
      </c>
      <c r="P19" s="5">
        <v>207</v>
      </c>
      <c r="Q19" s="6">
        <v>10822.29531581401</v>
      </c>
    </row>
    <row r="20" spans="1:17">
      <c r="A20" s="32"/>
      <c r="B20" s="4" t="s">
        <v>21</v>
      </c>
      <c r="C20" s="5">
        <v>72</v>
      </c>
      <c r="D20" s="5">
        <v>791</v>
      </c>
      <c r="E20" s="6">
        <v>26665.822499999937</v>
      </c>
      <c r="F20" s="5">
        <v>3</v>
      </c>
      <c r="G20" s="5">
        <v>16</v>
      </c>
      <c r="H20" s="6">
        <v>129.46979999999996</v>
      </c>
      <c r="I20" s="5">
        <v>12</v>
      </c>
      <c r="J20" s="5">
        <v>13</v>
      </c>
      <c r="K20" s="6">
        <v>517.28039999999999</v>
      </c>
      <c r="L20" s="5">
        <v>1</v>
      </c>
      <c r="M20" s="6">
        <v>0.04</v>
      </c>
      <c r="N20" s="6">
        <f t="shared" si="3"/>
        <v>23.123399999974936</v>
      </c>
      <c r="O20" s="5">
        <v>71</v>
      </c>
      <c r="P20" s="5">
        <v>794</v>
      </c>
      <c r="Q20" s="6">
        <v>26254.928499999962</v>
      </c>
    </row>
    <row r="21" spans="1:17" ht="15">
      <c r="A21" s="4"/>
      <c r="B21" s="3" t="s">
        <v>22</v>
      </c>
      <c r="C21" s="7">
        <f t="shared" ref="C21:Q21" si="4">SUM(C17:C20)</f>
        <v>513</v>
      </c>
      <c r="D21" s="7">
        <f t="shared" si="4"/>
        <v>6877</v>
      </c>
      <c r="E21" s="8">
        <f t="shared" si="4"/>
        <v>3168636.3720027418</v>
      </c>
      <c r="F21" s="7">
        <f t="shared" si="4"/>
        <v>85</v>
      </c>
      <c r="G21" s="7">
        <f t="shared" si="4"/>
        <v>222</v>
      </c>
      <c r="H21" s="8">
        <f t="shared" si="4"/>
        <v>106262.44390000004</v>
      </c>
      <c r="I21" s="7">
        <f t="shared" si="4"/>
        <v>91</v>
      </c>
      <c r="J21" s="7">
        <f t="shared" si="4"/>
        <v>155</v>
      </c>
      <c r="K21" s="8">
        <f t="shared" si="4"/>
        <v>65227.636933392008</v>
      </c>
      <c r="L21" s="7">
        <f t="shared" si="4"/>
        <v>98</v>
      </c>
      <c r="M21" s="8">
        <f t="shared" si="4"/>
        <v>4.2812999999999981</v>
      </c>
      <c r="N21" s="8">
        <f t="shared" si="4"/>
        <v>8138.1525891916663</v>
      </c>
      <c r="O21" s="7">
        <f t="shared" si="4"/>
        <v>505</v>
      </c>
      <c r="P21" s="7">
        <f t="shared" si="4"/>
        <v>6913</v>
      </c>
      <c r="Q21" s="8">
        <f t="shared" si="4"/>
        <v>3201537.3076801584</v>
      </c>
    </row>
    <row r="22" spans="1:17">
      <c r="A22" s="9" t="s">
        <v>23</v>
      </c>
    </row>
    <row r="23" spans="1:17">
      <c r="A23" s="9" t="s">
        <v>48</v>
      </c>
    </row>
    <row r="24" spans="1:17" s="9" customFormat="1">
      <c r="A24" s="9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>
      <c r="A25" s="9" t="s">
        <v>25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9" customForma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75">
      <c r="A27" s="26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36.75" customHeight="1">
      <c r="A28" s="27" t="s">
        <v>1</v>
      </c>
      <c r="B28" s="27" t="s">
        <v>47</v>
      </c>
      <c r="C28" s="29" t="s">
        <v>3</v>
      </c>
      <c r="D28" s="29"/>
      <c r="E28" s="29"/>
      <c r="F28" s="29" t="s">
        <v>4</v>
      </c>
      <c r="G28" s="29"/>
      <c r="H28" s="29"/>
      <c r="I28" s="29" t="s">
        <v>5</v>
      </c>
      <c r="J28" s="29"/>
      <c r="K28" s="29"/>
      <c r="L28" s="29" t="s">
        <v>6</v>
      </c>
      <c r="M28" s="29"/>
      <c r="N28" s="2" t="s">
        <v>7</v>
      </c>
      <c r="O28" s="29" t="s">
        <v>8</v>
      </c>
      <c r="P28" s="29"/>
      <c r="Q28" s="29"/>
    </row>
    <row r="29" spans="1:17" ht="63" customHeight="1">
      <c r="A29" s="28"/>
      <c r="B29" s="28"/>
      <c r="C29" s="3" t="s">
        <v>9</v>
      </c>
      <c r="D29" s="3" t="s">
        <v>10</v>
      </c>
      <c r="E29" s="3" t="s">
        <v>11</v>
      </c>
      <c r="F29" s="3" t="s">
        <v>9</v>
      </c>
      <c r="G29" s="3" t="s">
        <v>12</v>
      </c>
      <c r="H29" s="3" t="s">
        <v>13</v>
      </c>
      <c r="I29" s="3" t="s">
        <v>9</v>
      </c>
      <c r="J29" s="3" t="s">
        <v>14</v>
      </c>
      <c r="K29" s="3" t="s">
        <v>13</v>
      </c>
      <c r="L29" s="3" t="s">
        <v>15</v>
      </c>
      <c r="M29" s="3" t="s">
        <v>13</v>
      </c>
      <c r="N29" s="3" t="s">
        <v>13</v>
      </c>
      <c r="O29" s="3" t="s">
        <v>9</v>
      </c>
      <c r="P29" s="3" t="s">
        <v>16</v>
      </c>
      <c r="Q29" s="3" t="s">
        <v>17</v>
      </c>
    </row>
    <row r="30" spans="1:17" ht="15">
      <c r="A30" s="30">
        <v>45717</v>
      </c>
      <c r="B30" s="4" t="s">
        <v>18</v>
      </c>
      <c r="C30" s="11">
        <v>370</v>
      </c>
      <c r="D30" s="12">
        <v>4626</v>
      </c>
      <c r="E30" s="12">
        <v>79968.564156762397</v>
      </c>
      <c r="F30" s="5">
        <v>44</v>
      </c>
      <c r="G30" s="5">
        <v>174</v>
      </c>
      <c r="H30" s="6">
        <v>1621.3906999999988</v>
      </c>
      <c r="I30" s="5">
        <v>41</v>
      </c>
      <c r="J30" s="5">
        <v>104</v>
      </c>
      <c r="K30" s="6">
        <v>1037.563814399999</v>
      </c>
      <c r="L30" s="5">
        <v>26</v>
      </c>
      <c r="M30" s="6">
        <v>5.4089999999999998</v>
      </c>
      <c r="N30" s="6">
        <f t="shared" ref="N30:N33" si="5">E30+H30-K30+M30-Q30</f>
        <v>501.10543874687573</v>
      </c>
      <c r="O30" s="11">
        <v>369</v>
      </c>
      <c r="P30" s="12">
        <v>4656</v>
      </c>
      <c r="Q30" s="12">
        <v>80056.694603615528</v>
      </c>
    </row>
    <row r="31" spans="1:17" ht="15">
      <c r="A31" s="31"/>
      <c r="B31" s="4" t="s">
        <v>19</v>
      </c>
      <c r="C31" s="12">
        <v>29</v>
      </c>
      <c r="D31" s="12">
        <v>83</v>
      </c>
      <c r="E31" s="12">
        <v>32126.752549560009</v>
      </c>
      <c r="F31" s="5">
        <v>1</v>
      </c>
      <c r="G31" s="5">
        <v>1</v>
      </c>
      <c r="H31" s="6">
        <v>44</v>
      </c>
      <c r="I31" s="5">
        <v>4</v>
      </c>
      <c r="J31" s="5">
        <v>4</v>
      </c>
      <c r="K31" s="6">
        <v>46.185000000000002</v>
      </c>
      <c r="L31" s="5">
        <v>0</v>
      </c>
      <c r="M31" s="6">
        <v>0</v>
      </c>
      <c r="N31" s="6">
        <f t="shared" si="5"/>
        <v>0.50599999999758438</v>
      </c>
      <c r="O31" s="12">
        <v>37</v>
      </c>
      <c r="P31" s="12">
        <v>80</v>
      </c>
      <c r="Q31" s="12">
        <v>32124.06154956001</v>
      </c>
    </row>
    <row r="32" spans="1:17" ht="15">
      <c r="A32" s="31"/>
      <c r="B32" s="4" t="s">
        <v>20</v>
      </c>
      <c r="C32" s="12">
        <v>23</v>
      </c>
      <c r="D32" s="12">
        <v>2283</v>
      </c>
      <c r="E32" s="12">
        <v>17929.762499999841</v>
      </c>
      <c r="F32" s="5">
        <v>2</v>
      </c>
      <c r="G32" s="5">
        <v>39</v>
      </c>
      <c r="H32" s="6">
        <v>490.77000000000004</v>
      </c>
      <c r="I32" s="5">
        <v>3</v>
      </c>
      <c r="J32" s="5">
        <v>33</v>
      </c>
      <c r="K32" s="6">
        <v>39.149999999999977</v>
      </c>
      <c r="L32" s="5">
        <v>0</v>
      </c>
      <c r="M32" s="6">
        <v>0</v>
      </c>
      <c r="N32" s="6">
        <f t="shared" si="5"/>
        <v>14.419999999961874</v>
      </c>
      <c r="O32" s="12">
        <v>23</v>
      </c>
      <c r="P32" s="12">
        <v>2314</v>
      </c>
      <c r="Q32" s="12">
        <v>18366.962499999878</v>
      </c>
    </row>
    <row r="33" spans="1:17" ht="15">
      <c r="A33" s="32"/>
      <c r="B33" s="4" t="s">
        <v>21</v>
      </c>
      <c r="C33" s="12">
        <v>37</v>
      </c>
      <c r="D33" s="12">
        <v>200</v>
      </c>
      <c r="E33" s="12">
        <v>4120.0309061013022</v>
      </c>
      <c r="F33" s="5">
        <v>3</v>
      </c>
      <c r="G33" s="5">
        <v>4</v>
      </c>
      <c r="H33" s="6">
        <v>4302.4749999999995</v>
      </c>
      <c r="I33" s="5">
        <v>1</v>
      </c>
      <c r="J33" s="5">
        <v>1</v>
      </c>
      <c r="K33" s="6">
        <v>0.12</v>
      </c>
      <c r="L33" s="5">
        <v>4</v>
      </c>
      <c r="M33" s="6">
        <v>-11.47</v>
      </c>
      <c r="N33" s="6">
        <f t="shared" si="5"/>
        <v>1.4199999999891588</v>
      </c>
      <c r="O33" s="12">
        <v>38</v>
      </c>
      <c r="P33" s="12">
        <v>202</v>
      </c>
      <c r="Q33" s="12">
        <v>8409.4959061013124</v>
      </c>
    </row>
    <row r="34" spans="1:17" ht="15">
      <c r="A34" s="4"/>
      <c r="B34" s="3" t="s">
        <v>22</v>
      </c>
      <c r="C34" s="7">
        <f t="shared" ref="C34:Q34" si="6">SUM(C30:C33)</f>
        <v>459</v>
      </c>
      <c r="D34" s="7">
        <f t="shared" si="6"/>
        <v>7192</v>
      </c>
      <c r="E34" s="8">
        <f t="shared" si="6"/>
        <v>134145.11011242354</v>
      </c>
      <c r="F34" s="7">
        <f t="shared" si="6"/>
        <v>50</v>
      </c>
      <c r="G34" s="7">
        <f t="shared" si="6"/>
        <v>218</v>
      </c>
      <c r="H34" s="8">
        <f t="shared" si="6"/>
        <v>6458.6356999999989</v>
      </c>
      <c r="I34" s="7">
        <f t="shared" si="6"/>
        <v>49</v>
      </c>
      <c r="J34" s="7">
        <f t="shared" si="6"/>
        <v>142</v>
      </c>
      <c r="K34" s="8">
        <f t="shared" si="6"/>
        <v>1123.018814399999</v>
      </c>
      <c r="L34" s="7">
        <f t="shared" si="6"/>
        <v>30</v>
      </c>
      <c r="M34" s="8">
        <f t="shared" si="6"/>
        <v>-6.0610000000000008</v>
      </c>
      <c r="N34" s="8">
        <f t="shared" si="6"/>
        <v>517.45143874682435</v>
      </c>
      <c r="O34" s="7">
        <f t="shared" si="6"/>
        <v>467</v>
      </c>
      <c r="P34" s="7">
        <f t="shared" si="6"/>
        <v>7252</v>
      </c>
      <c r="Q34" s="8">
        <f t="shared" si="6"/>
        <v>138957.21455927673</v>
      </c>
    </row>
    <row r="35" spans="1:17">
      <c r="A35" s="9" t="s">
        <v>23</v>
      </c>
    </row>
    <row r="36" spans="1:17">
      <c r="A36" s="9" t="s">
        <v>48</v>
      </c>
    </row>
    <row r="37" spans="1:17" s="9" customFormat="1">
      <c r="A37" s="9" t="s">
        <v>24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9" customFormat="1">
      <c r="A38" s="9" t="s">
        <v>25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9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26" t="s">
        <v>28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5" customHeight="1">
      <c r="A41" s="27" t="s">
        <v>1</v>
      </c>
      <c r="B41" s="27" t="s">
        <v>2</v>
      </c>
      <c r="C41" s="29" t="s">
        <v>3</v>
      </c>
      <c r="D41" s="29"/>
      <c r="E41" s="29"/>
      <c r="F41" s="29" t="s">
        <v>4</v>
      </c>
      <c r="G41" s="29"/>
      <c r="H41" s="29"/>
      <c r="I41" s="29" t="s">
        <v>5</v>
      </c>
      <c r="J41" s="29"/>
      <c r="K41" s="29"/>
      <c r="L41" s="29" t="s">
        <v>6</v>
      </c>
      <c r="M41" s="29"/>
      <c r="N41" s="2" t="s">
        <v>7</v>
      </c>
      <c r="O41" s="29" t="s">
        <v>8</v>
      </c>
      <c r="P41" s="29"/>
      <c r="Q41" s="29"/>
    </row>
    <row r="42" spans="1:17" ht="60">
      <c r="A42" s="28"/>
      <c r="B42" s="28"/>
      <c r="C42" s="3" t="s">
        <v>9</v>
      </c>
      <c r="D42" s="3" t="s">
        <v>10</v>
      </c>
      <c r="E42" s="3" t="s">
        <v>11</v>
      </c>
      <c r="F42" s="3" t="s">
        <v>9</v>
      </c>
      <c r="G42" s="3" t="s">
        <v>12</v>
      </c>
      <c r="H42" s="3" t="s">
        <v>13</v>
      </c>
      <c r="I42" s="3" t="s">
        <v>9</v>
      </c>
      <c r="J42" s="3" t="s">
        <v>14</v>
      </c>
      <c r="K42" s="3" t="s">
        <v>13</v>
      </c>
      <c r="L42" s="3" t="s">
        <v>15</v>
      </c>
      <c r="M42" s="3" t="s">
        <v>13</v>
      </c>
      <c r="N42" s="3" t="s">
        <v>13</v>
      </c>
      <c r="O42" s="3" t="s">
        <v>9</v>
      </c>
      <c r="P42" s="3" t="s">
        <v>16</v>
      </c>
      <c r="Q42" s="3" t="s">
        <v>17</v>
      </c>
    </row>
    <row r="43" spans="1:17">
      <c r="A43" s="30">
        <v>45717</v>
      </c>
      <c r="B43" s="4" t="s">
        <v>18</v>
      </c>
      <c r="C43" s="5">
        <v>3057</v>
      </c>
      <c r="D43" s="5">
        <v>8333</v>
      </c>
      <c r="E43" s="6">
        <v>1526827.467869367</v>
      </c>
      <c r="F43" s="5">
        <v>193</v>
      </c>
      <c r="G43" s="5">
        <v>289</v>
      </c>
      <c r="H43" s="6">
        <v>46709.739482399971</v>
      </c>
      <c r="I43" s="5">
        <v>125</v>
      </c>
      <c r="J43" s="5">
        <v>330</v>
      </c>
      <c r="K43" s="6">
        <v>27445.735541799924</v>
      </c>
      <c r="L43" s="5">
        <v>54</v>
      </c>
      <c r="M43" s="6">
        <v>840.3270035999999</v>
      </c>
      <c r="N43" s="6">
        <f t="shared" ref="N43:N46" si="7">E43+H43-K43+M43-Q43</f>
        <v>-418.70602630870417</v>
      </c>
      <c r="O43" s="5">
        <v>3101</v>
      </c>
      <c r="P43" s="5">
        <v>8433</v>
      </c>
      <c r="Q43" s="6">
        <v>1547350.5048398757</v>
      </c>
    </row>
    <row r="44" spans="1:17">
      <c r="A44" s="31"/>
      <c r="B44" s="4" t="s">
        <v>19</v>
      </c>
      <c r="C44" s="5">
        <v>689</v>
      </c>
      <c r="D44" s="5">
        <v>1149</v>
      </c>
      <c r="E44" s="6">
        <v>183217.07720259039</v>
      </c>
      <c r="F44" s="5">
        <v>44</v>
      </c>
      <c r="G44" s="5">
        <v>60</v>
      </c>
      <c r="H44" s="6">
        <v>10336.226434000002</v>
      </c>
      <c r="I44" s="5">
        <v>26</v>
      </c>
      <c r="J44" s="5">
        <v>42</v>
      </c>
      <c r="K44" s="6">
        <v>11106.912166446</v>
      </c>
      <c r="L44" s="5">
        <v>35</v>
      </c>
      <c r="M44" s="6">
        <v>377.04016700000011</v>
      </c>
      <c r="N44" s="6">
        <f t="shared" si="7"/>
        <v>53.78317999994033</v>
      </c>
      <c r="O44" s="5">
        <v>709</v>
      </c>
      <c r="P44" s="5">
        <v>1179</v>
      </c>
      <c r="Q44" s="6">
        <v>182769.64845714445</v>
      </c>
    </row>
    <row r="45" spans="1:17">
      <c r="A45" s="31"/>
      <c r="B45" s="4" t="s">
        <v>20</v>
      </c>
      <c r="C45" s="5">
        <v>61</v>
      </c>
      <c r="D45" s="5">
        <v>615</v>
      </c>
      <c r="E45" s="6">
        <v>16774.143222996707</v>
      </c>
      <c r="F45" s="5">
        <v>7</v>
      </c>
      <c r="G45" s="5">
        <v>23</v>
      </c>
      <c r="H45" s="6">
        <v>48.98</v>
      </c>
      <c r="I45" s="5">
        <v>4</v>
      </c>
      <c r="J45" s="5">
        <v>22</v>
      </c>
      <c r="K45" s="6">
        <v>1073.9299999999996</v>
      </c>
      <c r="L45" s="5">
        <v>0</v>
      </c>
      <c r="M45" s="6">
        <v>0</v>
      </c>
      <c r="N45" s="6">
        <f t="shared" si="7"/>
        <v>33.589999999918291</v>
      </c>
      <c r="O45" s="5">
        <v>60</v>
      </c>
      <c r="P45" s="5">
        <v>626</v>
      </c>
      <c r="Q45" s="6">
        <v>15715.603222996788</v>
      </c>
    </row>
    <row r="46" spans="1:17">
      <c r="A46" s="32"/>
      <c r="B46" s="4" t="s">
        <v>21</v>
      </c>
      <c r="C46" s="5">
        <v>694</v>
      </c>
      <c r="D46" s="5">
        <v>1552</v>
      </c>
      <c r="E46" s="6">
        <v>226828.88572157835</v>
      </c>
      <c r="F46" s="5">
        <v>48</v>
      </c>
      <c r="G46" s="5">
        <v>66</v>
      </c>
      <c r="H46" s="6">
        <v>56566.372638000008</v>
      </c>
      <c r="I46" s="5">
        <v>22</v>
      </c>
      <c r="J46" s="5">
        <v>50</v>
      </c>
      <c r="K46" s="6">
        <v>6191.1790054000057</v>
      </c>
      <c r="L46" s="5">
        <v>16</v>
      </c>
      <c r="M46" s="6">
        <v>140.47450999999998</v>
      </c>
      <c r="N46" s="6">
        <f t="shared" si="7"/>
        <v>120.27433033409761</v>
      </c>
      <c r="O46" s="5">
        <v>704</v>
      </c>
      <c r="P46" s="5">
        <v>1577</v>
      </c>
      <c r="Q46" s="6">
        <v>277224.27953384427</v>
      </c>
    </row>
    <row r="47" spans="1:17" ht="15">
      <c r="A47" s="4"/>
      <c r="B47" s="3" t="s">
        <v>22</v>
      </c>
      <c r="C47" s="7">
        <f t="shared" ref="C47:K47" si="8">SUM(C43:C46)</f>
        <v>4501</v>
      </c>
      <c r="D47" s="7">
        <f t="shared" si="8"/>
        <v>11649</v>
      </c>
      <c r="E47" s="8">
        <f t="shared" si="8"/>
        <v>1953647.5740165324</v>
      </c>
      <c r="F47" s="7">
        <f t="shared" si="8"/>
        <v>292</v>
      </c>
      <c r="G47" s="7">
        <f t="shared" si="8"/>
        <v>438</v>
      </c>
      <c r="H47" s="8">
        <f t="shared" si="8"/>
        <v>113661.31855439999</v>
      </c>
      <c r="I47" s="7">
        <f t="shared" si="8"/>
        <v>177</v>
      </c>
      <c r="J47" s="7">
        <f t="shared" si="8"/>
        <v>444</v>
      </c>
      <c r="K47" s="8">
        <f t="shared" si="8"/>
        <v>45817.756713645933</v>
      </c>
      <c r="L47" s="7">
        <f t="shared" ref="L47:Q47" si="9">SUM(L43:L46)</f>
        <v>105</v>
      </c>
      <c r="M47" s="8">
        <f t="shared" si="9"/>
        <v>1357.8416806</v>
      </c>
      <c r="N47" s="8">
        <f t="shared" si="9"/>
        <v>-211.05851597474793</v>
      </c>
      <c r="O47" s="7">
        <f t="shared" si="9"/>
        <v>4574</v>
      </c>
      <c r="P47" s="7">
        <f t="shared" si="9"/>
        <v>11815</v>
      </c>
      <c r="Q47" s="8">
        <f t="shared" si="9"/>
        <v>2023060.036053861</v>
      </c>
    </row>
    <row r="48" spans="1:17">
      <c r="A48" s="9" t="s">
        <v>23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 t="s">
        <v>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 t="s">
        <v>24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 t="s">
        <v>25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5.75">
      <c r="A53" s="26" t="s">
        <v>29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30">
      <c r="A54" s="27" t="s">
        <v>1</v>
      </c>
      <c r="B54" s="27" t="s">
        <v>47</v>
      </c>
      <c r="C54" s="29" t="s">
        <v>3</v>
      </c>
      <c r="D54" s="29"/>
      <c r="E54" s="29"/>
      <c r="F54" s="29" t="s">
        <v>4</v>
      </c>
      <c r="G54" s="29"/>
      <c r="H54" s="29"/>
      <c r="I54" s="29" t="s">
        <v>5</v>
      </c>
      <c r="J54" s="29"/>
      <c r="K54" s="29"/>
      <c r="L54" s="29" t="s">
        <v>6</v>
      </c>
      <c r="M54" s="29"/>
      <c r="N54" s="2" t="s">
        <v>7</v>
      </c>
      <c r="O54" s="29" t="s">
        <v>8</v>
      </c>
      <c r="P54" s="29"/>
      <c r="Q54" s="29"/>
    </row>
    <row r="55" spans="1:17" ht="60">
      <c r="A55" s="28"/>
      <c r="B55" s="28"/>
      <c r="C55" s="3" t="s">
        <v>9</v>
      </c>
      <c r="D55" s="3" t="s">
        <v>10</v>
      </c>
      <c r="E55" s="3" t="s">
        <v>11</v>
      </c>
      <c r="F55" s="3" t="s">
        <v>9</v>
      </c>
      <c r="G55" s="3" t="s">
        <v>12</v>
      </c>
      <c r="H55" s="3" t="s">
        <v>13</v>
      </c>
      <c r="I55" s="3" t="s">
        <v>9</v>
      </c>
      <c r="J55" s="3" t="s">
        <v>14</v>
      </c>
      <c r="K55" s="3" t="s">
        <v>13</v>
      </c>
      <c r="L55" s="3" t="s">
        <v>15</v>
      </c>
      <c r="M55" s="3" t="s">
        <v>13</v>
      </c>
      <c r="N55" s="3" t="s">
        <v>13</v>
      </c>
      <c r="O55" s="3" t="s">
        <v>9</v>
      </c>
      <c r="P55" s="3" t="s">
        <v>16</v>
      </c>
      <c r="Q55" s="3" t="s">
        <v>17</v>
      </c>
    </row>
    <row r="56" spans="1:17" ht="15">
      <c r="A56" s="30">
        <v>45717</v>
      </c>
      <c r="B56" s="4" t="s">
        <v>18</v>
      </c>
      <c r="C56" s="5">
        <v>410</v>
      </c>
      <c r="D56" s="5">
        <v>1860</v>
      </c>
      <c r="E56" s="6">
        <v>963293.62503845314</v>
      </c>
      <c r="F56" s="5">
        <v>26</v>
      </c>
      <c r="G56" s="5">
        <v>49</v>
      </c>
      <c r="H56" s="6">
        <v>17462.119999999995</v>
      </c>
      <c r="I56" s="12">
        <v>37</v>
      </c>
      <c r="J56" s="12">
        <v>47</v>
      </c>
      <c r="K56" s="13">
        <v>8401.6266528000033</v>
      </c>
      <c r="L56" s="5">
        <v>22</v>
      </c>
      <c r="M56" s="6">
        <v>0.81019000000000008</v>
      </c>
      <c r="N56" s="6">
        <f t="shared" ref="N56:N59" si="10">E56+H56-K56+M56-Q56</f>
        <v>-5490.8862431796733</v>
      </c>
      <c r="O56" s="5">
        <v>405</v>
      </c>
      <c r="P56" s="5">
        <v>1882</v>
      </c>
      <c r="Q56" s="6">
        <v>977845.81481883279</v>
      </c>
    </row>
    <row r="57" spans="1:17" ht="15">
      <c r="A57" s="31"/>
      <c r="B57" s="4" t="s">
        <v>19</v>
      </c>
      <c r="C57" s="5">
        <v>71</v>
      </c>
      <c r="D57" s="5">
        <v>126</v>
      </c>
      <c r="E57" s="6">
        <v>48173.830089972966</v>
      </c>
      <c r="F57" s="5">
        <v>3</v>
      </c>
      <c r="G57" s="5">
        <v>4</v>
      </c>
      <c r="H57" s="6">
        <v>1435.53</v>
      </c>
      <c r="I57" s="12">
        <v>4</v>
      </c>
      <c r="J57" s="12">
        <v>4</v>
      </c>
      <c r="K57" s="13">
        <v>1116.3</v>
      </c>
      <c r="L57" s="5">
        <v>0</v>
      </c>
      <c r="M57" s="6">
        <v>0</v>
      </c>
      <c r="N57" s="6">
        <f t="shared" si="10"/>
        <v>1.3284999999668798</v>
      </c>
      <c r="O57" s="5">
        <v>70</v>
      </c>
      <c r="P57" s="5">
        <v>127</v>
      </c>
      <c r="Q57" s="6">
        <v>48491.731589972995</v>
      </c>
    </row>
    <row r="58" spans="1:17" ht="15">
      <c r="A58" s="31"/>
      <c r="B58" s="4" t="s">
        <v>20</v>
      </c>
      <c r="C58" s="5">
        <v>13</v>
      </c>
      <c r="D58" s="5">
        <v>39</v>
      </c>
      <c r="E58" s="6">
        <v>4159.2954929999996</v>
      </c>
      <c r="F58" s="5">
        <v>0</v>
      </c>
      <c r="G58" s="5">
        <v>0</v>
      </c>
      <c r="H58" s="6">
        <v>0</v>
      </c>
      <c r="I58" s="12">
        <v>1</v>
      </c>
      <c r="J58" s="12">
        <v>1</v>
      </c>
      <c r="K58" s="13">
        <v>1050</v>
      </c>
      <c r="L58" s="5">
        <v>0</v>
      </c>
      <c r="M58" s="6">
        <v>0</v>
      </c>
      <c r="N58" s="6">
        <f t="shared" si="10"/>
        <v>0</v>
      </c>
      <c r="O58" s="5">
        <v>12</v>
      </c>
      <c r="P58" s="5">
        <v>38</v>
      </c>
      <c r="Q58" s="6">
        <v>3109.2954929999987</v>
      </c>
    </row>
    <row r="59" spans="1:17" ht="15">
      <c r="A59" s="32"/>
      <c r="B59" s="4" t="s">
        <v>21</v>
      </c>
      <c r="C59" s="5">
        <v>44</v>
      </c>
      <c r="D59" s="5">
        <v>119</v>
      </c>
      <c r="E59" s="6">
        <v>25111.709447599977</v>
      </c>
      <c r="F59" s="5">
        <v>1</v>
      </c>
      <c r="G59" s="5">
        <v>1</v>
      </c>
      <c r="H59" s="6">
        <v>43</v>
      </c>
      <c r="I59" s="12">
        <v>3</v>
      </c>
      <c r="J59" s="12">
        <v>4</v>
      </c>
      <c r="K59" s="13">
        <v>246.48000000000002</v>
      </c>
      <c r="L59" s="5">
        <v>0</v>
      </c>
      <c r="M59" s="6">
        <v>0</v>
      </c>
      <c r="N59" s="6">
        <f t="shared" si="10"/>
        <v>397.10234680000212</v>
      </c>
      <c r="O59" s="5">
        <v>40</v>
      </c>
      <c r="P59" s="5">
        <v>112</v>
      </c>
      <c r="Q59" s="6">
        <v>24511.127100799975</v>
      </c>
    </row>
    <row r="60" spans="1:17" ht="15">
      <c r="A60" s="4"/>
      <c r="B60" s="3" t="s">
        <v>22</v>
      </c>
      <c r="C60" s="7">
        <f t="shared" ref="C60:K60" si="11">SUM(C56:C59)</f>
        <v>538</v>
      </c>
      <c r="D60" s="7">
        <f t="shared" si="11"/>
        <v>2144</v>
      </c>
      <c r="E60" s="8">
        <f t="shared" si="11"/>
        <v>1040738.460069026</v>
      </c>
      <c r="F60" s="7">
        <f t="shared" si="11"/>
        <v>30</v>
      </c>
      <c r="G60" s="7">
        <f t="shared" si="11"/>
        <v>54</v>
      </c>
      <c r="H60" s="8">
        <f t="shared" si="11"/>
        <v>18940.649999999994</v>
      </c>
      <c r="I60" s="7">
        <f t="shared" si="11"/>
        <v>45</v>
      </c>
      <c r="J60" s="7">
        <f t="shared" si="11"/>
        <v>56</v>
      </c>
      <c r="K60" s="8">
        <f t="shared" si="11"/>
        <v>10814.406652800002</v>
      </c>
      <c r="L60" s="7">
        <f t="shared" ref="L60:Q60" si="12">SUM(L56:L59)</f>
        <v>22</v>
      </c>
      <c r="M60" s="8">
        <f t="shared" si="12"/>
        <v>0.81019000000000008</v>
      </c>
      <c r="N60" s="8">
        <f t="shared" si="12"/>
        <v>-5092.4553963797043</v>
      </c>
      <c r="O60" s="7">
        <f t="shared" si="12"/>
        <v>527</v>
      </c>
      <c r="P60" s="7">
        <f t="shared" si="12"/>
        <v>2159</v>
      </c>
      <c r="Q60" s="8">
        <f t="shared" si="12"/>
        <v>1053957.9690026056</v>
      </c>
    </row>
    <row r="61" spans="1:17">
      <c r="A61" s="9" t="s">
        <v>23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 t="s">
        <v>48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 t="s">
        <v>24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 t="s">
        <v>25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75">
      <c r="A66" s="26" t="s">
        <v>30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ht="30">
      <c r="A67" s="27" t="s">
        <v>1</v>
      </c>
      <c r="B67" s="27" t="s">
        <v>47</v>
      </c>
      <c r="C67" s="29" t="s">
        <v>3</v>
      </c>
      <c r="D67" s="29"/>
      <c r="E67" s="29"/>
      <c r="F67" s="29" t="s">
        <v>4</v>
      </c>
      <c r="G67" s="29"/>
      <c r="H67" s="29"/>
      <c r="I67" s="29" t="s">
        <v>5</v>
      </c>
      <c r="J67" s="29"/>
      <c r="K67" s="29"/>
      <c r="L67" s="29" t="s">
        <v>6</v>
      </c>
      <c r="M67" s="29"/>
      <c r="N67" s="2" t="s">
        <v>7</v>
      </c>
      <c r="O67" s="29" t="s">
        <v>8</v>
      </c>
      <c r="P67" s="29"/>
      <c r="Q67" s="29"/>
    </row>
    <row r="68" spans="1:17" ht="60">
      <c r="A68" s="28"/>
      <c r="B68" s="28"/>
      <c r="C68" s="3" t="s">
        <v>9</v>
      </c>
      <c r="D68" s="3" t="s">
        <v>10</v>
      </c>
      <c r="E68" s="3" t="s">
        <v>11</v>
      </c>
      <c r="F68" s="3" t="s">
        <v>9</v>
      </c>
      <c r="G68" s="3" t="s">
        <v>12</v>
      </c>
      <c r="H68" s="3" t="s">
        <v>13</v>
      </c>
      <c r="I68" s="3" t="s">
        <v>9</v>
      </c>
      <c r="J68" s="3" t="s">
        <v>14</v>
      </c>
      <c r="K68" s="3" t="s">
        <v>13</v>
      </c>
      <c r="L68" s="3" t="s">
        <v>15</v>
      </c>
      <c r="M68" s="3" t="s">
        <v>13</v>
      </c>
      <c r="N68" s="3" t="s">
        <v>13</v>
      </c>
      <c r="O68" s="3" t="s">
        <v>9</v>
      </c>
      <c r="P68" s="3" t="s">
        <v>16</v>
      </c>
      <c r="Q68" s="3" t="s">
        <v>17</v>
      </c>
    </row>
    <row r="69" spans="1:17">
      <c r="A69" s="30">
        <v>45717</v>
      </c>
      <c r="B69" s="4" t="s">
        <v>18</v>
      </c>
      <c r="C69" s="5">
        <v>2748</v>
      </c>
      <c r="D69" s="5">
        <v>6473</v>
      </c>
      <c r="E69" s="6">
        <v>563533.8428308646</v>
      </c>
      <c r="F69" s="5">
        <v>168</v>
      </c>
      <c r="G69" s="5">
        <v>240</v>
      </c>
      <c r="H69" s="6">
        <v>29247.61948239999</v>
      </c>
      <c r="I69" s="5">
        <v>90</v>
      </c>
      <c r="J69" s="5">
        <v>283</v>
      </c>
      <c r="K69" s="6">
        <v>19044.108888999923</v>
      </c>
      <c r="L69" s="5">
        <v>32</v>
      </c>
      <c r="M69" s="6">
        <v>839.51681360000009</v>
      </c>
      <c r="N69" s="6">
        <f t="shared" ref="N69:N72" si="13">E69+H69-K69+M69-Q69</f>
        <v>5072.180216873996</v>
      </c>
      <c r="O69" s="5">
        <v>2792</v>
      </c>
      <c r="P69" s="5">
        <v>6551</v>
      </c>
      <c r="Q69" s="6">
        <v>569504.69002099067</v>
      </c>
    </row>
    <row r="70" spans="1:17">
      <c r="A70" s="31"/>
      <c r="B70" s="4" t="s">
        <v>19</v>
      </c>
      <c r="C70" s="5">
        <v>629</v>
      </c>
      <c r="D70" s="5">
        <v>1023</v>
      </c>
      <c r="E70" s="6">
        <v>135043.24711261751</v>
      </c>
      <c r="F70" s="5">
        <v>41</v>
      </c>
      <c r="G70" s="5">
        <v>56</v>
      </c>
      <c r="H70" s="6">
        <v>8900.6964339999995</v>
      </c>
      <c r="I70" s="5">
        <v>23</v>
      </c>
      <c r="J70" s="5">
        <v>38</v>
      </c>
      <c r="K70" s="6">
        <v>9990.6121664459988</v>
      </c>
      <c r="L70" s="5">
        <v>35</v>
      </c>
      <c r="M70" s="6">
        <v>377.04016700000011</v>
      </c>
      <c r="N70" s="6">
        <f t="shared" si="13"/>
        <v>52.454680000111694</v>
      </c>
      <c r="O70" s="5">
        <v>651</v>
      </c>
      <c r="P70" s="5">
        <v>1052</v>
      </c>
      <c r="Q70" s="6">
        <v>134277.91686717141</v>
      </c>
    </row>
    <row r="71" spans="1:17">
      <c r="A71" s="31"/>
      <c r="B71" s="4" t="s">
        <v>20</v>
      </c>
      <c r="C71" s="5">
        <v>51</v>
      </c>
      <c r="D71" s="5">
        <v>576</v>
      </c>
      <c r="E71" s="6">
        <v>12614.847729996776</v>
      </c>
      <c r="F71" s="5">
        <v>7</v>
      </c>
      <c r="G71" s="5">
        <v>23</v>
      </c>
      <c r="H71" s="6">
        <v>48.98</v>
      </c>
      <c r="I71" s="5">
        <v>3</v>
      </c>
      <c r="J71" s="5">
        <v>21</v>
      </c>
      <c r="K71" s="6">
        <v>23.930000000000003</v>
      </c>
      <c r="L71" s="5">
        <v>0</v>
      </c>
      <c r="M71" s="6">
        <v>0</v>
      </c>
      <c r="N71" s="6">
        <f t="shared" si="13"/>
        <v>33.58999999999287</v>
      </c>
      <c r="O71" s="5">
        <v>51</v>
      </c>
      <c r="P71" s="5">
        <v>588</v>
      </c>
      <c r="Q71" s="6">
        <v>12606.307729996783</v>
      </c>
    </row>
    <row r="72" spans="1:17">
      <c r="A72" s="32"/>
      <c r="B72" s="4" t="s">
        <v>21</v>
      </c>
      <c r="C72" s="5">
        <v>657</v>
      </c>
      <c r="D72" s="5">
        <v>1433</v>
      </c>
      <c r="E72" s="6">
        <v>201717.17627397817</v>
      </c>
      <c r="F72" s="5">
        <v>47</v>
      </c>
      <c r="G72" s="5">
        <v>65</v>
      </c>
      <c r="H72" s="6">
        <v>56523.372638000008</v>
      </c>
      <c r="I72" s="5">
        <v>19</v>
      </c>
      <c r="J72" s="5">
        <v>46</v>
      </c>
      <c r="K72" s="6">
        <v>5944.6990054000053</v>
      </c>
      <c r="L72" s="5">
        <v>16</v>
      </c>
      <c r="M72" s="6">
        <v>140.47450999999998</v>
      </c>
      <c r="N72" s="6">
        <f t="shared" si="13"/>
        <v>-276.82801646617008</v>
      </c>
      <c r="O72" s="5">
        <v>669</v>
      </c>
      <c r="P72" s="5">
        <v>1465</v>
      </c>
      <c r="Q72" s="6">
        <v>252713.15243304434</v>
      </c>
    </row>
    <row r="73" spans="1:17" ht="15">
      <c r="A73" s="4"/>
      <c r="B73" s="3" t="s">
        <v>22</v>
      </c>
      <c r="C73" s="7">
        <f t="shared" ref="C73:K73" si="14">SUM(C69:C72)</f>
        <v>4085</v>
      </c>
      <c r="D73" s="7">
        <f t="shared" si="14"/>
        <v>9505</v>
      </c>
      <c r="E73" s="8">
        <f t="shared" si="14"/>
        <v>912909.11394745705</v>
      </c>
      <c r="F73" s="7">
        <f t="shared" si="14"/>
        <v>263</v>
      </c>
      <c r="G73" s="7">
        <f t="shared" si="14"/>
        <v>384</v>
      </c>
      <c r="H73" s="8">
        <f t="shared" si="14"/>
        <v>94720.668554400007</v>
      </c>
      <c r="I73" s="7">
        <f t="shared" si="14"/>
        <v>135</v>
      </c>
      <c r="J73" s="7">
        <f t="shared" si="14"/>
        <v>388</v>
      </c>
      <c r="K73" s="8">
        <f t="shared" si="14"/>
        <v>35003.350060845929</v>
      </c>
      <c r="L73" s="7">
        <f t="shared" ref="L73:Q73" si="15">SUM(L69:L72)</f>
        <v>83</v>
      </c>
      <c r="M73" s="8">
        <f t="shared" si="15"/>
        <v>1357.0314906000003</v>
      </c>
      <c r="N73" s="8">
        <f t="shared" si="15"/>
        <v>4881.3968804079304</v>
      </c>
      <c r="O73" s="7">
        <f t="shared" si="15"/>
        <v>4163</v>
      </c>
      <c r="P73" s="7">
        <f t="shared" si="15"/>
        <v>9656</v>
      </c>
      <c r="Q73" s="8">
        <f t="shared" si="15"/>
        <v>969102.06705120322</v>
      </c>
    </row>
    <row r="74" spans="1:17">
      <c r="A74" s="9" t="s">
        <v>23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 t="s">
        <v>48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 t="s">
        <v>24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 t="s">
        <v>25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</row>
    <row r="79" spans="1:17" ht="15">
      <c r="A79" s="33" t="s">
        <v>31</v>
      </c>
      <c r="B79" s="33"/>
      <c r="C79" s="33"/>
      <c r="D79" s="33"/>
    </row>
    <row r="80" spans="1:17" ht="60">
      <c r="A80" s="2" t="s">
        <v>32</v>
      </c>
      <c r="B80" s="14" t="s">
        <v>33</v>
      </c>
      <c r="C80" s="14" t="s">
        <v>34</v>
      </c>
      <c r="D80" s="14" t="s">
        <v>35</v>
      </c>
    </row>
    <row r="81" spans="1:6">
      <c r="A81" s="34">
        <v>45717</v>
      </c>
      <c r="B81" s="15" t="s">
        <v>36</v>
      </c>
      <c r="C81" s="16">
        <v>804284.73801590852</v>
      </c>
      <c r="D81" s="17">
        <f>C81/$C$89</f>
        <v>0.14995367890353725</v>
      </c>
    </row>
    <row r="82" spans="1:6" ht="28.5">
      <c r="A82" s="34"/>
      <c r="B82" s="15" t="s">
        <v>37</v>
      </c>
      <c r="C82" s="16">
        <v>242726.06380000047</v>
      </c>
      <c r="D82" s="17">
        <f t="shared" ref="D82:D88" si="16">C82/$C$89</f>
        <v>4.5254702112555605E-2</v>
      </c>
    </row>
    <row r="83" spans="1:6" ht="28.5">
      <c r="A83" s="34"/>
      <c r="B83" s="15" t="s">
        <v>38</v>
      </c>
      <c r="C83" s="16">
        <v>937258.66956946324</v>
      </c>
      <c r="D83" s="17">
        <f t="shared" si="16"/>
        <v>0.17474580697986072</v>
      </c>
    </row>
    <row r="84" spans="1:6">
      <c r="A84" s="34"/>
      <c r="B84" s="15" t="s">
        <v>39</v>
      </c>
      <c r="C84" s="16">
        <v>1132055.988655014</v>
      </c>
      <c r="D84" s="17">
        <f t="shared" si="16"/>
        <v>0.21106450514325517</v>
      </c>
    </row>
    <row r="85" spans="1:6">
      <c r="A85" s="34"/>
      <c r="B85" s="15" t="s">
        <v>40</v>
      </c>
      <c r="C85" s="16">
        <v>616998.93859792163</v>
      </c>
      <c r="D85" s="17">
        <f t="shared" si="16"/>
        <v>0.1150354549193323</v>
      </c>
    </row>
    <row r="86" spans="1:6">
      <c r="A86" s="34"/>
      <c r="B86" s="15" t="s">
        <v>41</v>
      </c>
      <c r="C86" s="16">
        <v>143986.71655771189</v>
      </c>
      <c r="D86" s="17">
        <f t="shared" si="16"/>
        <v>2.6845390494830808E-2</v>
      </c>
    </row>
    <row r="87" spans="1:6">
      <c r="A87" s="34"/>
      <c r="B87" s="15" t="s">
        <v>42</v>
      </c>
      <c r="C87" s="16">
        <v>1436900.0237250361</v>
      </c>
      <c r="D87" s="17">
        <f t="shared" si="16"/>
        <v>0.26790070057239757</v>
      </c>
    </row>
    <row r="88" spans="1:6">
      <c r="A88" s="34"/>
      <c r="B88" s="15" t="s">
        <v>21</v>
      </c>
      <c r="C88" s="16">
        <v>49343.41937218688</v>
      </c>
      <c r="D88" s="17">
        <f t="shared" si="16"/>
        <v>9.1997608742305104E-3</v>
      </c>
    </row>
    <row r="89" spans="1:6" ht="15">
      <c r="A89" s="3"/>
      <c r="B89" s="14" t="s">
        <v>22</v>
      </c>
      <c r="C89" s="18">
        <f>SUM(C81:C88)</f>
        <v>5363554.5582932429</v>
      </c>
      <c r="D89" s="19">
        <f>SUM(D81:D88)</f>
        <v>0.99999999999999989</v>
      </c>
    </row>
    <row r="90" spans="1:6">
      <c r="A90" s="9" t="s">
        <v>43</v>
      </c>
    </row>
    <row r="91" spans="1:6">
      <c r="A91" s="9"/>
    </row>
    <row r="92" spans="1:6" ht="75">
      <c r="A92" s="2" t="s">
        <v>32</v>
      </c>
      <c r="B92" s="2" t="s">
        <v>44</v>
      </c>
      <c r="C92" s="2" t="s">
        <v>45</v>
      </c>
      <c r="D92" s="2" t="s">
        <v>35</v>
      </c>
      <c r="E92" s="2" t="s">
        <v>46</v>
      </c>
      <c r="F92" s="2" t="s">
        <v>35</v>
      </c>
    </row>
    <row r="93" spans="1:6">
      <c r="A93" s="30">
        <v>45717</v>
      </c>
      <c r="B93" s="20" t="s">
        <v>36</v>
      </c>
      <c r="C93" s="21">
        <v>801963.46499990846</v>
      </c>
      <c r="D93" s="22">
        <f>C93/$C$101</f>
        <v>0.18845361417603423</v>
      </c>
      <c r="E93" s="21">
        <v>2321.2730160000015</v>
      </c>
      <c r="F93" s="22">
        <f>E93/$E$101</f>
        <v>2.0948996633340751E-3</v>
      </c>
    </row>
    <row r="94" spans="1:6" ht="28.5">
      <c r="A94" s="31"/>
      <c r="B94" s="20" t="s">
        <v>37</v>
      </c>
      <c r="C94" s="21">
        <v>241294.25630000047</v>
      </c>
      <c r="D94" s="22">
        <f t="shared" ref="D94:D100" si="17">C94/$C$101</f>
        <v>5.6701803341700358E-2</v>
      </c>
      <c r="E94" s="21">
        <v>1431.8075000000001</v>
      </c>
      <c r="F94" s="22">
        <f t="shared" ref="F94:F100" si="18">E94/$E$101</f>
        <v>1.2921759004797745E-3</v>
      </c>
    </row>
    <row r="95" spans="1:6" ht="28.5">
      <c r="A95" s="31"/>
      <c r="B95" s="20" t="s">
        <v>38</v>
      </c>
      <c r="C95" s="21">
        <v>892012.75259999477</v>
      </c>
      <c r="D95" s="22">
        <f t="shared" si="17"/>
        <v>0.20961432091996968</v>
      </c>
      <c r="E95" s="21">
        <v>45245.916969468424</v>
      </c>
      <c r="F95" s="22">
        <f t="shared" si="18"/>
        <v>4.083348041063898E-2</v>
      </c>
    </row>
    <row r="96" spans="1:6">
      <c r="A96" s="31"/>
      <c r="B96" s="20" t="s">
        <v>39</v>
      </c>
      <c r="C96" s="21">
        <v>1112986.036671014</v>
      </c>
      <c r="D96" s="22">
        <f t="shared" si="17"/>
        <v>0.261540893434761</v>
      </c>
      <c r="E96" s="21">
        <v>19069.951983999981</v>
      </c>
      <c r="F96" s="22">
        <f t="shared" si="18"/>
        <v>1.7210227196764395E-2</v>
      </c>
    </row>
    <row r="97" spans="1:6">
      <c r="A97" s="31"/>
      <c r="B97" s="20" t="s">
        <v>40</v>
      </c>
      <c r="C97" s="21">
        <v>550262.62909533794</v>
      </c>
      <c r="D97" s="22">
        <f t="shared" si="17"/>
        <v>0.12930636584427804</v>
      </c>
      <c r="E97" s="21">
        <v>66736.309502583652</v>
      </c>
      <c r="F97" s="22">
        <f t="shared" si="18"/>
        <v>6.0228103866055989E-2</v>
      </c>
    </row>
    <row r="98" spans="1:6">
      <c r="A98" s="31"/>
      <c r="B98" s="20" t="s">
        <v>41</v>
      </c>
      <c r="C98" s="21">
        <v>138748.18069436788</v>
      </c>
      <c r="D98" s="22">
        <f t="shared" si="17"/>
        <v>3.26044729633738E-2</v>
      </c>
      <c r="E98" s="21">
        <v>5238.5358633440001</v>
      </c>
      <c r="F98" s="22">
        <f t="shared" si="18"/>
        <v>4.727667508664486E-3</v>
      </c>
    </row>
    <row r="99" spans="1:6">
      <c r="A99" s="31"/>
      <c r="B99" s="20" t="s">
        <v>42</v>
      </c>
      <c r="C99" s="21">
        <v>473552.78373160755</v>
      </c>
      <c r="D99" s="22">
        <f t="shared" si="17"/>
        <v>0.11128029828310637</v>
      </c>
      <c r="E99" s="21">
        <v>963347.23999342858</v>
      </c>
      <c r="F99" s="22">
        <f t="shared" si="18"/>
        <v>0.86940045174593228</v>
      </c>
    </row>
    <row r="100" spans="1:6">
      <c r="A100" s="32"/>
      <c r="B100" s="20" t="s">
        <v>21</v>
      </c>
      <c r="C100" s="21">
        <v>44675.172590526876</v>
      </c>
      <c r="D100" s="22">
        <f t="shared" si="17"/>
        <v>1.0498231036776535E-2</v>
      </c>
      <c r="E100" s="21">
        <v>4668.2467816600047</v>
      </c>
      <c r="F100" s="22">
        <f t="shared" si="18"/>
        <v>4.212993708129986E-3</v>
      </c>
    </row>
    <row r="101" spans="1:6" ht="15">
      <c r="A101" s="20"/>
      <c r="B101" s="23" t="s">
        <v>22</v>
      </c>
      <c r="C101" s="24">
        <f>SUM(C93:C100)</f>
        <v>4255495.2766827578</v>
      </c>
      <c r="D101" s="25">
        <f>SUM(D93:D100)</f>
        <v>0.99999999999999989</v>
      </c>
      <c r="E101" s="24">
        <f>SUM(E93:E100)</f>
        <v>1108059.2816104847</v>
      </c>
      <c r="F101" s="25">
        <f>SUM(F93:F100)</f>
        <v>1</v>
      </c>
    </row>
    <row r="102" spans="1:6">
      <c r="A102" s="9" t="s">
        <v>43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11:58:01</KDate>
  <Classification>SEBI-CONFIDENTIAL</Classification>
  <Subclassification/>
  <HostName>MUM0112563</HostName>
  <Domain_User>SEBINT/2563</Domain_User>
  <IPAdd>10.21.212.122</IPAdd>
  <FilePath>Z:\DDHS-TPD\Website Disclosures\Monthly\11. Outstanding Corporate Bond\Annexure-Jan to Mar-25.xlsx</FilePath>
  <KID>1098193107EA638962126818112210</KID>
  <UniqueName/>
  <Suggested/>
  <Justification/>
</Klassify>
</file>

<file path=customXml/itemProps1.xml><?xml version="1.0" encoding="utf-8"?>
<ds:datastoreItem xmlns:ds="http://schemas.openxmlformats.org/officeDocument/2006/customXml" ds:itemID="{20BBE83C-F9FA-48E4-9564-75F148768D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SEBI-CONFIDENTIAL</cp:keywords>
  <cp:lastModifiedBy>ABHIGNAN DANDE</cp:lastModifiedBy>
  <dcterms:created xsi:type="dcterms:W3CDTF">2025-07-25T14:31:53Z</dcterms:created>
  <dcterms:modified xsi:type="dcterms:W3CDTF">2025-10-16T06:28:01Z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1098193107EA638962126818112210</vt:lpwstr>
  </property>
</Properties>
</file>