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REPORTS\SEBI Reports\230725_Abhignan Dande_\May 2026\"/>
    </mc:Choice>
  </mc:AlternateContent>
  <xr:revisionPtr revIDLastSave="0" documentId="13_ncr:1_{FE625182-C78D-48AD-887D-4F28A5CF7487}" xr6:coauthVersionLast="47" xr6:coauthVersionMax="47" xr10:uidLastSave="{00000000-0000-0000-0000-000000000000}"/>
  <bookViews>
    <workbookView xWindow="-120" yWindow="-120" windowWidth="20730" windowHeight="11040" xr2:uid="{CD633CD0-E7F8-45F3-844E-37F0AE0CCECB}"/>
  </bookViews>
  <sheets>
    <sheet name="May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19" i="1"/>
  <c r="N20" i="1"/>
  <c r="N21" i="1"/>
  <c r="N22" i="1"/>
  <c r="N34" i="1"/>
  <c r="N35" i="1"/>
  <c r="N36" i="1"/>
  <c r="N37" i="1"/>
  <c r="N49" i="1"/>
  <c r="N50" i="1"/>
  <c r="N51" i="1"/>
  <c r="N52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C23" i="1"/>
  <c r="D23" i="1"/>
  <c r="E23" i="1"/>
  <c r="F23" i="1"/>
  <c r="G23" i="1"/>
  <c r="H23" i="1"/>
  <c r="I23" i="1"/>
  <c r="J23" i="1"/>
  <c r="K23" i="1"/>
  <c r="L23" i="1"/>
  <c r="M23" i="1"/>
  <c r="O23" i="1"/>
  <c r="P23" i="1"/>
  <c r="Q23" i="1"/>
  <c r="C38" i="1"/>
  <c r="D38" i="1"/>
  <c r="E38" i="1"/>
  <c r="F38" i="1"/>
  <c r="G38" i="1"/>
  <c r="H38" i="1"/>
  <c r="I38" i="1"/>
  <c r="J38" i="1"/>
  <c r="K38" i="1"/>
  <c r="L38" i="1"/>
  <c r="M38" i="1"/>
  <c r="O38" i="1"/>
  <c r="P38" i="1"/>
  <c r="Q38" i="1"/>
  <c r="C53" i="1"/>
  <c r="D53" i="1"/>
  <c r="E53" i="1"/>
  <c r="F53" i="1"/>
  <c r="G53" i="1"/>
  <c r="H53" i="1"/>
  <c r="I53" i="1"/>
  <c r="J53" i="1"/>
  <c r="K53" i="1"/>
  <c r="L53" i="1"/>
  <c r="M53" i="1"/>
  <c r="O53" i="1"/>
  <c r="P53" i="1"/>
  <c r="Q53" i="1"/>
  <c r="N64" i="1"/>
  <c r="N65" i="1"/>
  <c r="N66" i="1"/>
  <c r="N67" i="1"/>
  <c r="C68" i="1"/>
  <c r="D68" i="1"/>
  <c r="E68" i="1"/>
  <c r="F68" i="1"/>
  <c r="G68" i="1"/>
  <c r="H68" i="1"/>
  <c r="I68" i="1"/>
  <c r="J68" i="1"/>
  <c r="K68" i="1"/>
  <c r="L68" i="1"/>
  <c r="M68" i="1"/>
  <c r="O68" i="1"/>
  <c r="P68" i="1"/>
  <c r="Q68" i="1"/>
  <c r="N79" i="1"/>
  <c r="N80" i="1"/>
  <c r="N81" i="1"/>
  <c r="N82" i="1"/>
  <c r="C83" i="1"/>
  <c r="D83" i="1"/>
  <c r="E83" i="1"/>
  <c r="F83" i="1"/>
  <c r="G83" i="1"/>
  <c r="H83" i="1"/>
  <c r="I83" i="1"/>
  <c r="J83" i="1"/>
  <c r="K83" i="1"/>
  <c r="L83" i="1"/>
  <c r="M83" i="1"/>
  <c r="O83" i="1"/>
  <c r="P83" i="1"/>
  <c r="Q83" i="1"/>
  <c r="C101" i="1"/>
  <c r="D99" i="1" s="1"/>
  <c r="C113" i="1"/>
  <c r="D107" i="1" s="1"/>
  <c r="E113" i="1"/>
  <c r="F105" i="1" s="1"/>
  <c r="D95" i="1" l="1"/>
  <c r="D94" i="1"/>
  <c r="D100" i="1"/>
  <c r="F112" i="1"/>
  <c r="F107" i="1"/>
  <c r="N68" i="1"/>
  <c r="N38" i="1"/>
  <c r="N23" i="1"/>
  <c r="N8" i="1"/>
  <c r="F111" i="1"/>
  <c r="F110" i="1"/>
  <c r="F108" i="1"/>
  <c r="F106" i="1"/>
  <c r="D98" i="1"/>
  <c r="D97" i="1"/>
  <c r="N53" i="1"/>
  <c r="N83" i="1"/>
  <c r="D110" i="1"/>
  <c r="D106" i="1"/>
  <c r="F109" i="1"/>
  <c r="D96" i="1"/>
  <c r="D109" i="1"/>
  <c r="D112" i="1"/>
  <c r="D108" i="1"/>
  <c r="D93" i="1"/>
  <c r="D105" i="1"/>
  <c r="D111" i="1"/>
  <c r="F113" i="1" l="1"/>
  <c r="D101" i="1"/>
  <c r="D113" i="1"/>
</calcChain>
</file>

<file path=xl/sharedStrings.xml><?xml version="1.0" encoding="utf-8"?>
<sst xmlns="http://schemas.openxmlformats.org/spreadsheetml/2006/main" count="241" uniqueCount="49">
  <si>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</si>
  <si>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</si>
  <si>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</si>
  <si>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</si>
  <si>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</si>
  <si>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</si>
  <si>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</si>
  <si>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</si>
  <si>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</si>
  <si>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</si>
  <si>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</si>
  <si>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</si>
  <si>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</si>
  <si>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</si>
  <si>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</si>
  <si>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</si>
  <si>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</si>
  <si>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</si>
  <si>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</si>
  <si>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</si>
  <si>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</si>
  <si>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</si>
  <si>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</si>
  <si>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</si>
  <si>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</si>
  <si>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</si>
  <si>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</si>
  <si>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</si>
  <si>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</si>
  <si>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</si>
  <si>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</si>
  <si>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</si>
  <si>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</si>
  <si>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</si>
  <si>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</si>
  <si>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</si>
  <si>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</si>
  <si>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</si>
  <si>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</si>
  <si>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</si>
  <si>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</si>
  <si>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</si>
  <si>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</si>
  <si>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</si>
  <si>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</si>
  <si>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</si>
  <si>
    <t xml:space="preserve">*Others </t>
  </si>
  <si>
    <t xml:space="preserve"> - include Redemption through change in face value etc,</t>
  </si>
  <si>
    <t xml:space="preserve"> -  Changes in issuer classification based on SEBI email dated December 04,2025 and NSDL email dated December 05, 2025 resulted in movement in value from Non-Financial to Financial and vice cersa.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</si>
</sst>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4" fontId="2" fillId="0" borderId="0" xfId="0" applyNumberFormat="1" applyFont="1" applyAlignment="1">
      <alignment horizontal="left" wrapText="1"/>
    </xf>
    <xf numFmtId="0" fontId="2" fillId="0" borderId="0" xfId="0" quotePrefix="1" applyFont="1" applyAlignment="1">
      <alignment horizontal="left"/>
    </xf>
    <xf numFmtId="0" fontId="0" fillId="0" borderId="1" xfId="0" applyBorder="1"/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95B8-4967-44AD-99C3-D39689D2FE49}">
  <dimension ref="A1:S114"/>
  <sheetViews>
    <sheetView tabSelected="1" zoomScale="90" zoomScaleNormal="90" workbookViewId="0">
      <selection sqref="A1:Q1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9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8" width="12.42578125" style="1" bestFit="1" customWidth="1"/>
    <col min="19" max="19" width="9.85546875" style="1" bestFit="1" customWidth="1"/>
    <col min="20" max="16384" width="9.140625" style="1"/>
  </cols>
  <sheetData>
    <row r="1" spans="1:19" ht="15.75" x14ac:dyDescent="0.25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ht="30" customHeight="1" x14ac:dyDescent="0.25">
      <c r="A2" s="27" t="s">
        <v>39</v>
      </c>
      <c r="B2" s="27" t="s">
        <v>38</v>
      </c>
      <c r="C2" s="29" t="s">
        <v>37</v>
      </c>
      <c r="D2" s="29"/>
      <c r="E2" s="29"/>
      <c r="F2" s="29" t="s">
        <v>36</v>
      </c>
      <c r="G2" s="29"/>
      <c r="H2" s="29"/>
      <c r="I2" s="29" t="s">
        <v>35</v>
      </c>
      <c r="J2" s="29"/>
      <c r="K2" s="29"/>
      <c r="L2" s="29" t="s">
        <v>34</v>
      </c>
      <c r="M2" s="29"/>
      <c r="N2" s="9" t="s">
        <v>33</v>
      </c>
      <c r="O2" s="29" t="s">
        <v>32</v>
      </c>
      <c r="P2" s="29"/>
      <c r="Q2" s="29"/>
    </row>
    <row r="3" spans="1:19" ht="60" x14ac:dyDescent="0.25">
      <c r="A3" s="28"/>
      <c r="B3" s="28"/>
      <c r="C3" s="18" t="s">
        <v>25</v>
      </c>
      <c r="D3" s="18" t="s">
        <v>31</v>
      </c>
      <c r="E3" s="18" t="s">
        <v>30</v>
      </c>
      <c r="F3" s="18" t="s">
        <v>25</v>
      </c>
      <c r="G3" s="18" t="s">
        <v>29</v>
      </c>
      <c r="H3" s="18" t="s">
        <v>26</v>
      </c>
      <c r="I3" s="18" t="s">
        <v>25</v>
      </c>
      <c r="J3" s="18" t="s">
        <v>28</v>
      </c>
      <c r="K3" s="18" t="s">
        <v>26</v>
      </c>
      <c r="L3" s="18" t="s">
        <v>27</v>
      </c>
      <c r="M3" s="18" t="s">
        <v>26</v>
      </c>
      <c r="N3" s="18" t="s">
        <v>26</v>
      </c>
      <c r="O3" s="18" t="s">
        <v>25</v>
      </c>
      <c r="P3" s="18" t="s">
        <v>24</v>
      </c>
      <c r="Q3" s="18" t="s">
        <v>23</v>
      </c>
    </row>
    <row r="4" spans="1:19" x14ac:dyDescent="0.25">
      <c r="A4" s="30">
        <v>46143</v>
      </c>
      <c r="B4" s="19" t="s">
        <v>22</v>
      </c>
      <c r="C4" s="21">
        <v>651</v>
      </c>
      <c r="D4" s="21">
        <v>11868</v>
      </c>
      <c r="E4" s="20">
        <v>3447452.9345848644</v>
      </c>
      <c r="F4" s="21">
        <v>133</v>
      </c>
      <c r="G4" s="21">
        <v>392</v>
      </c>
      <c r="H4" s="20">
        <v>32263.162926099973</v>
      </c>
      <c r="I4" s="21">
        <v>125</v>
      </c>
      <c r="J4" s="21">
        <v>370</v>
      </c>
      <c r="K4" s="20">
        <v>41600.343804999902</v>
      </c>
      <c r="L4" s="21">
        <v>35</v>
      </c>
      <c r="M4" s="20">
        <v>3.1182999999999996</v>
      </c>
      <c r="N4" s="20">
        <f>E4+H4-K4+M4-Q4</f>
        <v>473.764419012703</v>
      </c>
      <c r="O4" s="21">
        <v>661</v>
      </c>
      <c r="P4" s="21">
        <v>11912</v>
      </c>
      <c r="Q4" s="20">
        <v>3437645.1075869524</v>
      </c>
      <c r="R4" s="23"/>
      <c r="S4" s="23"/>
    </row>
    <row r="5" spans="1:19" x14ac:dyDescent="0.25">
      <c r="A5" s="31"/>
      <c r="B5" s="19" t="s">
        <v>21</v>
      </c>
      <c r="C5" s="21">
        <v>101</v>
      </c>
      <c r="D5" s="21">
        <v>232</v>
      </c>
      <c r="E5" s="20">
        <v>54378.535480999912</v>
      </c>
      <c r="F5" s="21">
        <v>13</v>
      </c>
      <c r="G5" s="21">
        <v>15</v>
      </c>
      <c r="H5" s="20">
        <v>17912.165000000001</v>
      </c>
      <c r="I5" s="21">
        <v>5</v>
      </c>
      <c r="J5" s="21">
        <v>5</v>
      </c>
      <c r="K5" s="20">
        <v>2332.9900000000002</v>
      </c>
      <c r="L5" s="21">
        <v>1</v>
      </c>
      <c r="M5" s="20">
        <v>5.0000000000000001E-3</v>
      </c>
      <c r="N5" s="20">
        <f>E5+H5-K5+M5-Q5</f>
        <v>309.89817999980005</v>
      </c>
      <c r="O5" s="21">
        <v>104</v>
      </c>
      <c r="P5" s="21">
        <v>240</v>
      </c>
      <c r="Q5" s="20">
        <v>69647.817301000119</v>
      </c>
      <c r="R5" s="23"/>
    </row>
    <row r="6" spans="1:19" x14ac:dyDescent="0.25">
      <c r="A6" s="31"/>
      <c r="B6" s="19" t="s">
        <v>20</v>
      </c>
      <c r="C6" s="21">
        <v>59</v>
      </c>
      <c r="D6" s="21">
        <v>2832</v>
      </c>
      <c r="E6" s="20">
        <v>30122.737615813858</v>
      </c>
      <c r="F6" s="21">
        <v>8</v>
      </c>
      <c r="G6" s="21">
        <v>87</v>
      </c>
      <c r="H6" s="20">
        <v>946.00000000000023</v>
      </c>
      <c r="I6" s="21">
        <v>11</v>
      </c>
      <c r="J6" s="21">
        <v>190</v>
      </c>
      <c r="K6" s="20">
        <v>711.62999999999931</v>
      </c>
      <c r="L6" s="21">
        <v>0</v>
      </c>
      <c r="M6" s="20">
        <v>0</v>
      </c>
      <c r="N6" s="20">
        <f>E6+H6-K6+M6-Q6</f>
        <v>0.49999999993815436</v>
      </c>
      <c r="O6" s="21">
        <v>60</v>
      </c>
      <c r="P6" s="21">
        <v>2877</v>
      </c>
      <c r="Q6" s="20">
        <v>30356.607615813919</v>
      </c>
      <c r="R6" s="23"/>
    </row>
    <row r="7" spans="1:19" x14ac:dyDescent="0.25">
      <c r="A7" s="32"/>
      <c r="B7" s="19" t="s">
        <v>2</v>
      </c>
      <c r="C7" s="21">
        <v>103</v>
      </c>
      <c r="D7" s="21">
        <v>1121</v>
      </c>
      <c r="E7" s="20">
        <v>34941.368479601129</v>
      </c>
      <c r="F7" s="21">
        <v>8</v>
      </c>
      <c r="G7" s="21">
        <v>26</v>
      </c>
      <c r="H7" s="20">
        <v>1044.3231999999998</v>
      </c>
      <c r="I7" s="21">
        <v>15</v>
      </c>
      <c r="J7" s="21">
        <v>31</v>
      </c>
      <c r="K7" s="20">
        <v>609.98189999999988</v>
      </c>
      <c r="L7" s="21">
        <v>6</v>
      </c>
      <c r="M7" s="20">
        <v>4.0000000000000008E-2</v>
      </c>
      <c r="N7" s="20">
        <f>E7+H7-K7+M7-Q7</f>
        <v>0.37599999997473788</v>
      </c>
      <c r="O7" s="21">
        <v>103</v>
      </c>
      <c r="P7" s="21">
        <v>1126</v>
      </c>
      <c r="Q7" s="20">
        <v>35375.373779601156</v>
      </c>
      <c r="R7" s="23"/>
    </row>
    <row r="8" spans="1:19" x14ac:dyDescent="0.25">
      <c r="A8" s="19"/>
      <c r="B8" s="18" t="s">
        <v>1</v>
      </c>
      <c r="C8" s="17">
        <f t="shared" ref="C8:Q8" si="0">SUM(C4:C7)</f>
        <v>914</v>
      </c>
      <c r="D8" s="17">
        <f t="shared" si="0"/>
        <v>16053</v>
      </c>
      <c r="E8" s="16">
        <f t="shared" si="0"/>
        <v>3566895.5761612793</v>
      </c>
      <c r="F8" s="17">
        <f t="shared" si="0"/>
        <v>162</v>
      </c>
      <c r="G8" s="17">
        <f t="shared" si="0"/>
        <v>520</v>
      </c>
      <c r="H8" s="16">
        <f t="shared" si="0"/>
        <v>52165.651126099969</v>
      </c>
      <c r="I8" s="17">
        <f t="shared" si="0"/>
        <v>156</v>
      </c>
      <c r="J8" s="17">
        <f t="shared" si="0"/>
        <v>596</v>
      </c>
      <c r="K8" s="16">
        <f t="shared" si="0"/>
        <v>45254.945704999896</v>
      </c>
      <c r="L8" s="17">
        <f t="shared" si="0"/>
        <v>42</v>
      </c>
      <c r="M8" s="16">
        <f t="shared" si="0"/>
        <v>3.1632999999999996</v>
      </c>
      <c r="N8" s="16">
        <f t="shared" si="0"/>
        <v>784.53859901241594</v>
      </c>
      <c r="O8" s="17">
        <f t="shared" si="0"/>
        <v>928</v>
      </c>
      <c r="P8" s="17">
        <f t="shared" si="0"/>
        <v>16155</v>
      </c>
      <c r="Q8" s="16">
        <f t="shared" si="0"/>
        <v>3573024.9062833674</v>
      </c>
    </row>
    <row r="9" spans="1:19" x14ac:dyDescent="0.25">
      <c r="A9" s="2" t="s">
        <v>46</v>
      </c>
    </row>
    <row r="10" spans="1:19" x14ac:dyDescent="0.25">
      <c r="A10" s="24" t="s">
        <v>47</v>
      </c>
    </row>
    <row r="11" spans="1:19" x14ac:dyDescent="0.25">
      <c r="A11" s="24" t="s">
        <v>48</v>
      </c>
    </row>
    <row r="12" spans="1:19" x14ac:dyDescent="0.25">
      <c r="A12" s="2" t="s">
        <v>19</v>
      </c>
    </row>
    <row r="13" spans="1:19" s="22" customFormat="1" x14ac:dyDescent="0.25">
      <c r="A13" s="2" t="s">
        <v>18</v>
      </c>
    </row>
    <row r="14" spans="1:19" s="22" customFormat="1" x14ac:dyDescent="0.25">
      <c r="A14" s="2" t="s">
        <v>17</v>
      </c>
    </row>
    <row r="15" spans="1:19" s="22" customFormat="1" x14ac:dyDescent="0.25">
      <c r="A15" s="2"/>
    </row>
    <row r="16" spans="1:19" ht="15.75" x14ac:dyDescent="0.25">
      <c r="A16" s="26" t="s">
        <v>44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27.75" customHeight="1" x14ac:dyDescent="0.25">
      <c r="A17" s="27" t="s">
        <v>39</v>
      </c>
      <c r="B17" s="27" t="s">
        <v>38</v>
      </c>
      <c r="C17" s="29" t="s">
        <v>37</v>
      </c>
      <c r="D17" s="29"/>
      <c r="E17" s="29"/>
      <c r="F17" s="29" t="s">
        <v>36</v>
      </c>
      <c r="G17" s="29"/>
      <c r="H17" s="29"/>
      <c r="I17" s="29" t="s">
        <v>35</v>
      </c>
      <c r="J17" s="29"/>
      <c r="K17" s="29"/>
      <c r="L17" s="29" t="s">
        <v>34</v>
      </c>
      <c r="M17" s="29"/>
      <c r="N17" s="9" t="s">
        <v>33</v>
      </c>
      <c r="O17" s="29" t="s">
        <v>32</v>
      </c>
      <c r="P17" s="29"/>
      <c r="Q17" s="29"/>
    </row>
    <row r="18" spans="1:17" ht="64.5" customHeight="1" x14ac:dyDescent="0.25">
      <c r="A18" s="28"/>
      <c r="B18" s="28"/>
      <c r="C18" s="18" t="s">
        <v>25</v>
      </c>
      <c r="D18" s="18" t="s">
        <v>31</v>
      </c>
      <c r="E18" s="18" t="s">
        <v>30</v>
      </c>
      <c r="F18" s="18" t="s">
        <v>25</v>
      </c>
      <c r="G18" s="18" t="s">
        <v>29</v>
      </c>
      <c r="H18" s="18" t="s">
        <v>26</v>
      </c>
      <c r="I18" s="18" t="s">
        <v>25</v>
      </c>
      <c r="J18" s="18" t="s">
        <v>28</v>
      </c>
      <c r="K18" s="18" t="s">
        <v>26</v>
      </c>
      <c r="L18" s="18" t="s">
        <v>27</v>
      </c>
      <c r="M18" s="18" t="s">
        <v>26</v>
      </c>
      <c r="N18" s="18" t="s">
        <v>26</v>
      </c>
      <c r="O18" s="18" t="s">
        <v>25</v>
      </c>
      <c r="P18" s="18" t="s">
        <v>24</v>
      </c>
      <c r="Q18" s="18" t="s">
        <v>23</v>
      </c>
    </row>
    <row r="19" spans="1:17" x14ac:dyDescent="0.25">
      <c r="A19" s="30">
        <v>46143</v>
      </c>
      <c r="B19" s="19" t="s">
        <v>22</v>
      </c>
      <c r="C19" s="21">
        <v>353</v>
      </c>
      <c r="D19" s="21">
        <v>6325</v>
      </c>
      <c r="E19" s="20">
        <v>3352712.9854459325</v>
      </c>
      <c r="F19" s="25">
        <v>56</v>
      </c>
      <c r="G19" s="25">
        <v>142</v>
      </c>
      <c r="H19" s="25">
        <v>30339.08089999999</v>
      </c>
      <c r="I19" s="21">
        <v>77</v>
      </c>
      <c r="J19" s="21">
        <v>176</v>
      </c>
      <c r="K19" s="20">
        <v>40091.828765999882</v>
      </c>
      <c r="L19" s="21">
        <v>31</v>
      </c>
      <c r="M19" s="20">
        <v>1.7673000000000001</v>
      </c>
      <c r="N19" s="20">
        <f>E19+H19-K19+M19-Q19</f>
        <v>437.5395322246477</v>
      </c>
      <c r="O19" s="21">
        <v>354</v>
      </c>
      <c r="P19" s="21">
        <v>6329</v>
      </c>
      <c r="Q19" s="20">
        <v>3342524.4653477077</v>
      </c>
    </row>
    <row r="20" spans="1:17" x14ac:dyDescent="0.25">
      <c r="A20" s="31"/>
      <c r="B20" s="19" t="s">
        <v>21</v>
      </c>
      <c r="C20" s="21">
        <v>67</v>
      </c>
      <c r="D20" s="21">
        <v>138</v>
      </c>
      <c r="E20" s="20">
        <v>20689.280530999989</v>
      </c>
      <c r="F20" s="25">
        <v>10</v>
      </c>
      <c r="G20" s="25">
        <v>11</v>
      </c>
      <c r="H20" s="25">
        <v>17807</v>
      </c>
      <c r="I20" s="21">
        <v>2</v>
      </c>
      <c r="J20" s="21">
        <v>2</v>
      </c>
      <c r="K20" s="20">
        <v>2283</v>
      </c>
      <c r="L20" s="21">
        <v>1</v>
      </c>
      <c r="M20" s="20">
        <v>5.0000000000000001E-3</v>
      </c>
      <c r="N20" s="20">
        <f>E20+H20-K20+M20-Q20</f>
        <v>226.62668000000849</v>
      </c>
      <c r="O20" s="21">
        <v>72</v>
      </c>
      <c r="P20" s="21">
        <v>146</v>
      </c>
      <c r="Q20" s="20">
        <v>35986.658850999978</v>
      </c>
    </row>
    <row r="21" spans="1:17" x14ac:dyDescent="0.25">
      <c r="A21" s="31"/>
      <c r="B21" s="19" t="s">
        <v>20</v>
      </c>
      <c r="C21" s="21">
        <v>42</v>
      </c>
      <c r="D21" s="21">
        <v>161</v>
      </c>
      <c r="E21" s="20">
        <v>7614.8651158140028</v>
      </c>
      <c r="F21" s="25">
        <v>3</v>
      </c>
      <c r="G21" s="25">
        <v>15</v>
      </c>
      <c r="H21" s="25">
        <v>299.56</v>
      </c>
      <c r="I21" s="21">
        <v>5</v>
      </c>
      <c r="J21" s="21">
        <v>19</v>
      </c>
      <c r="K21" s="20">
        <v>359.86000000000013</v>
      </c>
      <c r="L21" s="21">
        <v>0</v>
      </c>
      <c r="M21" s="20">
        <v>0</v>
      </c>
      <c r="N21" s="20">
        <f>E21+H21-K21+M21-Q21</f>
        <v>0.1000000000003638</v>
      </c>
      <c r="O21" s="21">
        <v>42</v>
      </c>
      <c r="P21" s="21">
        <v>162</v>
      </c>
      <c r="Q21" s="20">
        <v>7554.4651158140023</v>
      </c>
    </row>
    <row r="22" spans="1:17" x14ac:dyDescent="0.25">
      <c r="A22" s="32"/>
      <c r="B22" s="19" t="s">
        <v>2</v>
      </c>
      <c r="C22" s="21">
        <v>70</v>
      </c>
      <c r="D22" s="21">
        <v>891</v>
      </c>
      <c r="E22" s="20">
        <v>24780.300599999959</v>
      </c>
      <c r="F22" s="25">
        <v>4</v>
      </c>
      <c r="G22" s="25">
        <v>20</v>
      </c>
      <c r="H22" s="25">
        <v>577.63319999999999</v>
      </c>
      <c r="I22" s="21">
        <v>13</v>
      </c>
      <c r="J22" s="21">
        <v>29</v>
      </c>
      <c r="K22" s="20">
        <v>589.96189999999979</v>
      </c>
      <c r="L22" s="21">
        <v>2</v>
      </c>
      <c r="M22" s="20">
        <v>0.03</v>
      </c>
      <c r="N22" s="20">
        <f>E22+H22-K22+M22-Q22</f>
        <v>0.37600000003294554</v>
      </c>
      <c r="O22" s="21">
        <v>17</v>
      </c>
      <c r="P22" s="21">
        <v>892</v>
      </c>
      <c r="Q22" s="20">
        <v>24767.625899999926</v>
      </c>
    </row>
    <row r="23" spans="1:17" x14ac:dyDescent="0.25">
      <c r="A23" s="19"/>
      <c r="B23" s="18" t="s">
        <v>1</v>
      </c>
      <c r="C23" s="17">
        <f t="shared" ref="C23:Q23" si="1">SUM(C19:C22)</f>
        <v>532</v>
      </c>
      <c r="D23" s="17">
        <f t="shared" si="1"/>
        <v>7515</v>
      </c>
      <c r="E23" s="16">
        <f t="shared" si="1"/>
        <v>3405797.4316927465</v>
      </c>
      <c r="F23" s="17">
        <f t="shared" si="1"/>
        <v>73</v>
      </c>
      <c r="G23" s="17">
        <f t="shared" si="1"/>
        <v>188</v>
      </c>
      <c r="H23" s="16">
        <f t="shared" si="1"/>
        <v>49023.274099999981</v>
      </c>
      <c r="I23" s="17">
        <f t="shared" si="1"/>
        <v>97</v>
      </c>
      <c r="J23" s="17">
        <f t="shared" si="1"/>
        <v>226</v>
      </c>
      <c r="K23" s="16">
        <f t="shared" si="1"/>
        <v>43324.650665999885</v>
      </c>
      <c r="L23" s="17">
        <f t="shared" si="1"/>
        <v>34</v>
      </c>
      <c r="M23" s="16">
        <f t="shared" si="1"/>
        <v>1.8023</v>
      </c>
      <c r="N23" s="16">
        <f t="shared" si="1"/>
        <v>664.6422122246895</v>
      </c>
      <c r="O23" s="17">
        <f t="shared" si="1"/>
        <v>485</v>
      </c>
      <c r="P23" s="17">
        <f t="shared" si="1"/>
        <v>7529</v>
      </c>
      <c r="Q23" s="16">
        <f t="shared" si="1"/>
        <v>3410833.2152145216</v>
      </c>
    </row>
    <row r="24" spans="1:17" x14ac:dyDescent="0.25">
      <c r="A24" s="2" t="s">
        <v>46</v>
      </c>
    </row>
    <row r="25" spans="1:17" x14ac:dyDescent="0.25">
      <c r="A25" s="24" t="s">
        <v>47</v>
      </c>
    </row>
    <row r="26" spans="1:17" x14ac:dyDescent="0.25">
      <c r="A26" s="24" t="s">
        <v>48</v>
      </c>
    </row>
    <row r="27" spans="1:17" x14ac:dyDescent="0.25">
      <c r="A27" s="2" t="s">
        <v>19</v>
      </c>
    </row>
    <row r="28" spans="1:17" s="2" customFormat="1" x14ac:dyDescent="0.25">
      <c r="A28" s="2" t="s">
        <v>18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2" customFormat="1" x14ac:dyDescent="0.25">
      <c r="A29" s="2" t="s">
        <v>17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s="2" customForma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5.75" x14ac:dyDescent="0.25">
      <c r="A31" s="26" t="s">
        <v>43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36.75" customHeight="1" x14ac:dyDescent="0.25">
      <c r="A32" s="27" t="s">
        <v>39</v>
      </c>
      <c r="B32" s="27" t="s">
        <v>38</v>
      </c>
      <c r="C32" s="29" t="s">
        <v>37</v>
      </c>
      <c r="D32" s="29"/>
      <c r="E32" s="29"/>
      <c r="F32" s="29" t="s">
        <v>36</v>
      </c>
      <c r="G32" s="29"/>
      <c r="H32" s="29"/>
      <c r="I32" s="29" t="s">
        <v>35</v>
      </c>
      <c r="J32" s="29"/>
      <c r="K32" s="29"/>
      <c r="L32" s="29" t="s">
        <v>34</v>
      </c>
      <c r="M32" s="29"/>
      <c r="N32" s="9" t="s">
        <v>33</v>
      </c>
      <c r="O32" s="29" t="s">
        <v>32</v>
      </c>
      <c r="P32" s="29"/>
      <c r="Q32" s="29"/>
    </row>
    <row r="33" spans="1:17" ht="63" customHeight="1" x14ac:dyDescent="0.25">
      <c r="A33" s="28"/>
      <c r="B33" s="28"/>
      <c r="C33" s="18" t="s">
        <v>25</v>
      </c>
      <c r="D33" s="18" t="s">
        <v>31</v>
      </c>
      <c r="E33" s="18" t="s">
        <v>30</v>
      </c>
      <c r="F33" s="18" t="s">
        <v>25</v>
      </c>
      <c r="G33" s="18" t="s">
        <v>29</v>
      </c>
      <c r="H33" s="18" t="s">
        <v>26</v>
      </c>
      <c r="I33" s="18" t="s">
        <v>25</v>
      </c>
      <c r="J33" s="18" t="s">
        <v>28</v>
      </c>
      <c r="K33" s="18" t="s">
        <v>26</v>
      </c>
      <c r="L33" s="18" t="s">
        <v>27</v>
      </c>
      <c r="M33" s="18" t="s">
        <v>26</v>
      </c>
      <c r="N33" s="18" t="s">
        <v>26</v>
      </c>
      <c r="O33" s="18" t="s">
        <v>25</v>
      </c>
      <c r="P33" s="18" t="s">
        <v>24</v>
      </c>
      <c r="Q33" s="18" t="s">
        <v>23</v>
      </c>
    </row>
    <row r="34" spans="1:17" x14ac:dyDescent="0.25">
      <c r="A34" s="30">
        <v>46143</v>
      </c>
      <c r="B34" s="19" t="s">
        <v>22</v>
      </c>
      <c r="C34" s="21">
        <v>438</v>
      </c>
      <c r="D34" s="21">
        <v>5543</v>
      </c>
      <c r="E34" s="20">
        <v>94739.949139008124</v>
      </c>
      <c r="F34" s="21">
        <v>78</v>
      </c>
      <c r="G34" s="21">
        <v>250</v>
      </c>
      <c r="H34" s="20">
        <v>1924.0820260999969</v>
      </c>
      <c r="I34" s="21">
        <v>56</v>
      </c>
      <c r="J34" s="21">
        <v>194</v>
      </c>
      <c r="K34" s="20">
        <v>1508.5150389999983</v>
      </c>
      <c r="L34" s="21">
        <v>4</v>
      </c>
      <c r="M34" s="20">
        <v>1.351</v>
      </c>
      <c r="N34" s="20">
        <f>E34+H34-K34+M34-Q34</f>
        <v>36.224886799842352</v>
      </c>
      <c r="O34" s="21">
        <v>447</v>
      </c>
      <c r="P34" s="21">
        <v>5583</v>
      </c>
      <c r="Q34" s="20">
        <v>95120.642239308261</v>
      </c>
    </row>
    <row r="35" spans="1:17" x14ac:dyDescent="0.25">
      <c r="A35" s="31"/>
      <c r="B35" s="19" t="s">
        <v>21</v>
      </c>
      <c r="C35" s="21">
        <v>41</v>
      </c>
      <c r="D35" s="21">
        <v>94</v>
      </c>
      <c r="E35" s="20">
        <v>33689.254949999959</v>
      </c>
      <c r="F35" s="21">
        <v>3</v>
      </c>
      <c r="G35" s="21">
        <v>4</v>
      </c>
      <c r="H35" s="20">
        <v>105.16499999999999</v>
      </c>
      <c r="I35" s="21">
        <v>3</v>
      </c>
      <c r="J35" s="21">
        <v>3</v>
      </c>
      <c r="K35" s="20">
        <v>49.99</v>
      </c>
      <c r="L35" s="21">
        <v>0</v>
      </c>
      <c r="M35" s="20">
        <v>0</v>
      </c>
      <c r="N35" s="20">
        <f>E35+H35-K35+M35-Q35</f>
        <v>83.271500000017113</v>
      </c>
      <c r="O35" s="21">
        <v>40</v>
      </c>
      <c r="P35" s="21">
        <v>94</v>
      </c>
      <c r="Q35" s="20">
        <v>33661.158449999944</v>
      </c>
    </row>
    <row r="36" spans="1:17" x14ac:dyDescent="0.25">
      <c r="A36" s="31"/>
      <c r="B36" s="19" t="s">
        <v>20</v>
      </c>
      <c r="C36" s="21">
        <v>27</v>
      </c>
      <c r="D36" s="21">
        <v>2671</v>
      </c>
      <c r="E36" s="20">
        <v>22507.872499999816</v>
      </c>
      <c r="F36" s="21">
        <v>5</v>
      </c>
      <c r="G36" s="21">
        <v>72</v>
      </c>
      <c r="H36" s="20">
        <v>646.43999999999994</v>
      </c>
      <c r="I36" s="21">
        <v>7</v>
      </c>
      <c r="J36" s="21">
        <v>171</v>
      </c>
      <c r="K36" s="20">
        <v>351.77000000000021</v>
      </c>
      <c r="L36" s="21">
        <v>0</v>
      </c>
      <c r="M36" s="20">
        <v>0</v>
      </c>
      <c r="N36" s="20">
        <f>E36+H36-K36+M36-Q36</f>
        <v>0.39999999999054126</v>
      </c>
      <c r="O36" s="21">
        <v>28</v>
      </c>
      <c r="P36" s="21">
        <v>2715</v>
      </c>
      <c r="Q36" s="20">
        <v>22802.142499999823</v>
      </c>
    </row>
    <row r="37" spans="1:17" x14ac:dyDescent="0.25">
      <c r="A37" s="32"/>
      <c r="B37" s="19" t="s">
        <v>2</v>
      </c>
      <c r="C37" s="21">
        <v>43</v>
      </c>
      <c r="D37" s="21">
        <v>230</v>
      </c>
      <c r="E37" s="20">
        <v>10161.067879601316</v>
      </c>
      <c r="F37" s="21">
        <v>4</v>
      </c>
      <c r="G37" s="21">
        <v>6</v>
      </c>
      <c r="H37" s="20">
        <v>466.69</v>
      </c>
      <c r="I37" s="21">
        <v>2</v>
      </c>
      <c r="J37" s="21">
        <v>2</v>
      </c>
      <c r="K37" s="20">
        <v>20.02</v>
      </c>
      <c r="L37" s="21">
        <v>4</v>
      </c>
      <c r="M37" s="20">
        <v>0.01</v>
      </c>
      <c r="N37" s="20">
        <f>E37+H37-K37+M37-Q37</f>
        <v>0</v>
      </c>
      <c r="O37" s="21">
        <v>44</v>
      </c>
      <c r="P37" s="21">
        <v>234</v>
      </c>
      <c r="Q37" s="20">
        <v>10607.747879601317</v>
      </c>
    </row>
    <row r="38" spans="1:17" x14ac:dyDescent="0.25">
      <c r="A38" s="19"/>
      <c r="B38" s="18" t="s">
        <v>1</v>
      </c>
      <c r="C38" s="17">
        <f t="shared" ref="C38:Q38" si="2">SUM(C34:C37)</f>
        <v>549</v>
      </c>
      <c r="D38" s="17">
        <f t="shared" si="2"/>
        <v>8538</v>
      </c>
      <c r="E38" s="16">
        <f t="shared" si="2"/>
        <v>161098.14446860921</v>
      </c>
      <c r="F38" s="17">
        <f t="shared" si="2"/>
        <v>90</v>
      </c>
      <c r="G38" s="17">
        <f t="shared" si="2"/>
        <v>332</v>
      </c>
      <c r="H38" s="16">
        <f t="shared" si="2"/>
        <v>3142.3770260999968</v>
      </c>
      <c r="I38" s="17">
        <f>SUM(I34:I37)</f>
        <v>68</v>
      </c>
      <c r="J38" s="17">
        <f t="shared" si="2"/>
        <v>370</v>
      </c>
      <c r="K38" s="16">
        <f t="shared" si="2"/>
        <v>1930.2950389999985</v>
      </c>
      <c r="L38" s="17">
        <f t="shared" si="2"/>
        <v>8</v>
      </c>
      <c r="M38" s="16">
        <f t="shared" si="2"/>
        <v>1.361</v>
      </c>
      <c r="N38" s="16">
        <f t="shared" si="2"/>
        <v>119.89638679985001</v>
      </c>
      <c r="O38" s="17">
        <f t="shared" si="2"/>
        <v>559</v>
      </c>
      <c r="P38" s="17">
        <f t="shared" si="2"/>
        <v>8626</v>
      </c>
      <c r="Q38" s="16">
        <f t="shared" si="2"/>
        <v>162191.69106890933</v>
      </c>
    </row>
    <row r="39" spans="1:17" x14ac:dyDescent="0.25">
      <c r="A39" s="2" t="s">
        <v>46</v>
      </c>
    </row>
    <row r="40" spans="1:17" x14ac:dyDescent="0.25">
      <c r="A40" s="24" t="s">
        <v>47</v>
      </c>
    </row>
    <row r="41" spans="1:17" x14ac:dyDescent="0.25">
      <c r="A41" s="24" t="s">
        <v>48</v>
      </c>
    </row>
    <row r="42" spans="1:17" x14ac:dyDescent="0.25">
      <c r="A42" s="2" t="s">
        <v>19</v>
      </c>
    </row>
    <row r="43" spans="1:17" s="2" customFormat="1" x14ac:dyDescent="0.25">
      <c r="A43" s="2" t="s">
        <v>18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s="2" customFormat="1" x14ac:dyDescent="0.25">
      <c r="A44" s="2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s="2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x14ac:dyDescent="0.25">
      <c r="A46" s="26" t="s">
        <v>42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30" customHeight="1" x14ac:dyDescent="0.25">
      <c r="A47" s="27" t="s">
        <v>39</v>
      </c>
      <c r="B47" s="27" t="s">
        <v>38</v>
      </c>
      <c r="C47" s="29" t="s">
        <v>37</v>
      </c>
      <c r="D47" s="29"/>
      <c r="E47" s="29"/>
      <c r="F47" s="29" t="s">
        <v>36</v>
      </c>
      <c r="G47" s="29"/>
      <c r="H47" s="29"/>
      <c r="I47" s="29" t="s">
        <v>35</v>
      </c>
      <c r="J47" s="29"/>
      <c r="K47" s="29"/>
      <c r="L47" s="29" t="s">
        <v>34</v>
      </c>
      <c r="M47" s="29"/>
      <c r="N47" s="9" t="s">
        <v>33</v>
      </c>
      <c r="O47" s="29" t="s">
        <v>32</v>
      </c>
      <c r="P47" s="29"/>
      <c r="Q47" s="29"/>
    </row>
    <row r="48" spans="1:17" ht="60" x14ac:dyDescent="0.25">
      <c r="A48" s="28"/>
      <c r="B48" s="28"/>
      <c r="C48" s="18" t="s">
        <v>25</v>
      </c>
      <c r="D48" s="18" t="s">
        <v>31</v>
      </c>
      <c r="E48" s="18" t="s">
        <v>30</v>
      </c>
      <c r="F48" s="18" t="s">
        <v>25</v>
      </c>
      <c r="G48" s="18" t="s">
        <v>29</v>
      </c>
      <c r="H48" s="18" t="s">
        <v>26</v>
      </c>
      <c r="I48" s="18" t="s">
        <v>25</v>
      </c>
      <c r="J48" s="18" t="s">
        <v>28</v>
      </c>
      <c r="K48" s="18" t="s">
        <v>26</v>
      </c>
      <c r="L48" s="18" t="s">
        <v>27</v>
      </c>
      <c r="M48" s="18" t="s">
        <v>26</v>
      </c>
      <c r="N48" s="18" t="s">
        <v>26</v>
      </c>
      <c r="O48" s="18" t="s">
        <v>25</v>
      </c>
      <c r="P48" s="18" t="s">
        <v>24</v>
      </c>
      <c r="Q48" s="18" t="s">
        <v>23</v>
      </c>
    </row>
    <row r="49" spans="1:17" x14ac:dyDescent="0.25">
      <c r="A49" s="30">
        <v>46143</v>
      </c>
      <c r="B49" s="19" t="s">
        <v>22</v>
      </c>
      <c r="C49" s="21">
        <v>4108</v>
      </c>
      <c r="D49" s="21">
        <v>11047</v>
      </c>
      <c r="E49" s="20">
        <v>1740879.5709250208</v>
      </c>
      <c r="F49" s="21">
        <v>279</v>
      </c>
      <c r="G49" s="21">
        <v>436</v>
      </c>
      <c r="H49" s="20">
        <v>22146.200885599996</v>
      </c>
      <c r="I49" s="21">
        <v>122</v>
      </c>
      <c r="J49" s="21">
        <v>220</v>
      </c>
      <c r="K49" s="20">
        <v>21902.493205429972</v>
      </c>
      <c r="L49" s="21">
        <v>122</v>
      </c>
      <c r="M49" s="20">
        <v>1132.1780900999988</v>
      </c>
      <c r="N49" s="20">
        <f>E49+H49-K49+M49-Q49</f>
        <v>5889.7724218768999</v>
      </c>
      <c r="O49" s="21">
        <v>4194</v>
      </c>
      <c r="P49" s="21">
        <v>11226</v>
      </c>
      <c r="Q49" s="20">
        <v>1736365.6842734138</v>
      </c>
    </row>
    <row r="50" spans="1:17" x14ac:dyDescent="0.25">
      <c r="A50" s="31"/>
      <c r="B50" s="19" t="s">
        <v>21</v>
      </c>
      <c r="C50" s="21">
        <v>866</v>
      </c>
      <c r="D50" s="21">
        <v>1395</v>
      </c>
      <c r="E50" s="20">
        <v>192494.87300411091</v>
      </c>
      <c r="F50" s="21">
        <v>35</v>
      </c>
      <c r="G50" s="21">
        <v>47</v>
      </c>
      <c r="H50" s="20">
        <v>5892.7922820000003</v>
      </c>
      <c r="I50" s="21">
        <v>23</v>
      </c>
      <c r="J50" s="21">
        <v>25</v>
      </c>
      <c r="K50" s="20">
        <v>4775.0536500000017</v>
      </c>
      <c r="L50" s="21">
        <v>12</v>
      </c>
      <c r="M50" s="20">
        <v>1.262</v>
      </c>
      <c r="N50" s="20">
        <f>E50+H50-K50+M50-Q50</f>
        <v>239.54799999998068</v>
      </c>
      <c r="O50" s="21">
        <v>872</v>
      </c>
      <c r="P50" s="21">
        <v>1413</v>
      </c>
      <c r="Q50" s="20">
        <v>193374.32563611094</v>
      </c>
    </row>
    <row r="51" spans="1:17" x14ac:dyDescent="0.25">
      <c r="A51" s="31"/>
      <c r="B51" s="19" t="s">
        <v>20</v>
      </c>
      <c r="C51" s="21">
        <v>60</v>
      </c>
      <c r="D51" s="21">
        <v>707</v>
      </c>
      <c r="E51" s="20">
        <v>23053.637712999724</v>
      </c>
      <c r="F51" s="21">
        <v>9</v>
      </c>
      <c r="G51" s="21">
        <v>28</v>
      </c>
      <c r="H51" s="20">
        <v>419.7000000000001</v>
      </c>
      <c r="I51" s="21">
        <v>7</v>
      </c>
      <c r="J51" s="21">
        <v>36</v>
      </c>
      <c r="K51" s="20">
        <v>248.01770000000002</v>
      </c>
      <c r="L51" s="21">
        <v>0</v>
      </c>
      <c r="M51" s="20">
        <v>0</v>
      </c>
      <c r="N51" s="20">
        <f>E51+H51-K51+M51-Q51</f>
        <v>-50.500000000007276</v>
      </c>
      <c r="O51" s="21">
        <v>59</v>
      </c>
      <c r="P51" s="21">
        <v>710</v>
      </c>
      <c r="Q51" s="20">
        <v>23275.820012999731</v>
      </c>
    </row>
    <row r="52" spans="1:17" x14ac:dyDescent="0.25">
      <c r="A52" s="32"/>
      <c r="B52" s="19" t="s">
        <v>2</v>
      </c>
      <c r="C52" s="21">
        <v>934</v>
      </c>
      <c r="D52" s="21">
        <v>2412</v>
      </c>
      <c r="E52" s="20">
        <v>386179.8385385836</v>
      </c>
      <c r="F52" s="21">
        <v>49</v>
      </c>
      <c r="G52" s="21">
        <v>70</v>
      </c>
      <c r="H52" s="20">
        <v>9094.0840619999999</v>
      </c>
      <c r="I52" s="21">
        <v>13</v>
      </c>
      <c r="J52" s="21">
        <v>17</v>
      </c>
      <c r="K52" s="20">
        <v>1077.4524640000004</v>
      </c>
      <c r="L52" s="21">
        <v>60</v>
      </c>
      <c r="M52" s="20">
        <v>477.875</v>
      </c>
      <c r="N52" s="20">
        <f>E52+H52-K52+M52-Q52</f>
        <v>897.97049940074794</v>
      </c>
      <c r="O52" s="21">
        <v>951</v>
      </c>
      <c r="P52" s="21">
        <v>2524</v>
      </c>
      <c r="Q52" s="20">
        <v>393776.37463718286</v>
      </c>
    </row>
    <row r="53" spans="1:17" x14ac:dyDescent="0.25">
      <c r="A53" s="19"/>
      <c r="B53" s="18" t="s">
        <v>1</v>
      </c>
      <c r="C53" s="17">
        <f t="shared" ref="C53:Q53" si="3">SUM(C49:C52)</f>
        <v>5968</v>
      </c>
      <c r="D53" s="17">
        <f t="shared" si="3"/>
        <v>15561</v>
      </c>
      <c r="E53" s="16">
        <f t="shared" si="3"/>
        <v>2342607.9201807152</v>
      </c>
      <c r="F53" s="17">
        <f t="shared" si="3"/>
        <v>372</v>
      </c>
      <c r="G53" s="17">
        <f t="shared" si="3"/>
        <v>581</v>
      </c>
      <c r="H53" s="16">
        <f t="shared" si="3"/>
        <v>37552.777229599997</v>
      </c>
      <c r="I53" s="17">
        <f t="shared" si="3"/>
        <v>165</v>
      </c>
      <c r="J53" s="17">
        <f t="shared" si="3"/>
        <v>298</v>
      </c>
      <c r="K53" s="16">
        <f t="shared" si="3"/>
        <v>28003.017019429975</v>
      </c>
      <c r="L53" s="17">
        <f t="shared" si="3"/>
        <v>194</v>
      </c>
      <c r="M53" s="16">
        <f t="shared" si="3"/>
        <v>1611.3150900999988</v>
      </c>
      <c r="N53" s="16">
        <f t="shared" si="3"/>
        <v>6976.7909212776212</v>
      </c>
      <c r="O53" s="17">
        <f t="shared" si="3"/>
        <v>6076</v>
      </c>
      <c r="P53" s="17">
        <f t="shared" si="3"/>
        <v>15873</v>
      </c>
      <c r="Q53" s="16">
        <f t="shared" si="3"/>
        <v>2346792.2045597075</v>
      </c>
    </row>
    <row r="54" spans="1:17" x14ac:dyDescent="0.25">
      <c r="A54" s="2" t="s">
        <v>46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4" t="s">
        <v>47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4" t="s">
        <v>48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19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 t="s">
        <v>18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 t="s">
        <v>17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x14ac:dyDescent="0.25">
      <c r="A61" s="26" t="s">
        <v>41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 ht="30" customHeight="1" x14ac:dyDescent="0.25">
      <c r="A62" s="27" t="s">
        <v>39</v>
      </c>
      <c r="B62" s="27" t="s">
        <v>38</v>
      </c>
      <c r="C62" s="29" t="s">
        <v>37</v>
      </c>
      <c r="D62" s="29"/>
      <c r="E62" s="29"/>
      <c r="F62" s="29" t="s">
        <v>36</v>
      </c>
      <c r="G62" s="29"/>
      <c r="H62" s="29"/>
      <c r="I62" s="29" t="s">
        <v>35</v>
      </c>
      <c r="J62" s="29"/>
      <c r="K62" s="29"/>
      <c r="L62" s="29" t="s">
        <v>34</v>
      </c>
      <c r="M62" s="29"/>
      <c r="N62" s="9" t="s">
        <v>33</v>
      </c>
      <c r="O62" s="29" t="s">
        <v>32</v>
      </c>
      <c r="P62" s="29"/>
      <c r="Q62" s="29"/>
    </row>
    <row r="63" spans="1:17" ht="60" x14ac:dyDescent="0.25">
      <c r="A63" s="28"/>
      <c r="B63" s="28"/>
      <c r="C63" s="18" t="s">
        <v>25</v>
      </c>
      <c r="D63" s="18" t="s">
        <v>31</v>
      </c>
      <c r="E63" s="18" t="s">
        <v>30</v>
      </c>
      <c r="F63" s="18" t="s">
        <v>25</v>
      </c>
      <c r="G63" s="18" t="s">
        <v>29</v>
      </c>
      <c r="H63" s="18" t="s">
        <v>26</v>
      </c>
      <c r="I63" s="18" t="s">
        <v>25</v>
      </c>
      <c r="J63" s="18" t="s">
        <v>28</v>
      </c>
      <c r="K63" s="18" t="s">
        <v>26</v>
      </c>
      <c r="L63" s="18" t="s">
        <v>27</v>
      </c>
      <c r="M63" s="18" t="s">
        <v>26</v>
      </c>
      <c r="N63" s="18" t="s">
        <v>26</v>
      </c>
      <c r="O63" s="18" t="s">
        <v>25</v>
      </c>
      <c r="P63" s="18" t="s">
        <v>24</v>
      </c>
      <c r="Q63" s="18" t="s">
        <v>23</v>
      </c>
    </row>
    <row r="64" spans="1:17" x14ac:dyDescent="0.25">
      <c r="A64" s="30">
        <v>46143</v>
      </c>
      <c r="B64" s="19" t="s">
        <v>22</v>
      </c>
      <c r="C64" s="21">
        <v>442</v>
      </c>
      <c r="D64" s="21">
        <v>1951</v>
      </c>
      <c r="E64" s="20">
        <v>1016344.0576741915</v>
      </c>
      <c r="F64" s="21">
        <v>15</v>
      </c>
      <c r="G64" s="21">
        <v>35</v>
      </c>
      <c r="H64" s="20">
        <v>7123.1200000000008</v>
      </c>
      <c r="I64" s="21">
        <v>27</v>
      </c>
      <c r="J64" s="21">
        <v>58</v>
      </c>
      <c r="K64" s="20">
        <v>12796.487940000005</v>
      </c>
      <c r="L64" s="21">
        <v>8</v>
      </c>
      <c r="M64" s="20">
        <v>0.74309999999999998</v>
      </c>
      <c r="N64" s="20">
        <f>E64+H64-K64+M64-Q64</f>
        <v>110.49481392279267</v>
      </c>
      <c r="O64" s="21">
        <v>442</v>
      </c>
      <c r="P64" s="21">
        <v>1946</v>
      </c>
      <c r="Q64" s="20">
        <v>1010560.9380202687</v>
      </c>
    </row>
    <row r="65" spans="1:17" x14ac:dyDescent="0.25">
      <c r="A65" s="31"/>
      <c r="B65" s="19" t="s">
        <v>21</v>
      </c>
      <c r="C65" s="21">
        <v>67</v>
      </c>
      <c r="D65" s="21">
        <v>113</v>
      </c>
      <c r="E65" s="20">
        <v>56776.191813374979</v>
      </c>
      <c r="F65" s="21">
        <v>3</v>
      </c>
      <c r="G65" s="21">
        <v>4</v>
      </c>
      <c r="H65" s="20">
        <v>3307.7518499999996</v>
      </c>
      <c r="I65" s="21">
        <v>3</v>
      </c>
      <c r="J65" s="21">
        <v>3</v>
      </c>
      <c r="K65" s="20">
        <v>3218.7518500000001</v>
      </c>
      <c r="L65" s="21">
        <v>0</v>
      </c>
      <c r="M65" s="20">
        <v>0</v>
      </c>
      <c r="N65" s="20">
        <f>E65+H65-K65+M65-Q65</f>
        <v>238.43999999999505</v>
      </c>
      <c r="O65" s="21">
        <v>68</v>
      </c>
      <c r="P65" s="21">
        <v>114</v>
      </c>
      <c r="Q65" s="20">
        <v>56626.751813374984</v>
      </c>
    </row>
    <row r="66" spans="1:17" x14ac:dyDescent="0.25">
      <c r="A66" s="31"/>
      <c r="B66" s="19" t="s">
        <v>20</v>
      </c>
      <c r="C66" s="21">
        <v>10</v>
      </c>
      <c r="D66" s="21">
        <v>18</v>
      </c>
      <c r="E66" s="20">
        <v>2204.4770900000008</v>
      </c>
      <c r="F66" s="21">
        <v>1</v>
      </c>
      <c r="G66" s="21">
        <v>1</v>
      </c>
      <c r="H66" s="20">
        <v>100</v>
      </c>
      <c r="I66" s="21">
        <v>1</v>
      </c>
      <c r="J66" s="21">
        <v>1</v>
      </c>
      <c r="K66" s="20">
        <v>41.300000000000004</v>
      </c>
      <c r="L66" s="21">
        <v>0</v>
      </c>
      <c r="M66" s="20">
        <v>0</v>
      </c>
      <c r="N66" s="20">
        <f>E66+H66-K66+M66-Q66</f>
        <v>0</v>
      </c>
      <c r="O66" s="21">
        <v>10</v>
      </c>
      <c r="P66" s="21">
        <v>19</v>
      </c>
      <c r="Q66" s="20">
        <v>2263.1770900000001</v>
      </c>
    </row>
    <row r="67" spans="1:17" x14ac:dyDescent="0.25">
      <c r="A67" s="32"/>
      <c r="B67" s="19" t="s">
        <v>2</v>
      </c>
      <c r="C67" s="21">
        <v>41</v>
      </c>
      <c r="D67" s="21">
        <v>120</v>
      </c>
      <c r="E67" s="20">
        <v>45319.756422879953</v>
      </c>
      <c r="F67" s="21">
        <v>0</v>
      </c>
      <c r="G67" s="21">
        <v>0</v>
      </c>
      <c r="H67" s="20">
        <v>0</v>
      </c>
      <c r="I67" s="21">
        <v>1</v>
      </c>
      <c r="J67" s="21">
        <v>1</v>
      </c>
      <c r="K67" s="20">
        <v>0.12328600000000001</v>
      </c>
      <c r="L67" s="21">
        <v>0</v>
      </c>
      <c r="M67" s="20">
        <v>0</v>
      </c>
      <c r="N67" s="20">
        <f>E67+H67-K67+M67-Q67</f>
        <v>390.37346039990371</v>
      </c>
      <c r="O67" s="21">
        <v>40</v>
      </c>
      <c r="P67" s="21">
        <v>118</v>
      </c>
      <c r="Q67" s="20">
        <v>44929.259676480047</v>
      </c>
    </row>
    <row r="68" spans="1:17" x14ac:dyDescent="0.25">
      <c r="A68" s="19"/>
      <c r="B68" s="18" t="s">
        <v>1</v>
      </c>
      <c r="C68" s="17">
        <f t="shared" ref="C68:Q68" si="4">SUM(C64:C67)</f>
        <v>560</v>
      </c>
      <c r="D68" s="17">
        <f t="shared" si="4"/>
        <v>2202</v>
      </c>
      <c r="E68" s="16">
        <f t="shared" si="4"/>
        <v>1120644.4830004463</v>
      </c>
      <c r="F68" s="17">
        <f t="shared" si="4"/>
        <v>19</v>
      </c>
      <c r="G68" s="17">
        <f t="shared" si="4"/>
        <v>40</v>
      </c>
      <c r="H68" s="16">
        <f t="shared" si="4"/>
        <v>10530.87185</v>
      </c>
      <c r="I68" s="17">
        <f t="shared" si="4"/>
        <v>32</v>
      </c>
      <c r="J68" s="17">
        <f t="shared" si="4"/>
        <v>63</v>
      </c>
      <c r="K68" s="16">
        <f t="shared" si="4"/>
        <v>16056.663076000004</v>
      </c>
      <c r="L68" s="17">
        <f t="shared" si="4"/>
        <v>8</v>
      </c>
      <c r="M68" s="16">
        <f t="shared" si="4"/>
        <v>0.74309999999999998</v>
      </c>
      <c r="N68" s="16">
        <f t="shared" si="4"/>
        <v>739.30827432269143</v>
      </c>
      <c r="O68" s="17">
        <f t="shared" si="4"/>
        <v>560</v>
      </c>
      <c r="P68" s="17">
        <f t="shared" si="4"/>
        <v>2197</v>
      </c>
      <c r="Q68" s="16">
        <f t="shared" si="4"/>
        <v>1114380.1266001235</v>
      </c>
    </row>
    <row r="69" spans="1:17" x14ac:dyDescent="0.25">
      <c r="A69" s="2" t="s">
        <v>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4" t="s">
        <v>47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4" t="s">
        <v>48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 t="s">
        <v>19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 t="s">
        <v>18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 t="s">
        <v>17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x14ac:dyDescent="0.25">
      <c r="A76" s="26" t="s">
        <v>40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ht="30" customHeight="1" x14ac:dyDescent="0.25">
      <c r="A77" s="27" t="s">
        <v>39</v>
      </c>
      <c r="B77" s="27" t="s">
        <v>38</v>
      </c>
      <c r="C77" s="29" t="s">
        <v>37</v>
      </c>
      <c r="D77" s="29"/>
      <c r="E77" s="29"/>
      <c r="F77" s="29" t="s">
        <v>36</v>
      </c>
      <c r="G77" s="29"/>
      <c r="H77" s="29"/>
      <c r="I77" s="29" t="s">
        <v>35</v>
      </c>
      <c r="J77" s="29"/>
      <c r="K77" s="29"/>
      <c r="L77" s="29" t="s">
        <v>34</v>
      </c>
      <c r="M77" s="29"/>
      <c r="N77" s="9" t="s">
        <v>33</v>
      </c>
      <c r="O77" s="29" t="s">
        <v>32</v>
      </c>
      <c r="P77" s="29"/>
      <c r="Q77" s="29"/>
    </row>
    <row r="78" spans="1:17" ht="60" x14ac:dyDescent="0.25">
      <c r="A78" s="28"/>
      <c r="B78" s="28"/>
      <c r="C78" s="18" t="s">
        <v>25</v>
      </c>
      <c r="D78" s="18" t="s">
        <v>31</v>
      </c>
      <c r="E78" s="18" t="s">
        <v>30</v>
      </c>
      <c r="F78" s="18" t="s">
        <v>25</v>
      </c>
      <c r="G78" s="18" t="s">
        <v>29</v>
      </c>
      <c r="H78" s="18" t="s">
        <v>26</v>
      </c>
      <c r="I78" s="18" t="s">
        <v>25</v>
      </c>
      <c r="J78" s="18" t="s">
        <v>28</v>
      </c>
      <c r="K78" s="18" t="s">
        <v>26</v>
      </c>
      <c r="L78" s="18" t="s">
        <v>27</v>
      </c>
      <c r="M78" s="18" t="s">
        <v>26</v>
      </c>
      <c r="N78" s="18" t="s">
        <v>26</v>
      </c>
      <c r="O78" s="18" t="s">
        <v>25</v>
      </c>
      <c r="P78" s="18" t="s">
        <v>24</v>
      </c>
      <c r="Q78" s="18" t="s">
        <v>23</v>
      </c>
    </row>
    <row r="79" spans="1:17" x14ac:dyDescent="0.25">
      <c r="A79" s="30">
        <v>46143</v>
      </c>
      <c r="B79" s="19" t="s">
        <v>22</v>
      </c>
      <c r="C79" s="21">
        <v>3756</v>
      </c>
      <c r="D79" s="21">
        <v>9096</v>
      </c>
      <c r="E79" s="20">
        <v>724535.5132507761</v>
      </c>
      <c r="F79" s="21">
        <v>266</v>
      </c>
      <c r="G79" s="21">
        <v>401</v>
      </c>
      <c r="H79" s="20">
        <v>15023.080885600002</v>
      </c>
      <c r="I79" s="21">
        <v>96</v>
      </c>
      <c r="J79" s="21">
        <v>162</v>
      </c>
      <c r="K79" s="20">
        <v>9106.0052654299998</v>
      </c>
      <c r="L79" s="21">
        <v>114</v>
      </c>
      <c r="M79" s="20">
        <v>1131.4349900999989</v>
      </c>
      <c r="N79" s="20">
        <f>E79+H79-K79+M79-Q79</f>
        <v>5779.2776079617906</v>
      </c>
      <c r="O79" s="21">
        <v>3844</v>
      </c>
      <c r="P79" s="21">
        <v>9280</v>
      </c>
      <c r="Q79" s="20">
        <v>725804.74625308427</v>
      </c>
    </row>
    <row r="80" spans="1:17" x14ac:dyDescent="0.25">
      <c r="A80" s="31"/>
      <c r="B80" s="19" t="s">
        <v>21</v>
      </c>
      <c r="C80" s="21">
        <v>805</v>
      </c>
      <c r="D80" s="21">
        <v>1282</v>
      </c>
      <c r="E80" s="20">
        <v>135718.68119073578</v>
      </c>
      <c r="F80" s="21">
        <v>32</v>
      </c>
      <c r="G80" s="21">
        <v>43</v>
      </c>
      <c r="H80" s="20">
        <v>2585.0404319999998</v>
      </c>
      <c r="I80" s="21">
        <v>20</v>
      </c>
      <c r="J80" s="21">
        <v>22</v>
      </c>
      <c r="K80" s="20">
        <v>1556.3018</v>
      </c>
      <c r="L80" s="21">
        <v>12</v>
      </c>
      <c r="M80" s="20">
        <v>1.262</v>
      </c>
      <c r="N80" s="20">
        <f>E80+H80-K80+M80-Q80</f>
        <v>1.1079999998328276</v>
      </c>
      <c r="O80" s="21">
        <v>810</v>
      </c>
      <c r="P80" s="21">
        <v>1299</v>
      </c>
      <c r="Q80" s="20">
        <v>136747.57382273595</v>
      </c>
    </row>
    <row r="81" spans="1:17" x14ac:dyDescent="0.25">
      <c r="A81" s="31"/>
      <c r="B81" s="19" t="s">
        <v>20</v>
      </c>
      <c r="C81" s="21">
        <v>52</v>
      </c>
      <c r="D81" s="21">
        <v>689</v>
      </c>
      <c r="E81" s="20">
        <v>20849.160622999712</v>
      </c>
      <c r="F81" s="21">
        <v>8</v>
      </c>
      <c r="G81" s="21">
        <v>27</v>
      </c>
      <c r="H81" s="20">
        <v>319.70000000000005</v>
      </c>
      <c r="I81" s="21">
        <v>8</v>
      </c>
      <c r="J81" s="21">
        <v>35</v>
      </c>
      <c r="K81" s="20">
        <v>206.71770000000004</v>
      </c>
      <c r="L81" s="21">
        <v>0</v>
      </c>
      <c r="M81" s="20">
        <v>0</v>
      </c>
      <c r="N81" s="20">
        <f>E81+H81-K81+M81-Q81</f>
        <v>-50.500000000029104</v>
      </c>
      <c r="O81" s="21">
        <v>51</v>
      </c>
      <c r="P81" s="21">
        <v>691</v>
      </c>
      <c r="Q81" s="20">
        <v>21012.642922999741</v>
      </c>
    </row>
    <row r="82" spans="1:17" x14ac:dyDescent="0.25">
      <c r="A82" s="32"/>
      <c r="B82" s="19" t="s">
        <v>2</v>
      </c>
      <c r="C82" s="21">
        <v>897</v>
      </c>
      <c r="D82" s="21">
        <v>2292</v>
      </c>
      <c r="E82" s="20">
        <v>340860.08211570315</v>
      </c>
      <c r="F82" s="21">
        <v>49</v>
      </c>
      <c r="G82" s="21">
        <v>70</v>
      </c>
      <c r="H82" s="20">
        <v>9094.0840619999999</v>
      </c>
      <c r="I82" s="21">
        <v>12</v>
      </c>
      <c r="J82" s="21">
        <v>16</v>
      </c>
      <c r="K82" s="20">
        <v>1077.3291780000004</v>
      </c>
      <c r="L82" s="21">
        <v>60</v>
      </c>
      <c r="M82" s="20">
        <v>477.875</v>
      </c>
      <c r="N82" s="20">
        <f>E82+H82-K82+M82-Q82</f>
        <v>507.59703899989836</v>
      </c>
      <c r="O82" s="21">
        <v>915</v>
      </c>
      <c r="P82" s="21">
        <v>2406</v>
      </c>
      <c r="Q82" s="20">
        <v>348847.11496070324</v>
      </c>
    </row>
    <row r="83" spans="1:17" x14ac:dyDescent="0.25">
      <c r="A83" s="19"/>
      <c r="B83" s="18" t="s">
        <v>1</v>
      </c>
      <c r="C83" s="17">
        <f t="shared" ref="C83:Q83" si="5">SUM(C79:C82)</f>
        <v>5510</v>
      </c>
      <c r="D83" s="17">
        <f t="shared" si="5"/>
        <v>13359</v>
      </c>
      <c r="E83" s="16">
        <f t="shared" si="5"/>
        <v>1221963.4371802146</v>
      </c>
      <c r="F83" s="17">
        <f t="shared" si="5"/>
        <v>355</v>
      </c>
      <c r="G83" s="17">
        <f t="shared" si="5"/>
        <v>541</v>
      </c>
      <c r="H83" s="16">
        <f t="shared" si="5"/>
        <v>27021.905379600001</v>
      </c>
      <c r="I83" s="17">
        <f t="shared" si="5"/>
        <v>136</v>
      </c>
      <c r="J83" s="17">
        <f t="shared" si="5"/>
        <v>235</v>
      </c>
      <c r="K83" s="16">
        <f t="shared" si="5"/>
        <v>11946.353943429998</v>
      </c>
      <c r="L83" s="17">
        <f t="shared" si="5"/>
        <v>186</v>
      </c>
      <c r="M83" s="16">
        <f t="shared" si="5"/>
        <v>1610.5719900999989</v>
      </c>
      <c r="N83" s="16">
        <f t="shared" si="5"/>
        <v>6237.4826469614927</v>
      </c>
      <c r="O83" s="17">
        <f t="shared" si="5"/>
        <v>5620</v>
      </c>
      <c r="P83" s="17">
        <f t="shared" si="5"/>
        <v>13676</v>
      </c>
      <c r="Q83" s="16">
        <f t="shared" si="5"/>
        <v>1232412.0779595231</v>
      </c>
    </row>
    <row r="84" spans="1:17" x14ac:dyDescent="0.25">
      <c r="A84" s="2" t="s">
        <v>46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4" t="s">
        <v>47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4" t="s">
        <v>48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 t="s">
        <v>19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 t="s">
        <v>18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 t="s">
        <v>17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</row>
    <row r="91" spans="1:17" x14ac:dyDescent="0.25">
      <c r="A91" s="33" t="s">
        <v>16</v>
      </c>
      <c r="B91" s="33"/>
      <c r="C91" s="33"/>
      <c r="D91" s="33"/>
    </row>
    <row r="92" spans="1:17" ht="60" x14ac:dyDescent="0.25">
      <c r="A92" s="9" t="s">
        <v>14</v>
      </c>
      <c r="B92" s="10" t="s">
        <v>13</v>
      </c>
      <c r="C92" s="10" t="s">
        <v>15</v>
      </c>
      <c r="D92" s="10" t="s">
        <v>10</v>
      </c>
    </row>
    <row r="93" spans="1:17" x14ac:dyDescent="0.25">
      <c r="A93" s="30">
        <v>46143</v>
      </c>
      <c r="B93" s="15" t="s">
        <v>9</v>
      </c>
      <c r="C93" s="14">
        <v>754521.92040940945</v>
      </c>
      <c r="D93" s="13">
        <f t="shared" ref="D93:D100" si="6">C93/$C$101</f>
        <v>0.12745696468010342</v>
      </c>
    </row>
    <row r="94" spans="1:17" x14ac:dyDescent="0.25">
      <c r="A94" s="31"/>
      <c r="B94" s="15" t="s">
        <v>8</v>
      </c>
      <c r="C94" s="14">
        <v>218371.26250000059</v>
      </c>
      <c r="D94" s="13">
        <f t="shared" si="6"/>
        <v>3.688817718709856E-2</v>
      </c>
    </row>
    <row r="95" spans="1:17" x14ac:dyDescent="0.25">
      <c r="A95" s="31"/>
      <c r="B95" s="15" t="s">
        <v>7</v>
      </c>
      <c r="C95" s="14">
        <v>958428.04931476386</v>
      </c>
      <c r="D95" s="13">
        <f t="shared" si="6"/>
        <v>0.16190163164994362</v>
      </c>
    </row>
    <row r="96" spans="1:17" x14ac:dyDescent="0.25">
      <c r="A96" s="31"/>
      <c r="B96" s="15" t="s">
        <v>6</v>
      </c>
      <c r="C96" s="14">
        <v>1185943.0161375136</v>
      </c>
      <c r="D96" s="13">
        <f t="shared" si="6"/>
        <v>0.20033440120392473</v>
      </c>
    </row>
    <row r="97" spans="1:6" x14ac:dyDescent="0.25">
      <c r="A97" s="31"/>
      <c r="B97" s="15" t="s">
        <v>5</v>
      </c>
      <c r="C97" s="14">
        <v>854754.20101195574</v>
      </c>
      <c r="D97" s="13">
        <f t="shared" si="6"/>
        <v>0.14438861623720198</v>
      </c>
    </row>
    <row r="98" spans="1:6" x14ac:dyDescent="0.25">
      <c r="A98" s="31"/>
      <c r="B98" s="15" t="s">
        <v>4</v>
      </c>
      <c r="C98" s="14">
        <v>153585.80778015405</v>
      </c>
      <c r="D98" s="13">
        <f t="shared" si="6"/>
        <v>2.5944350121701418E-2</v>
      </c>
    </row>
    <row r="99" spans="1:6" x14ac:dyDescent="0.25">
      <c r="A99" s="31"/>
      <c r="B99" s="15" t="s">
        <v>3</v>
      </c>
      <c r="C99" s="14">
        <v>1679322.7683722009</v>
      </c>
      <c r="D99" s="13">
        <f t="shared" si="6"/>
        <v>0.28367815034289345</v>
      </c>
    </row>
    <row r="100" spans="1:6" x14ac:dyDescent="0.25">
      <c r="A100" s="31"/>
      <c r="B100" s="15" t="s">
        <v>2</v>
      </c>
      <c r="C100" s="14">
        <v>114890.08531716868</v>
      </c>
      <c r="D100" s="13">
        <f t="shared" si="6"/>
        <v>1.9407708577132841E-2</v>
      </c>
    </row>
    <row r="101" spans="1:6" x14ac:dyDescent="0.25">
      <c r="A101" s="32"/>
      <c r="B101" s="10" t="s">
        <v>1</v>
      </c>
      <c r="C101" s="12">
        <f>SUM(C93:C100)</f>
        <v>5919817.1108431667</v>
      </c>
      <c r="D101" s="11">
        <f>SUM(D93:D100)</f>
        <v>1</v>
      </c>
    </row>
    <row r="102" spans="1:6" x14ac:dyDescent="0.25">
      <c r="A102" s="2" t="s">
        <v>0</v>
      </c>
    </row>
    <row r="103" spans="1:6" x14ac:dyDescent="0.25">
      <c r="A103" s="2"/>
    </row>
    <row r="104" spans="1:6" ht="75" x14ac:dyDescent="0.25">
      <c r="A104" s="9" t="s">
        <v>14</v>
      </c>
      <c r="B104" s="10" t="s">
        <v>13</v>
      </c>
      <c r="C104" s="9" t="s">
        <v>12</v>
      </c>
      <c r="D104" s="9" t="s">
        <v>10</v>
      </c>
      <c r="E104" s="9" t="s">
        <v>11</v>
      </c>
      <c r="F104" s="9" t="s">
        <v>10</v>
      </c>
    </row>
    <row r="105" spans="1:6" x14ac:dyDescent="0.25">
      <c r="A105" s="30">
        <v>46143</v>
      </c>
      <c r="B105" s="8" t="s">
        <v>9</v>
      </c>
      <c r="C105" s="7">
        <v>751941.66649990948</v>
      </c>
      <c r="D105" s="6">
        <f t="shared" ref="D105:D112" si="7">C105/$C$113</f>
        <v>0.16616711958123251</v>
      </c>
      <c r="E105" s="7">
        <v>2580.2539095000006</v>
      </c>
      <c r="F105" s="6">
        <f t="shared" ref="F105:F112" si="8">E105/$E$113</f>
        <v>1.8501698954230372E-3</v>
      </c>
    </row>
    <row r="106" spans="1:6" x14ac:dyDescent="0.25">
      <c r="A106" s="31"/>
      <c r="B106" s="8" t="s">
        <v>8</v>
      </c>
      <c r="C106" s="7">
        <v>217056.66200000059</v>
      </c>
      <c r="D106" s="6">
        <f t="shared" si="7"/>
        <v>4.7966061620634513E-2</v>
      </c>
      <c r="E106" s="7">
        <v>1314.6005000000005</v>
      </c>
      <c r="F106" s="6">
        <f t="shared" si="8"/>
        <v>9.4263369223201359E-4</v>
      </c>
    </row>
    <row r="107" spans="1:6" x14ac:dyDescent="0.25">
      <c r="A107" s="31"/>
      <c r="B107" s="8" t="s">
        <v>7</v>
      </c>
      <c r="C107" s="7">
        <v>910901.28929999541</v>
      </c>
      <c r="D107" s="6">
        <f t="shared" si="7"/>
        <v>0.20129466181912853</v>
      </c>
      <c r="E107" s="7">
        <v>47526.760014768457</v>
      </c>
      <c r="F107" s="6">
        <f t="shared" si="8"/>
        <v>3.4079041710805683E-2</v>
      </c>
    </row>
    <row r="108" spans="1:6" x14ac:dyDescent="0.25">
      <c r="A108" s="31"/>
      <c r="B108" s="8" t="s">
        <v>6</v>
      </c>
      <c r="C108" s="7">
        <v>1164515.3562535136</v>
      </c>
      <c r="D108" s="6">
        <f t="shared" si="7"/>
        <v>0.25733932707502444</v>
      </c>
      <c r="E108" s="7">
        <v>21427.659884000012</v>
      </c>
      <c r="F108" s="6">
        <f t="shared" si="8"/>
        <v>1.5364693800395422E-2</v>
      </c>
    </row>
    <row r="109" spans="1:6" x14ac:dyDescent="0.25">
      <c r="A109" s="31"/>
      <c r="B109" s="8" t="s">
        <v>5</v>
      </c>
      <c r="C109" s="7">
        <v>774664.95834191667</v>
      </c>
      <c r="D109" s="6">
        <f t="shared" si="7"/>
        <v>0.17118860478548473</v>
      </c>
      <c r="E109" s="7">
        <v>80089.24267003905</v>
      </c>
      <c r="F109" s="6">
        <f t="shared" si="8"/>
        <v>5.7427955128668072E-2</v>
      </c>
    </row>
    <row r="110" spans="1:6" x14ac:dyDescent="0.25">
      <c r="A110" s="31"/>
      <c r="B110" s="8" t="s">
        <v>4</v>
      </c>
      <c r="C110" s="7">
        <v>147306.18275400004</v>
      </c>
      <c r="D110" s="6">
        <f t="shared" si="7"/>
        <v>3.2552317786398076E-2</v>
      </c>
      <c r="E110" s="7">
        <v>6279.6250261540008</v>
      </c>
      <c r="F110" s="6">
        <f t="shared" si="8"/>
        <v>4.5028022766126271E-3</v>
      </c>
    </row>
    <row r="111" spans="1:6" x14ac:dyDescent="0.25">
      <c r="A111" s="31"/>
      <c r="B111" s="8" t="s">
        <v>3</v>
      </c>
      <c r="C111" s="7">
        <v>461163.98079662846</v>
      </c>
      <c r="D111" s="6">
        <f t="shared" si="7"/>
        <v>0.10190988710638207</v>
      </c>
      <c r="E111" s="7">
        <v>1218158.7875755725</v>
      </c>
      <c r="F111" s="6">
        <f t="shared" si="8"/>
        <v>0.87348020608331933</v>
      </c>
    </row>
    <row r="112" spans="1:6" x14ac:dyDescent="0.25">
      <c r="A112" s="31"/>
      <c r="B112" s="8" t="s">
        <v>2</v>
      </c>
      <c r="C112" s="7">
        <v>97663.245868720434</v>
      </c>
      <c r="D112" s="6">
        <f t="shared" si="7"/>
        <v>2.1582020225715121E-2</v>
      </c>
      <c r="E112" s="7">
        <v>17226.839448448234</v>
      </c>
      <c r="F112" s="6">
        <f t="shared" si="8"/>
        <v>1.2352497412543854E-2</v>
      </c>
    </row>
    <row r="113" spans="1:6" x14ac:dyDescent="0.25">
      <c r="A113" s="32"/>
      <c r="B113" s="5" t="s">
        <v>1</v>
      </c>
      <c r="C113" s="4">
        <f>SUM(C105:C112)</f>
        <v>4525213.3418146847</v>
      </c>
      <c r="D113" s="3">
        <f>SUM(D105:D112)</f>
        <v>1</v>
      </c>
      <c r="E113" s="4">
        <f>SUM(E105:E112)</f>
        <v>1394603.7690284823</v>
      </c>
      <c r="F113" s="3">
        <f>SUM(F105:F112)</f>
        <v>1</v>
      </c>
    </row>
    <row r="114" spans="1:6" x14ac:dyDescent="0.25">
      <c r="A114" s="2" t="s">
        <v>0</v>
      </c>
    </row>
  </sheetData>
  <mergeCells count="57">
    <mergeCell ref="A79:A82"/>
    <mergeCell ref="A91:D91"/>
    <mergeCell ref="A93:A101"/>
    <mergeCell ref="A105:A113"/>
    <mergeCell ref="A64:A67"/>
    <mergeCell ref="A76:Q76"/>
    <mergeCell ref="A77:A78"/>
    <mergeCell ref="B77:B78"/>
    <mergeCell ref="C77:E77"/>
    <mergeCell ref="F77:H77"/>
    <mergeCell ref="I77:K77"/>
    <mergeCell ref="L77:M77"/>
    <mergeCell ref="O77:Q77"/>
    <mergeCell ref="A49:A52"/>
    <mergeCell ref="A61:Q61"/>
    <mergeCell ref="A62:A63"/>
    <mergeCell ref="B62:B63"/>
    <mergeCell ref="C62:E62"/>
    <mergeCell ref="F62:H62"/>
    <mergeCell ref="I62:K62"/>
    <mergeCell ref="L62:M62"/>
    <mergeCell ref="O62:Q62"/>
    <mergeCell ref="A34:A37"/>
    <mergeCell ref="A46:Q46"/>
    <mergeCell ref="A47:A48"/>
    <mergeCell ref="B47:B48"/>
    <mergeCell ref="C47:E47"/>
    <mergeCell ref="F47:H47"/>
    <mergeCell ref="I47:K47"/>
    <mergeCell ref="L47:M47"/>
    <mergeCell ref="O47:Q47"/>
    <mergeCell ref="A19:A22"/>
    <mergeCell ref="A31:Q31"/>
    <mergeCell ref="A32:A33"/>
    <mergeCell ref="B32:B33"/>
    <mergeCell ref="C32:E32"/>
    <mergeCell ref="F32:H32"/>
    <mergeCell ref="I32:K32"/>
    <mergeCell ref="L32:M32"/>
    <mergeCell ref="O32:Q32"/>
    <mergeCell ref="A4:A7"/>
    <mergeCell ref="A16:Q16"/>
    <mergeCell ref="A17:A18"/>
    <mergeCell ref="B17:B18"/>
    <mergeCell ref="C17:E17"/>
    <mergeCell ref="F17:H17"/>
    <mergeCell ref="I17:K17"/>
    <mergeCell ref="L17:M17"/>
    <mergeCell ref="O17:Q17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  <headerFooter>
    <oddHeader>&amp;L&amp;"Calibri"&amp;11&amp;K180B02 PUBLIC</oddHeader>
    <oddFooter>&amp;L&amp;"Calibri"&amp;11&amp;K180B02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2025-11-13 19:22:46</KDate>
  <Classification>PUBLIC</Classification>
  <Subclassification/>
  <HostName>NSDLDEPNB690</HostName>
  <Domain_User>NSDL/Ronit.Marthak</Domain_User>
  <IPAdd>10.110.5.38</IPAdd>
  <FilePath>D:\REPORTS\SEBI Reports\230725_Abhignan Dande_\October 2025\Annexure-October 25.xlsx</FilePath>
  <KID>424347415641638986585666036353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529EEF6E-859F-4448-B9B9-863E5AB8F0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keywords>PUBLIC</cp:keywords>
  <cp:lastModifiedBy>Ronit Marthak</cp:lastModifiedBy>
  <dcterms:created xsi:type="dcterms:W3CDTF">2025-09-08T09:38:52Z</dcterms:created>
  <dcterms:modified xsi:type="dcterms:W3CDTF">2026-06-08T07:56:35Z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424347415641638986585666036353</vt:lpwstr>
  </property>
</Properties>
</file>