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REPORTS\SEBI Reports\230725_Abhignan Dande_\November 2025\"/>
    </mc:Choice>
  </mc:AlternateContent>
  <xr:revisionPtr revIDLastSave="0" documentId="13_ncr:1_{1D15E309-0F97-4E34-9EA5-5A0C7EC44F3C}" xr6:coauthVersionLast="47" xr6:coauthVersionMax="47" xr10:uidLastSave="{00000000-0000-0000-0000-000000000000}"/>
  <bookViews>
    <workbookView xWindow="-120" yWindow="-120" windowWidth="20730" windowHeight="11040" xr2:uid="{CD633CD0-E7F8-45F3-844E-37F0AE0CCECB}"/>
  </bookViews>
  <sheets>
    <sheet name="Nov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O8" i="1"/>
  <c r="P8" i="1"/>
  <c r="Q8" i="1"/>
  <c r="N17" i="1"/>
  <c r="N18" i="1"/>
  <c r="N19" i="1"/>
  <c r="N20" i="1"/>
  <c r="C21" i="1"/>
  <c r="D21" i="1"/>
  <c r="E21" i="1"/>
  <c r="F21" i="1"/>
  <c r="G21" i="1"/>
  <c r="H21" i="1"/>
  <c r="I21" i="1"/>
  <c r="J21" i="1"/>
  <c r="K21" i="1"/>
  <c r="L21" i="1"/>
  <c r="M21" i="1"/>
  <c r="O21" i="1"/>
  <c r="P21" i="1"/>
  <c r="Q21" i="1"/>
  <c r="N30" i="1"/>
  <c r="N31" i="1"/>
  <c r="N32" i="1"/>
  <c r="N33" i="1"/>
  <c r="C34" i="1"/>
  <c r="D34" i="1"/>
  <c r="E34" i="1"/>
  <c r="F34" i="1"/>
  <c r="G34" i="1"/>
  <c r="H34" i="1"/>
  <c r="I34" i="1"/>
  <c r="J34" i="1"/>
  <c r="K34" i="1"/>
  <c r="L34" i="1"/>
  <c r="M34" i="1"/>
  <c r="O34" i="1"/>
  <c r="P34" i="1"/>
  <c r="Q34" i="1"/>
  <c r="N43" i="1"/>
  <c r="N44" i="1"/>
  <c r="N45" i="1"/>
  <c r="N46" i="1"/>
  <c r="C47" i="1"/>
  <c r="D47" i="1"/>
  <c r="E47" i="1"/>
  <c r="F47" i="1"/>
  <c r="G47" i="1"/>
  <c r="H47" i="1"/>
  <c r="I47" i="1"/>
  <c r="J47" i="1"/>
  <c r="K47" i="1"/>
  <c r="L47" i="1"/>
  <c r="M47" i="1"/>
  <c r="O47" i="1"/>
  <c r="P47" i="1"/>
  <c r="Q47" i="1"/>
  <c r="N56" i="1"/>
  <c r="N57" i="1"/>
  <c r="N58" i="1"/>
  <c r="N59" i="1"/>
  <c r="C60" i="1"/>
  <c r="D60" i="1"/>
  <c r="E60" i="1"/>
  <c r="F60" i="1"/>
  <c r="G60" i="1"/>
  <c r="H60" i="1"/>
  <c r="I60" i="1"/>
  <c r="J60" i="1"/>
  <c r="K60" i="1"/>
  <c r="L60" i="1"/>
  <c r="M60" i="1"/>
  <c r="O60" i="1"/>
  <c r="P60" i="1"/>
  <c r="Q60" i="1"/>
  <c r="N69" i="1"/>
  <c r="N70" i="1"/>
  <c r="N71" i="1"/>
  <c r="N72" i="1"/>
  <c r="C73" i="1"/>
  <c r="D73" i="1"/>
  <c r="E73" i="1"/>
  <c r="F73" i="1"/>
  <c r="G73" i="1"/>
  <c r="H73" i="1"/>
  <c r="I73" i="1"/>
  <c r="J73" i="1"/>
  <c r="K73" i="1"/>
  <c r="L73" i="1"/>
  <c r="M73" i="1"/>
  <c r="O73" i="1"/>
  <c r="P73" i="1"/>
  <c r="Q73" i="1"/>
  <c r="C89" i="1"/>
  <c r="D87" i="1" s="1"/>
  <c r="C101" i="1"/>
  <c r="D95" i="1" s="1"/>
  <c r="E101" i="1"/>
  <c r="F93" i="1" s="1"/>
  <c r="D83" i="1" l="1"/>
  <c r="D82" i="1"/>
  <c r="D88" i="1"/>
  <c r="F100" i="1"/>
  <c r="F95" i="1"/>
  <c r="N60" i="1"/>
  <c r="N34" i="1"/>
  <c r="N21" i="1"/>
  <c r="N8" i="1"/>
  <c r="F99" i="1"/>
  <c r="F98" i="1"/>
  <c r="F96" i="1"/>
  <c r="F94" i="1"/>
  <c r="D86" i="1"/>
  <c r="D85" i="1"/>
  <c r="N47" i="1"/>
  <c r="N73" i="1"/>
  <c r="D98" i="1"/>
  <c r="D94" i="1"/>
  <c r="F97" i="1"/>
  <c r="D84" i="1"/>
  <c r="D97" i="1"/>
  <c r="D100" i="1"/>
  <c r="D96" i="1"/>
  <c r="D81" i="1"/>
  <c r="D93" i="1"/>
  <c r="D99" i="1"/>
  <c r="F101" i="1" l="1"/>
  <c r="D89" i="1"/>
  <c r="D101" i="1"/>
</calcChain>
</file>

<file path=xl/sharedStrings.xml><?xml version="1.0" encoding="utf-8"?>
<sst xmlns="http://schemas.openxmlformats.org/spreadsheetml/2006/main" count="229" uniqueCount="47">
  <si>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</si>
  <si>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</si>
  <si>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</si>
  <si>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</si>
  <si>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</si>
  <si>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</si>
  <si>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</si>
  <si>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</si>
  <si>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</si>
  <si>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</si>
  <si>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</si>
  <si>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</si>
  <si>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</si>
  <si>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issuers#</t>
  </si>
  <si>
    <t>Period</t>
  </si>
  <si>
    <t>Outstanding Value held (Amount in Rs. Cr)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</si>
  <si>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</si>
  <si>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</si>
  <si>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</si>
  <si>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</si>
  <si>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*Others include Redemption through change in face value etc.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</si>
  <si>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</si>
  <si>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</si>
  <si>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</si>
  <si>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</si>
  <si>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</si>
  <si>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</si>
  <si>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</si>
  <si>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</si>
  <si>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</si>
  <si>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</si>
  <si>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</si>
  <si>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</si>
  <si>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</si>
  <si>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</si>
  <si>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</si>
  <si>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</si>
  <si>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</si>
  <si>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</si>
  <si>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 xml:space="preserve">Type of Instruments ** 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</si>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</sst>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2" fillId="0" borderId="0" xfId="0" applyFont="1"/>
    <xf numFmtId="0" fontId="7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95B8-4967-44AD-99C3-D39689D2FE49}">
  <dimension ref="A1:Q102"/>
  <sheetViews>
    <sheetView tabSelected="1" zoomScale="80" workbookViewId="0">
      <selection activeCell="B2" sqref="B2:B3"/>
    </sheetView>
  </sheetViews>
  <sheetFormatPr defaultRowHeight="15" x14ac:dyDescent="0.25"/>
  <cols>
    <col min="1" max="1" width="9.140625" style="1"/>
    <col min="2" max="2" width="37.7109375" style="1" bestFit="1" customWidth="1"/>
    <col min="3" max="3" width="14.28515625" style="1" customWidth="1"/>
    <col min="4" max="4" width="16.140625" style="1" customWidth="1"/>
    <col min="5" max="5" width="16.57031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9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 x14ac:dyDescent="0.25">
      <c r="A1" s="23" t="s">
        <v>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0" customHeight="1" x14ac:dyDescent="0.25">
      <c r="A2" s="24" t="s">
        <v>40</v>
      </c>
      <c r="B2" s="24" t="s">
        <v>39</v>
      </c>
      <c r="C2" s="26" t="s">
        <v>38</v>
      </c>
      <c r="D2" s="26"/>
      <c r="E2" s="26"/>
      <c r="F2" s="26" t="s">
        <v>37</v>
      </c>
      <c r="G2" s="26"/>
      <c r="H2" s="26"/>
      <c r="I2" s="26" t="s">
        <v>36</v>
      </c>
      <c r="J2" s="26"/>
      <c r="K2" s="26"/>
      <c r="L2" s="26" t="s">
        <v>35</v>
      </c>
      <c r="M2" s="26"/>
      <c r="N2" s="9" t="s">
        <v>34</v>
      </c>
      <c r="O2" s="26" t="s">
        <v>33</v>
      </c>
      <c r="P2" s="26"/>
      <c r="Q2" s="26"/>
    </row>
    <row r="3" spans="1:17" ht="60" x14ac:dyDescent="0.25">
      <c r="A3" s="25"/>
      <c r="B3" s="25"/>
      <c r="C3" s="18" t="s">
        <v>26</v>
      </c>
      <c r="D3" s="18" t="s">
        <v>32</v>
      </c>
      <c r="E3" s="18" t="s">
        <v>31</v>
      </c>
      <c r="F3" s="18" t="s">
        <v>26</v>
      </c>
      <c r="G3" s="18" t="s">
        <v>30</v>
      </c>
      <c r="H3" s="18" t="s">
        <v>27</v>
      </c>
      <c r="I3" s="18" t="s">
        <v>26</v>
      </c>
      <c r="J3" s="18" t="s">
        <v>29</v>
      </c>
      <c r="K3" s="18" t="s">
        <v>27</v>
      </c>
      <c r="L3" s="18" t="s">
        <v>28</v>
      </c>
      <c r="M3" s="18" t="s">
        <v>27</v>
      </c>
      <c r="N3" s="18" t="s">
        <v>27</v>
      </c>
      <c r="O3" s="18" t="s">
        <v>26</v>
      </c>
      <c r="P3" s="18" t="s">
        <v>25</v>
      </c>
      <c r="Q3" s="18" t="s">
        <v>24</v>
      </c>
    </row>
    <row r="4" spans="1:17" x14ac:dyDescent="0.25">
      <c r="A4" s="27">
        <v>45962</v>
      </c>
      <c r="B4" s="19" t="s">
        <v>23</v>
      </c>
      <c r="C4" s="21">
        <v>602</v>
      </c>
      <c r="D4" s="21">
        <v>11125</v>
      </c>
      <c r="E4" s="20">
        <v>3345288.7877765987</v>
      </c>
      <c r="F4" s="21">
        <v>120</v>
      </c>
      <c r="G4" s="21">
        <v>365</v>
      </c>
      <c r="H4" s="20">
        <v>65269.859999999986</v>
      </c>
      <c r="I4" s="21">
        <v>125</v>
      </c>
      <c r="J4" s="21">
        <v>297</v>
      </c>
      <c r="K4" s="20">
        <v>62822.723082543918</v>
      </c>
      <c r="L4" s="21">
        <v>72</v>
      </c>
      <c r="M4" s="20">
        <v>7.9957999999999947</v>
      </c>
      <c r="N4" s="20">
        <f>E4+H4-K4+M4-Q4</f>
        <v>1662.2276017521508</v>
      </c>
      <c r="O4" s="21">
        <v>608</v>
      </c>
      <c r="P4" s="21">
        <v>11228</v>
      </c>
      <c r="Q4" s="20">
        <v>3346081.6928923028</v>
      </c>
    </row>
    <row r="5" spans="1:17" x14ac:dyDescent="0.25">
      <c r="A5" s="28"/>
      <c r="B5" s="19" t="s">
        <v>22</v>
      </c>
      <c r="C5" s="21">
        <v>94</v>
      </c>
      <c r="D5" s="21">
        <v>226</v>
      </c>
      <c r="E5" s="20">
        <v>54621.908256999937</v>
      </c>
      <c r="F5" s="21">
        <v>2</v>
      </c>
      <c r="G5" s="21">
        <v>2</v>
      </c>
      <c r="H5" s="20">
        <v>25.7</v>
      </c>
      <c r="I5" s="21">
        <v>4</v>
      </c>
      <c r="J5" s="21">
        <v>5</v>
      </c>
      <c r="K5" s="20">
        <v>327.83300000000008</v>
      </c>
      <c r="L5" s="21">
        <v>3</v>
      </c>
      <c r="M5" s="20">
        <v>0.20500000000000002</v>
      </c>
      <c r="N5" s="20">
        <f>E5+H5-K5+M5-Q5</f>
        <v>18.347975999982737</v>
      </c>
      <c r="O5" s="21">
        <v>93</v>
      </c>
      <c r="P5" s="21">
        <v>225</v>
      </c>
      <c r="Q5" s="20">
        <v>54301.632280999955</v>
      </c>
    </row>
    <row r="6" spans="1:17" x14ac:dyDescent="0.25">
      <c r="A6" s="28"/>
      <c r="B6" s="19" t="s">
        <v>21</v>
      </c>
      <c r="C6" s="21">
        <v>64</v>
      </c>
      <c r="D6" s="21">
        <v>2661</v>
      </c>
      <c r="E6" s="20">
        <v>28566.117615813841</v>
      </c>
      <c r="F6" s="21">
        <v>7</v>
      </c>
      <c r="G6" s="21">
        <v>59</v>
      </c>
      <c r="H6" s="20">
        <v>1583.69</v>
      </c>
      <c r="I6" s="21">
        <v>10</v>
      </c>
      <c r="J6" s="21">
        <v>45</v>
      </c>
      <c r="K6" s="20">
        <v>658.23999999999978</v>
      </c>
      <c r="L6" s="21">
        <v>0</v>
      </c>
      <c r="M6" s="20">
        <v>0</v>
      </c>
      <c r="N6" s="20">
        <f>E6+H6-K6+M6-Q6</f>
        <v>214.14999999994689</v>
      </c>
      <c r="O6" s="21">
        <v>60</v>
      </c>
      <c r="P6" s="21">
        <v>2690</v>
      </c>
      <c r="Q6" s="20">
        <v>29277.417615813891</v>
      </c>
    </row>
    <row r="7" spans="1:17" x14ac:dyDescent="0.25">
      <c r="A7" s="29"/>
      <c r="B7" s="19" t="s">
        <v>2</v>
      </c>
      <c r="C7" s="21">
        <v>102</v>
      </c>
      <c r="D7" s="21">
        <v>1081</v>
      </c>
      <c r="E7" s="20">
        <v>31480.098903601156</v>
      </c>
      <c r="F7" s="21">
        <v>5</v>
      </c>
      <c r="G7" s="21">
        <v>22</v>
      </c>
      <c r="H7" s="20">
        <v>289.42640000000006</v>
      </c>
      <c r="I7" s="21">
        <v>12</v>
      </c>
      <c r="J7" s="21">
        <v>24</v>
      </c>
      <c r="K7" s="20">
        <v>317.90710000000013</v>
      </c>
      <c r="L7" s="21">
        <v>6</v>
      </c>
      <c r="M7" s="20">
        <v>2.2499999999999996E-2</v>
      </c>
      <c r="N7" s="20">
        <f>E7+H7-K7+M7-Q7</f>
        <v>0.68023199993331218</v>
      </c>
      <c r="O7" s="21">
        <v>102</v>
      </c>
      <c r="P7" s="21">
        <v>1086</v>
      </c>
      <c r="Q7" s="20">
        <v>31450.960471601222</v>
      </c>
    </row>
    <row r="8" spans="1:17" x14ac:dyDescent="0.25">
      <c r="A8" s="19"/>
      <c r="B8" s="18" t="s">
        <v>1</v>
      </c>
      <c r="C8" s="17">
        <f t="shared" ref="C8:Q8" si="0">SUM(C4:C7)</f>
        <v>862</v>
      </c>
      <c r="D8" s="17">
        <f t="shared" si="0"/>
        <v>15093</v>
      </c>
      <c r="E8" s="16">
        <f t="shared" si="0"/>
        <v>3459956.9125530138</v>
      </c>
      <c r="F8" s="17">
        <f t="shared" si="0"/>
        <v>134</v>
      </c>
      <c r="G8" s="17">
        <f t="shared" si="0"/>
        <v>448</v>
      </c>
      <c r="H8" s="16">
        <f t="shared" si="0"/>
        <v>67168.676399999982</v>
      </c>
      <c r="I8" s="17">
        <f t="shared" si="0"/>
        <v>151</v>
      </c>
      <c r="J8" s="17">
        <f t="shared" si="0"/>
        <v>371</v>
      </c>
      <c r="K8" s="16">
        <f t="shared" si="0"/>
        <v>64126.703182543912</v>
      </c>
      <c r="L8" s="17">
        <f t="shared" si="0"/>
        <v>81</v>
      </c>
      <c r="M8" s="16">
        <f t="shared" si="0"/>
        <v>8.2232999999999947</v>
      </c>
      <c r="N8" s="16">
        <f t="shared" si="0"/>
        <v>1895.4058097520137</v>
      </c>
      <c r="O8" s="17">
        <f t="shared" si="0"/>
        <v>863</v>
      </c>
      <c r="P8" s="17">
        <f t="shared" si="0"/>
        <v>15229</v>
      </c>
      <c r="Q8" s="16">
        <f t="shared" si="0"/>
        <v>3461111.7032607174</v>
      </c>
    </row>
    <row r="9" spans="1:17" x14ac:dyDescent="0.25">
      <c r="A9" s="2" t="s">
        <v>20</v>
      </c>
    </row>
    <row r="10" spans="1:17" x14ac:dyDescent="0.25">
      <c r="A10" s="2" t="s">
        <v>19</v>
      </c>
    </row>
    <row r="11" spans="1:17" s="22" customFormat="1" x14ac:dyDescent="0.25">
      <c r="A11" s="2" t="s">
        <v>18</v>
      </c>
    </row>
    <row r="12" spans="1:17" s="22" customFormat="1" x14ac:dyDescent="0.25">
      <c r="A12" s="2" t="s">
        <v>17</v>
      </c>
    </row>
    <row r="13" spans="1:17" s="22" customFormat="1" x14ac:dyDescent="0.25">
      <c r="A13" s="2"/>
    </row>
    <row r="14" spans="1:17" ht="15.75" x14ac:dyDescent="0.25">
      <c r="A14" s="23" t="s">
        <v>45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27.75" customHeight="1" x14ac:dyDescent="0.25">
      <c r="A15" s="24" t="s">
        <v>40</v>
      </c>
      <c r="B15" s="24" t="s">
        <v>39</v>
      </c>
      <c r="C15" s="26" t="s">
        <v>38</v>
      </c>
      <c r="D15" s="26"/>
      <c r="E15" s="26"/>
      <c r="F15" s="26" t="s">
        <v>37</v>
      </c>
      <c r="G15" s="26"/>
      <c r="H15" s="26"/>
      <c r="I15" s="26" t="s">
        <v>36</v>
      </c>
      <c r="J15" s="26"/>
      <c r="K15" s="26"/>
      <c r="L15" s="26" t="s">
        <v>35</v>
      </c>
      <c r="M15" s="26"/>
      <c r="N15" s="9" t="s">
        <v>34</v>
      </c>
      <c r="O15" s="26" t="s">
        <v>33</v>
      </c>
      <c r="P15" s="26"/>
      <c r="Q15" s="26"/>
    </row>
    <row r="16" spans="1:17" ht="64.5" customHeight="1" x14ac:dyDescent="0.25">
      <c r="A16" s="25"/>
      <c r="B16" s="25"/>
      <c r="C16" s="18" t="s">
        <v>26</v>
      </c>
      <c r="D16" s="18" t="s">
        <v>32</v>
      </c>
      <c r="E16" s="18" t="s">
        <v>31</v>
      </c>
      <c r="F16" s="18" t="s">
        <v>26</v>
      </c>
      <c r="G16" s="18" t="s">
        <v>30</v>
      </c>
      <c r="H16" s="18" t="s">
        <v>27</v>
      </c>
      <c r="I16" s="18" t="s">
        <v>26</v>
      </c>
      <c r="J16" s="18" t="s">
        <v>29</v>
      </c>
      <c r="K16" s="18" t="s">
        <v>27</v>
      </c>
      <c r="L16" s="18" t="s">
        <v>28</v>
      </c>
      <c r="M16" s="18" t="s">
        <v>27</v>
      </c>
      <c r="N16" s="18" t="s">
        <v>27</v>
      </c>
      <c r="O16" s="18" t="s">
        <v>26</v>
      </c>
      <c r="P16" s="18" t="s">
        <v>25</v>
      </c>
      <c r="Q16" s="18" t="s">
        <v>24</v>
      </c>
    </row>
    <row r="17" spans="1:17" x14ac:dyDescent="0.25">
      <c r="A17" s="27">
        <v>45962</v>
      </c>
      <c r="B17" s="19" t="s">
        <v>23</v>
      </c>
      <c r="C17" s="21">
        <v>332</v>
      </c>
      <c r="D17" s="21">
        <v>6054</v>
      </c>
      <c r="E17" s="20">
        <v>3260180.6497955453</v>
      </c>
      <c r="F17" s="21">
        <v>68</v>
      </c>
      <c r="G17" s="21">
        <v>164</v>
      </c>
      <c r="H17" s="20">
        <v>63191.341299999985</v>
      </c>
      <c r="I17" s="21">
        <v>80</v>
      </c>
      <c r="J17" s="21">
        <v>158</v>
      </c>
      <c r="K17" s="20">
        <v>61863.004595043923</v>
      </c>
      <c r="L17" s="21">
        <v>35</v>
      </c>
      <c r="M17" s="20">
        <v>2.0212999999999988</v>
      </c>
      <c r="N17" s="20">
        <f>E17+H17-K17+M17-Q17</f>
        <v>1658.4097608481534</v>
      </c>
      <c r="O17" s="21">
        <v>336</v>
      </c>
      <c r="P17" s="21">
        <v>6079</v>
      </c>
      <c r="Q17" s="20">
        <v>3259852.5980396532</v>
      </c>
    </row>
    <row r="18" spans="1:17" x14ac:dyDescent="0.25">
      <c r="A18" s="28"/>
      <c r="B18" s="19" t="s">
        <v>22</v>
      </c>
      <c r="C18" s="21">
        <v>63</v>
      </c>
      <c r="D18" s="21">
        <v>141</v>
      </c>
      <c r="E18" s="20">
        <v>21481.049906999982</v>
      </c>
      <c r="F18" s="21">
        <v>0</v>
      </c>
      <c r="G18" s="21">
        <v>0</v>
      </c>
      <c r="H18" s="20">
        <v>0</v>
      </c>
      <c r="I18" s="21">
        <v>1</v>
      </c>
      <c r="J18" s="21">
        <v>1</v>
      </c>
      <c r="K18" s="20">
        <v>150</v>
      </c>
      <c r="L18" s="21">
        <v>3</v>
      </c>
      <c r="M18" s="20">
        <v>0.20500000000000002</v>
      </c>
      <c r="N18" s="20">
        <f>E18+H18-K18+M18-Q18</f>
        <v>8.3399760000029346</v>
      </c>
      <c r="O18" s="21">
        <v>63</v>
      </c>
      <c r="P18" s="21">
        <v>140</v>
      </c>
      <c r="Q18" s="20">
        <v>21322.914930999981</v>
      </c>
    </row>
    <row r="19" spans="1:17" x14ac:dyDescent="0.25">
      <c r="A19" s="28"/>
      <c r="B19" s="19" t="s">
        <v>21</v>
      </c>
      <c r="C19" s="21">
        <v>50</v>
      </c>
      <c r="D19" s="21">
        <v>172</v>
      </c>
      <c r="E19" s="20">
        <v>8275.9351158140053</v>
      </c>
      <c r="F19" s="21">
        <v>2</v>
      </c>
      <c r="G19" s="21">
        <v>7</v>
      </c>
      <c r="H19" s="20">
        <v>997.83999999999992</v>
      </c>
      <c r="I19" s="21">
        <v>8</v>
      </c>
      <c r="J19" s="21">
        <v>15</v>
      </c>
      <c r="K19" s="20">
        <v>612.01999999999987</v>
      </c>
      <c r="L19" s="21">
        <v>0</v>
      </c>
      <c r="M19" s="20">
        <v>0</v>
      </c>
      <c r="N19" s="20">
        <f>E19+H19-K19+M19-Q19</f>
        <v>214.14999999999418</v>
      </c>
      <c r="O19" s="21">
        <v>46</v>
      </c>
      <c r="P19" s="21">
        <v>166</v>
      </c>
      <c r="Q19" s="20">
        <v>8447.6051158140108</v>
      </c>
    </row>
    <row r="20" spans="1:17" x14ac:dyDescent="0.25">
      <c r="A20" s="29"/>
      <c r="B20" s="19" t="s">
        <v>2</v>
      </c>
      <c r="C20" s="21">
        <v>70</v>
      </c>
      <c r="D20" s="21">
        <v>860</v>
      </c>
      <c r="E20" s="20">
        <v>22879.508999999875</v>
      </c>
      <c r="F20" s="21">
        <v>4</v>
      </c>
      <c r="G20" s="21">
        <v>21</v>
      </c>
      <c r="H20" s="20">
        <v>286.67640000000006</v>
      </c>
      <c r="I20" s="21">
        <v>12</v>
      </c>
      <c r="J20" s="21">
        <v>24</v>
      </c>
      <c r="K20" s="20">
        <v>317.90710000000013</v>
      </c>
      <c r="L20" s="21">
        <v>1</v>
      </c>
      <c r="M20" s="20">
        <v>0.01</v>
      </c>
      <c r="N20" s="20">
        <f>E20+H20-K20+M20-Q20</f>
        <v>0.17359999990367214</v>
      </c>
      <c r="O20" s="21">
        <v>70</v>
      </c>
      <c r="P20" s="21">
        <v>864</v>
      </c>
      <c r="Q20" s="20">
        <v>22848.114699999969</v>
      </c>
    </row>
    <row r="21" spans="1:17" x14ac:dyDescent="0.25">
      <c r="A21" s="19"/>
      <c r="B21" s="18" t="s">
        <v>1</v>
      </c>
      <c r="C21" s="17">
        <f t="shared" ref="C21:Q21" si="1">SUM(C17:C20)</f>
        <v>515</v>
      </c>
      <c r="D21" s="17">
        <f t="shared" si="1"/>
        <v>7227</v>
      </c>
      <c r="E21" s="16">
        <f t="shared" si="1"/>
        <v>3312817.1438183594</v>
      </c>
      <c r="F21" s="17">
        <f t="shared" si="1"/>
        <v>74</v>
      </c>
      <c r="G21" s="17">
        <f t="shared" si="1"/>
        <v>192</v>
      </c>
      <c r="H21" s="16">
        <f t="shared" si="1"/>
        <v>64475.857699999979</v>
      </c>
      <c r="I21" s="17">
        <f t="shared" si="1"/>
        <v>101</v>
      </c>
      <c r="J21" s="17">
        <f t="shared" si="1"/>
        <v>198</v>
      </c>
      <c r="K21" s="16">
        <f t="shared" si="1"/>
        <v>62942.931695043917</v>
      </c>
      <c r="L21" s="17">
        <f t="shared" si="1"/>
        <v>39</v>
      </c>
      <c r="M21" s="16">
        <f t="shared" si="1"/>
        <v>2.2362999999999986</v>
      </c>
      <c r="N21" s="16">
        <f t="shared" si="1"/>
        <v>1881.0733368480542</v>
      </c>
      <c r="O21" s="17">
        <f t="shared" si="1"/>
        <v>515</v>
      </c>
      <c r="P21" s="17">
        <f t="shared" si="1"/>
        <v>7249</v>
      </c>
      <c r="Q21" s="16">
        <f t="shared" si="1"/>
        <v>3312471.2327864673</v>
      </c>
    </row>
    <row r="22" spans="1:17" x14ac:dyDescent="0.25">
      <c r="A22" s="2" t="s">
        <v>20</v>
      </c>
    </row>
    <row r="23" spans="1:17" x14ac:dyDescent="0.25">
      <c r="A23" s="2" t="s">
        <v>19</v>
      </c>
    </row>
    <row r="24" spans="1:17" s="2" customFormat="1" x14ac:dyDescent="0.25">
      <c r="A24" s="2" t="s">
        <v>18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2" customFormat="1" x14ac:dyDescent="0.25">
      <c r="A25" s="2" t="s">
        <v>17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s="2" customFormat="1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ht="15.75" x14ac:dyDescent="0.25">
      <c r="A27" s="23" t="s">
        <v>44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ht="36.75" customHeight="1" x14ac:dyDescent="0.25">
      <c r="A28" s="24" t="s">
        <v>40</v>
      </c>
      <c r="B28" s="24" t="s">
        <v>39</v>
      </c>
      <c r="C28" s="26" t="s">
        <v>38</v>
      </c>
      <c r="D28" s="26"/>
      <c r="E28" s="26"/>
      <c r="F28" s="26" t="s">
        <v>37</v>
      </c>
      <c r="G28" s="26"/>
      <c r="H28" s="26"/>
      <c r="I28" s="26" t="s">
        <v>36</v>
      </c>
      <c r="J28" s="26"/>
      <c r="K28" s="26"/>
      <c r="L28" s="26" t="s">
        <v>35</v>
      </c>
      <c r="M28" s="26"/>
      <c r="N28" s="9" t="s">
        <v>34</v>
      </c>
      <c r="O28" s="26" t="s">
        <v>33</v>
      </c>
      <c r="P28" s="26"/>
      <c r="Q28" s="26"/>
    </row>
    <row r="29" spans="1:17" ht="63" customHeight="1" x14ac:dyDescent="0.25">
      <c r="A29" s="25"/>
      <c r="B29" s="25"/>
      <c r="C29" s="18" t="s">
        <v>26</v>
      </c>
      <c r="D29" s="18" t="s">
        <v>32</v>
      </c>
      <c r="E29" s="18" t="s">
        <v>31</v>
      </c>
      <c r="F29" s="18" t="s">
        <v>26</v>
      </c>
      <c r="G29" s="18" t="s">
        <v>30</v>
      </c>
      <c r="H29" s="18" t="s">
        <v>27</v>
      </c>
      <c r="I29" s="18" t="s">
        <v>26</v>
      </c>
      <c r="J29" s="18" t="s">
        <v>29</v>
      </c>
      <c r="K29" s="18" t="s">
        <v>27</v>
      </c>
      <c r="L29" s="18" t="s">
        <v>28</v>
      </c>
      <c r="M29" s="18" t="s">
        <v>27</v>
      </c>
      <c r="N29" s="18" t="s">
        <v>27</v>
      </c>
      <c r="O29" s="18" t="s">
        <v>26</v>
      </c>
      <c r="P29" s="18" t="s">
        <v>25</v>
      </c>
      <c r="Q29" s="18" t="s">
        <v>24</v>
      </c>
    </row>
    <row r="30" spans="1:17" x14ac:dyDescent="0.25">
      <c r="A30" s="27">
        <v>45962</v>
      </c>
      <c r="B30" s="19" t="s">
        <v>23</v>
      </c>
      <c r="C30" s="21">
        <v>406</v>
      </c>
      <c r="D30" s="21">
        <v>5071</v>
      </c>
      <c r="E30" s="20">
        <v>85108.137981108914</v>
      </c>
      <c r="F30" s="21">
        <v>53</v>
      </c>
      <c r="G30" s="21">
        <v>201</v>
      </c>
      <c r="H30" s="20">
        <v>2078.518700000001</v>
      </c>
      <c r="I30" s="21">
        <v>49</v>
      </c>
      <c r="J30" s="21">
        <v>139</v>
      </c>
      <c r="K30" s="20">
        <v>959.71848749999992</v>
      </c>
      <c r="L30" s="21">
        <v>37</v>
      </c>
      <c r="M30" s="20">
        <v>5.9744999999999981</v>
      </c>
      <c r="N30" s="20">
        <f>E30+H30-K30+M30-Q30</f>
        <v>3.8178408981475513</v>
      </c>
      <c r="O30" s="21">
        <v>409</v>
      </c>
      <c r="P30" s="21">
        <v>5149</v>
      </c>
      <c r="Q30" s="20">
        <v>86229.094852710768</v>
      </c>
    </row>
    <row r="31" spans="1:17" x14ac:dyDescent="0.25">
      <c r="A31" s="28"/>
      <c r="B31" s="19" t="s">
        <v>22</v>
      </c>
      <c r="C31" s="21">
        <v>38</v>
      </c>
      <c r="D31" s="21">
        <v>85</v>
      </c>
      <c r="E31" s="20">
        <v>33140.858349999988</v>
      </c>
      <c r="F31" s="21">
        <v>2</v>
      </c>
      <c r="G31" s="21">
        <v>2</v>
      </c>
      <c r="H31" s="20">
        <v>25.7</v>
      </c>
      <c r="I31" s="21">
        <v>3</v>
      </c>
      <c r="J31" s="21">
        <v>4</v>
      </c>
      <c r="K31" s="20">
        <v>177.83299999999997</v>
      </c>
      <c r="L31" s="21">
        <v>0</v>
      </c>
      <c r="M31" s="20">
        <v>0</v>
      </c>
      <c r="N31" s="20">
        <f>E31+H31-K31+M31-Q31</f>
        <v>10.007999999987078</v>
      </c>
      <c r="O31" s="21">
        <v>37</v>
      </c>
      <c r="P31" s="21">
        <v>85</v>
      </c>
      <c r="Q31" s="20">
        <v>32978.717349999999</v>
      </c>
    </row>
    <row r="32" spans="1:17" x14ac:dyDescent="0.25">
      <c r="A32" s="28"/>
      <c r="B32" s="19" t="s">
        <v>21</v>
      </c>
      <c r="C32" s="21">
        <v>24</v>
      </c>
      <c r="D32" s="21">
        <v>2489</v>
      </c>
      <c r="E32" s="20">
        <v>20290.182499999864</v>
      </c>
      <c r="F32" s="21">
        <v>5</v>
      </c>
      <c r="G32" s="21">
        <v>52</v>
      </c>
      <c r="H32" s="20">
        <v>585.84999999999991</v>
      </c>
      <c r="I32" s="21">
        <v>3</v>
      </c>
      <c r="J32" s="21">
        <v>30</v>
      </c>
      <c r="K32" s="20">
        <v>46.220000000000006</v>
      </c>
      <c r="L32" s="21">
        <v>0</v>
      </c>
      <c r="M32" s="20">
        <v>0</v>
      </c>
      <c r="N32" s="20">
        <f>E32+H32-K32+M32-Q32</f>
        <v>-5.8207660913467407E-11</v>
      </c>
      <c r="O32" s="21">
        <v>24</v>
      </c>
      <c r="P32" s="21">
        <v>2524</v>
      </c>
      <c r="Q32" s="20">
        <v>20829.81249999992</v>
      </c>
    </row>
    <row r="33" spans="1:17" x14ac:dyDescent="0.25">
      <c r="A33" s="29"/>
      <c r="B33" s="19" t="s">
        <v>2</v>
      </c>
      <c r="C33" s="21">
        <v>42</v>
      </c>
      <c r="D33" s="21">
        <v>221</v>
      </c>
      <c r="E33" s="20">
        <v>8600.5899036013179</v>
      </c>
      <c r="F33" s="21">
        <v>1</v>
      </c>
      <c r="G33" s="21">
        <v>1</v>
      </c>
      <c r="H33" s="20">
        <v>2.75</v>
      </c>
      <c r="I33" s="21">
        <v>0</v>
      </c>
      <c r="J33" s="21">
        <v>0</v>
      </c>
      <c r="K33" s="20">
        <v>0</v>
      </c>
      <c r="L33" s="21">
        <v>5</v>
      </c>
      <c r="M33" s="20">
        <v>1.2500000000000001E-2</v>
      </c>
      <c r="N33" s="20">
        <f>E33+H33-K33+M33-Q33</f>
        <v>0.50663199998780328</v>
      </c>
      <c r="O33" s="21">
        <v>42</v>
      </c>
      <c r="P33" s="21">
        <v>222</v>
      </c>
      <c r="Q33" s="20">
        <v>8602.8457716013309</v>
      </c>
    </row>
    <row r="34" spans="1:17" x14ac:dyDescent="0.25">
      <c r="A34" s="19"/>
      <c r="B34" s="18" t="s">
        <v>1</v>
      </c>
      <c r="C34" s="17">
        <f t="shared" ref="C34:Q34" si="2">SUM(C30:C33)</f>
        <v>510</v>
      </c>
      <c r="D34" s="17">
        <f t="shared" si="2"/>
        <v>7866</v>
      </c>
      <c r="E34" s="16">
        <f t="shared" si="2"/>
        <v>147139.76873471012</v>
      </c>
      <c r="F34" s="17">
        <f t="shared" si="2"/>
        <v>61</v>
      </c>
      <c r="G34" s="17">
        <f t="shared" si="2"/>
        <v>256</v>
      </c>
      <c r="H34" s="16">
        <f t="shared" si="2"/>
        <v>2692.8187000000007</v>
      </c>
      <c r="I34" s="17">
        <f t="shared" si="2"/>
        <v>55</v>
      </c>
      <c r="J34" s="17">
        <f t="shared" si="2"/>
        <v>173</v>
      </c>
      <c r="K34" s="16">
        <f t="shared" si="2"/>
        <v>1183.7714874999999</v>
      </c>
      <c r="L34" s="17">
        <f t="shared" si="2"/>
        <v>42</v>
      </c>
      <c r="M34" s="16">
        <f t="shared" si="2"/>
        <v>5.9869999999999983</v>
      </c>
      <c r="N34" s="16">
        <f t="shared" si="2"/>
        <v>14.332472898064225</v>
      </c>
      <c r="O34" s="17">
        <f t="shared" si="2"/>
        <v>512</v>
      </c>
      <c r="P34" s="17">
        <f t="shared" si="2"/>
        <v>7980</v>
      </c>
      <c r="Q34" s="16">
        <f t="shared" si="2"/>
        <v>148640.47047431202</v>
      </c>
    </row>
    <row r="35" spans="1:17" x14ac:dyDescent="0.25">
      <c r="A35" s="2" t="s">
        <v>20</v>
      </c>
    </row>
    <row r="36" spans="1:17" x14ac:dyDescent="0.25">
      <c r="A36" s="2" t="s">
        <v>19</v>
      </c>
    </row>
    <row r="37" spans="1:17" s="2" customFormat="1" x14ac:dyDescent="0.25">
      <c r="A37" s="2" t="s">
        <v>18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s="2" customFormat="1" x14ac:dyDescent="0.25">
      <c r="A38" s="2" t="s">
        <v>17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s="2" customForma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x14ac:dyDescent="0.25">
      <c r="A40" s="23" t="s">
        <v>43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ht="30" customHeight="1" x14ac:dyDescent="0.25">
      <c r="A41" s="24" t="s">
        <v>40</v>
      </c>
      <c r="B41" s="24" t="s">
        <v>39</v>
      </c>
      <c r="C41" s="26" t="s">
        <v>38</v>
      </c>
      <c r="D41" s="26"/>
      <c r="E41" s="26"/>
      <c r="F41" s="26" t="s">
        <v>37</v>
      </c>
      <c r="G41" s="26"/>
      <c r="H41" s="26"/>
      <c r="I41" s="26" t="s">
        <v>36</v>
      </c>
      <c r="J41" s="26"/>
      <c r="K41" s="26"/>
      <c r="L41" s="26" t="s">
        <v>35</v>
      </c>
      <c r="M41" s="26"/>
      <c r="N41" s="9" t="s">
        <v>34</v>
      </c>
      <c r="O41" s="26" t="s">
        <v>33</v>
      </c>
      <c r="P41" s="26"/>
      <c r="Q41" s="26"/>
    </row>
    <row r="42" spans="1:17" ht="60" x14ac:dyDescent="0.25">
      <c r="A42" s="25"/>
      <c r="B42" s="25"/>
      <c r="C42" s="18" t="s">
        <v>26</v>
      </c>
      <c r="D42" s="18" t="s">
        <v>32</v>
      </c>
      <c r="E42" s="18" t="s">
        <v>31</v>
      </c>
      <c r="F42" s="18" t="s">
        <v>26</v>
      </c>
      <c r="G42" s="18" t="s">
        <v>30</v>
      </c>
      <c r="H42" s="18" t="s">
        <v>27</v>
      </c>
      <c r="I42" s="18" t="s">
        <v>26</v>
      </c>
      <c r="J42" s="18" t="s">
        <v>29</v>
      </c>
      <c r="K42" s="18" t="s">
        <v>27</v>
      </c>
      <c r="L42" s="18" t="s">
        <v>28</v>
      </c>
      <c r="M42" s="18" t="s">
        <v>27</v>
      </c>
      <c r="N42" s="18" t="s">
        <v>27</v>
      </c>
      <c r="O42" s="18" t="s">
        <v>26</v>
      </c>
      <c r="P42" s="18" t="s">
        <v>25</v>
      </c>
      <c r="Q42" s="18" t="s">
        <v>24</v>
      </c>
    </row>
    <row r="43" spans="1:17" x14ac:dyDescent="0.25">
      <c r="A43" s="27">
        <v>45962</v>
      </c>
      <c r="B43" s="19" t="s">
        <v>23</v>
      </c>
      <c r="C43" s="21">
        <v>3603</v>
      </c>
      <c r="D43" s="21">
        <v>9723</v>
      </c>
      <c r="E43" s="20">
        <v>1690428.8542573487</v>
      </c>
      <c r="F43" s="21">
        <v>233</v>
      </c>
      <c r="G43" s="21">
        <v>376</v>
      </c>
      <c r="H43" s="20">
        <v>23995.301538</v>
      </c>
      <c r="I43" s="21">
        <v>94</v>
      </c>
      <c r="J43" s="21">
        <v>147</v>
      </c>
      <c r="K43" s="20">
        <v>18013.420395099998</v>
      </c>
      <c r="L43" s="21">
        <v>58</v>
      </c>
      <c r="M43" s="20">
        <v>2018.1077292999998</v>
      </c>
      <c r="N43" s="20">
        <f>E43+H43-K43+M43-Q43</f>
        <v>-176.12028900580481</v>
      </c>
      <c r="O43" s="21">
        <v>3685</v>
      </c>
      <c r="P43" s="21">
        <v>9924</v>
      </c>
      <c r="Q43" s="20">
        <v>1698604.9634185545</v>
      </c>
    </row>
    <row r="44" spans="1:17" x14ac:dyDescent="0.25">
      <c r="A44" s="28"/>
      <c r="B44" s="19" t="s">
        <v>22</v>
      </c>
      <c r="C44" s="21">
        <v>797</v>
      </c>
      <c r="D44" s="21">
        <v>1324</v>
      </c>
      <c r="E44" s="20">
        <v>192322.74113561641</v>
      </c>
      <c r="F44" s="21">
        <v>28</v>
      </c>
      <c r="G44" s="21">
        <v>43</v>
      </c>
      <c r="H44" s="20">
        <v>3020.8205199999998</v>
      </c>
      <c r="I44" s="21">
        <v>15</v>
      </c>
      <c r="J44" s="21">
        <v>19</v>
      </c>
      <c r="K44" s="20">
        <v>1145.1380355000001</v>
      </c>
      <c r="L44" s="21">
        <v>9</v>
      </c>
      <c r="M44" s="20">
        <v>182.96999999999997</v>
      </c>
      <c r="N44" s="20">
        <f>E44+H44-K44+M44-Q44</f>
        <v>274.77784259986947</v>
      </c>
      <c r="O44" s="21">
        <v>802</v>
      </c>
      <c r="P44" s="21">
        <v>1335</v>
      </c>
      <c r="Q44" s="20">
        <v>194106.61577751656</v>
      </c>
    </row>
    <row r="45" spans="1:17" x14ac:dyDescent="0.25">
      <c r="A45" s="28"/>
      <c r="B45" s="19" t="s">
        <v>21</v>
      </c>
      <c r="C45" s="21">
        <v>64</v>
      </c>
      <c r="D45" s="21">
        <v>714</v>
      </c>
      <c r="E45" s="20">
        <v>24738.891279999782</v>
      </c>
      <c r="F45" s="21">
        <v>4</v>
      </c>
      <c r="G45" s="21">
        <v>16</v>
      </c>
      <c r="H45" s="20">
        <v>124.28</v>
      </c>
      <c r="I45" s="21">
        <v>6</v>
      </c>
      <c r="J45" s="21">
        <v>20</v>
      </c>
      <c r="K45" s="20">
        <v>1095.05</v>
      </c>
      <c r="L45" s="21">
        <v>0</v>
      </c>
      <c r="M45" s="20">
        <v>0</v>
      </c>
      <c r="N45" s="20">
        <f>E45+H45-K45+M45-Q45</f>
        <v>0</v>
      </c>
      <c r="O45" s="21">
        <v>64</v>
      </c>
      <c r="P45" s="21">
        <v>714</v>
      </c>
      <c r="Q45" s="20">
        <v>23768.121279999807</v>
      </c>
    </row>
    <row r="46" spans="1:17" x14ac:dyDescent="0.25">
      <c r="A46" s="29"/>
      <c r="B46" s="19" t="s">
        <v>2</v>
      </c>
      <c r="C46" s="21">
        <v>824</v>
      </c>
      <c r="D46" s="21">
        <v>2015</v>
      </c>
      <c r="E46" s="20">
        <v>376782.47976734204</v>
      </c>
      <c r="F46" s="21">
        <v>41</v>
      </c>
      <c r="G46" s="21">
        <v>54</v>
      </c>
      <c r="H46" s="20">
        <v>3533.5839000999999</v>
      </c>
      <c r="I46" s="21">
        <v>18</v>
      </c>
      <c r="J46" s="21">
        <v>30</v>
      </c>
      <c r="K46" s="20">
        <v>4119.3994790000006</v>
      </c>
      <c r="L46" s="21">
        <v>32</v>
      </c>
      <c r="M46" s="20">
        <v>215.52183980000001</v>
      </c>
      <c r="N46" s="20">
        <f>E46+H46-K46+M46-Q46</f>
        <v>-150.81273483647965</v>
      </c>
      <c r="O46" s="21">
        <v>833</v>
      </c>
      <c r="P46" s="21">
        <v>2067</v>
      </c>
      <c r="Q46" s="20">
        <v>376562.99876307853</v>
      </c>
    </row>
    <row r="47" spans="1:17" x14ac:dyDescent="0.25">
      <c r="A47" s="19"/>
      <c r="B47" s="18" t="s">
        <v>1</v>
      </c>
      <c r="C47" s="17">
        <f t="shared" ref="C47:Q47" si="3">SUM(C43:C46)</f>
        <v>5288</v>
      </c>
      <c r="D47" s="17">
        <f t="shared" si="3"/>
        <v>13776</v>
      </c>
      <c r="E47" s="16">
        <f t="shared" si="3"/>
        <v>2284272.966440307</v>
      </c>
      <c r="F47" s="17">
        <f t="shared" si="3"/>
        <v>306</v>
      </c>
      <c r="G47" s="17">
        <f t="shared" si="3"/>
        <v>489</v>
      </c>
      <c r="H47" s="16">
        <f t="shared" si="3"/>
        <v>30673.985958099998</v>
      </c>
      <c r="I47" s="17">
        <f t="shared" si="3"/>
        <v>133</v>
      </c>
      <c r="J47" s="17">
        <f t="shared" si="3"/>
        <v>216</v>
      </c>
      <c r="K47" s="16">
        <f t="shared" si="3"/>
        <v>24373.007909599997</v>
      </c>
      <c r="L47" s="17">
        <f t="shared" si="3"/>
        <v>99</v>
      </c>
      <c r="M47" s="16">
        <f t="shared" si="3"/>
        <v>2416.5995690999998</v>
      </c>
      <c r="N47" s="16">
        <f t="shared" si="3"/>
        <v>-52.155181242414983</v>
      </c>
      <c r="O47" s="17">
        <f t="shared" si="3"/>
        <v>5384</v>
      </c>
      <c r="P47" s="17">
        <f t="shared" si="3"/>
        <v>14040</v>
      </c>
      <c r="Q47" s="16">
        <f t="shared" si="3"/>
        <v>2293042.6992391492</v>
      </c>
    </row>
    <row r="48" spans="1:17" x14ac:dyDescent="0.25">
      <c r="A48" s="2" t="s">
        <v>20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5">
      <c r="A49" s="2" t="s">
        <v>19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 t="s">
        <v>18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 t="s">
        <v>17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 x14ac:dyDescent="0.25">
      <c r="A53" s="23" t="s">
        <v>42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ht="30" customHeight="1" x14ac:dyDescent="0.25">
      <c r="A54" s="24" t="s">
        <v>40</v>
      </c>
      <c r="B54" s="24" t="s">
        <v>39</v>
      </c>
      <c r="C54" s="26" t="s">
        <v>38</v>
      </c>
      <c r="D54" s="26"/>
      <c r="E54" s="26"/>
      <c r="F54" s="26" t="s">
        <v>37</v>
      </c>
      <c r="G54" s="26"/>
      <c r="H54" s="26"/>
      <c r="I54" s="26" t="s">
        <v>36</v>
      </c>
      <c r="J54" s="26"/>
      <c r="K54" s="26"/>
      <c r="L54" s="26" t="s">
        <v>35</v>
      </c>
      <c r="M54" s="26"/>
      <c r="N54" s="9" t="s">
        <v>34</v>
      </c>
      <c r="O54" s="26" t="s">
        <v>33</v>
      </c>
      <c r="P54" s="26"/>
      <c r="Q54" s="26"/>
    </row>
    <row r="55" spans="1:17" ht="60" x14ac:dyDescent="0.25">
      <c r="A55" s="25"/>
      <c r="B55" s="25"/>
      <c r="C55" s="18" t="s">
        <v>26</v>
      </c>
      <c r="D55" s="18" t="s">
        <v>32</v>
      </c>
      <c r="E55" s="18" t="s">
        <v>31</v>
      </c>
      <c r="F55" s="18" t="s">
        <v>26</v>
      </c>
      <c r="G55" s="18" t="s">
        <v>30</v>
      </c>
      <c r="H55" s="18" t="s">
        <v>27</v>
      </c>
      <c r="I55" s="18" t="s">
        <v>26</v>
      </c>
      <c r="J55" s="18" t="s">
        <v>29</v>
      </c>
      <c r="K55" s="18" t="s">
        <v>27</v>
      </c>
      <c r="L55" s="18" t="s">
        <v>28</v>
      </c>
      <c r="M55" s="18" t="s">
        <v>27</v>
      </c>
      <c r="N55" s="18" t="s">
        <v>27</v>
      </c>
      <c r="O55" s="18" t="s">
        <v>26</v>
      </c>
      <c r="P55" s="18" t="s">
        <v>25</v>
      </c>
      <c r="Q55" s="18" t="s">
        <v>24</v>
      </c>
    </row>
    <row r="56" spans="1:17" x14ac:dyDescent="0.25">
      <c r="A56" s="27">
        <v>45962</v>
      </c>
      <c r="B56" s="19" t="s">
        <v>23</v>
      </c>
      <c r="C56" s="21">
        <v>426</v>
      </c>
      <c r="D56" s="21">
        <v>1971</v>
      </c>
      <c r="E56" s="20">
        <v>1040024.6704815587</v>
      </c>
      <c r="F56" s="21">
        <v>17</v>
      </c>
      <c r="G56" s="21">
        <v>46</v>
      </c>
      <c r="H56" s="20">
        <v>11634.75</v>
      </c>
      <c r="I56" s="21">
        <v>23</v>
      </c>
      <c r="J56" s="21">
        <v>41</v>
      </c>
      <c r="K56" s="20">
        <v>12887.215552</v>
      </c>
      <c r="L56" s="21">
        <v>9</v>
      </c>
      <c r="M56" s="20">
        <v>0.4214</v>
      </c>
      <c r="N56" s="20">
        <f>E56+H56-K56+M56-Q56</f>
        <v>1153.7204847994726</v>
      </c>
      <c r="O56" s="21">
        <v>429</v>
      </c>
      <c r="P56" s="21">
        <v>1971</v>
      </c>
      <c r="Q56" s="20">
        <v>1037618.9058447592</v>
      </c>
    </row>
    <row r="57" spans="1:17" x14ac:dyDescent="0.25">
      <c r="A57" s="28"/>
      <c r="B57" s="19" t="s">
        <v>22</v>
      </c>
      <c r="C57" s="21">
        <v>67</v>
      </c>
      <c r="D57" s="21">
        <v>130</v>
      </c>
      <c r="E57" s="20">
        <v>53885.141765774977</v>
      </c>
      <c r="F57" s="21">
        <v>3</v>
      </c>
      <c r="G57" s="21">
        <v>4</v>
      </c>
      <c r="H57" s="20">
        <v>935</v>
      </c>
      <c r="I57" s="21">
        <v>3</v>
      </c>
      <c r="J57" s="21">
        <v>3</v>
      </c>
      <c r="K57" s="20">
        <v>476.70254549999999</v>
      </c>
      <c r="L57" s="21">
        <v>0</v>
      </c>
      <c r="M57" s="20">
        <v>0</v>
      </c>
      <c r="N57" s="20">
        <f>E57+H57-K57+M57-Q57</f>
        <v>22.902096599987999</v>
      </c>
      <c r="O57" s="21">
        <v>69</v>
      </c>
      <c r="P57" s="21">
        <v>132</v>
      </c>
      <c r="Q57" s="20">
        <v>54320.537123674992</v>
      </c>
    </row>
    <row r="58" spans="1:17" x14ac:dyDescent="0.25">
      <c r="A58" s="28"/>
      <c r="B58" s="19" t="s">
        <v>21</v>
      </c>
      <c r="C58" s="21">
        <v>12</v>
      </c>
      <c r="D58" s="21">
        <v>33</v>
      </c>
      <c r="E58" s="20">
        <v>3564.1980899999994</v>
      </c>
      <c r="F58" s="21">
        <v>0</v>
      </c>
      <c r="G58" s="21">
        <v>0</v>
      </c>
      <c r="H58" s="20">
        <v>0</v>
      </c>
      <c r="I58" s="21">
        <v>1</v>
      </c>
      <c r="J58" s="21">
        <v>1</v>
      </c>
      <c r="K58" s="20">
        <v>1000</v>
      </c>
      <c r="L58" s="21">
        <v>0</v>
      </c>
      <c r="M58" s="20">
        <v>0</v>
      </c>
      <c r="N58" s="20">
        <f>E58+H58-K58+M58-Q58</f>
        <v>0</v>
      </c>
      <c r="O58" s="21">
        <v>12</v>
      </c>
      <c r="P58" s="21">
        <v>32</v>
      </c>
      <c r="Q58" s="20">
        <v>2564.1980899999994</v>
      </c>
    </row>
    <row r="59" spans="1:17" x14ac:dyDescent="0.25">
      <c r="A59" s="29"/>
      <c r="B59" s="19" t="s">
        <v>2</v>
      </c>
      <c r="C59" s="21">
        <v>40</v>
      </c>
      <c r="D59" s="21">
        <v>113</v>
      </c>
      <c r="E59" s="20">
        <v>36561.08947283998</v>
      </c>
      <c r="F59" s="21">
        <v>0</v>
      </c>
      <c r="G59" s="21">
        <v>0</v>
      </c>
      <c r="H59" s="20">
        <v>0</v>
      </c>
      <c r="I59" s="21">
        <v>1</v>
      </c>
      <c r="J59" s="21">
        <v>1</v>
      </c>
      <c r="K59" s="20">
        <v>208.52</v>
      </c>
      <c r="L59" s="21">
        <v>0</v>
      </c>
      <c r="M59" s="20">
        <v>0</v>
      </c>
      <c r="N59" s="20">
        <f>E59+H59-K59+M59-Q59</f>
        <v>2.7925308599660639</v>
      </c>
      <c r="O59" s="21">
        <v>39</v>
      </c>
      <c r="P59" s="21">
        <v>112</v>
      </c>
      <c r="Q59" s="20">
        <v>36349.776941980017</v>
      </c>
    </row>
    <row r="60" spans="1:17" x14ac:dyDescent="0.25">
      <c r="A60" s="19"/>
      <c r="B60" s="18" t="s">
        <v>1</v>
      </c>
      <c r="C60" s="17">
        <f t="shared" ref="C60:Q60" si="4">SUM(C56:C59)</f>
        <v>545</v>
      </c>
      <c r="D60" s="17">
        <f t="shared" si="4"/>
        <v>2247</v>
      </c>
      <c r="E60" s="16">
        <f t="shared" si="4"/>
        <v>1134035.0998101737</v>
      </c>
      <c r="F60" s="17">
        <f t="shared" si="4"/>
        <v>20</v>
      </c>
      <c r="G60" s="17">
        <f t="shared" si="4"/>
        <v>50</v>
      </c>
      <c r="H60" s="16">
        <f t="shared" si="4"/>
        <v>12569.75</v>
      </c>
      <c r="I60" s="17">
        <f t="shared" si="4"/>
        <v>28</v>
      </c>
      <c r="J60" s="17">
        <f t="shared" si="4"/>
        <v>46</v>
      </c>
      <c r="K60" s="16">
        <f t="shared" si="4"/>
        <v>14572.4380975</v>
      </c>
      <c r="L60" s="17">
        <f t="shared" si="4"/>
        <v>9</v>
      </c>
      <c r="M60" s="16">
        <f t="shared" si="4"/>
        <v>0.4214</v>
      </c>
      <c r="N60" s="16">
        <f t="shared" si="4"/>
        <v>1179.4151122594267</v>
      </c>
      <c r="O60" s="17">
        <f t="shared" si="4"/>
        <v>549</v>
      </c>
      <c r="P60" s="17">
        <f t="shared" si="4"/>
        <v>2247</v>
      </c>
      <c r="Q60" s="16">
        <f t="shared" si="4"/>
        <v>1130853.4180004143</v>
      </c>
    </row>
    <row r="61" spans="1:17" x14ac:dyDescent="0.25">
      <c r="A61" s="2" t="s">
        <v>20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5">
      <c r="A62" s="2" t="s">
        <v>19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5">
      <c r="A63" s="2" t="s">
        <v>18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5">
      <c r="A64" s="2" t="s">
        <v>17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 x14ac:dyDescent="0.25">
      <c r="A66" s="23" t="s">
        <v>41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ht="30" customHeight="1" x14ac:dyDescent="0.25">
      <c r="A67" s="24" t="s">
        <v>40</v>
      </c>
      <c r="B67" s="24" t="s">
        <v>39</v>
      </c>
      <c r="C67" s="26" t="s">
        <v>38</v>
      </c>
      <c r="D67" s="26"/>
      <c r="E67" s="26"/>
      <c r="F67" s="26" t="s">
        <v>37</v>
      </c>
      <c r="G67" s="26"/>
      <c r="H67" s="26"/>
      <c r="I67" s="26" t="s">
        <v>36</v>
      </c>
      <c r="J67" s="26"/>
      <c r="K67" s="26"/>
      <c r="L67" s="26" t="s">
        <v>35</v>
      </c>
      <c r="M67" s="26"/>
      <c r="N67" s="9" t="s">
        <v>34</v>
      </c>
      <c r="O67" s="26" t="s">
        <v>33</v>
      </c>
      <c r="P67" s="26"/>
      <c r="Q67" s="26"/>
    </row>
    <row r="68" spans="1:17" ht="60" x14ac:dyDescent="0.25">
      <c r="A68" s="25"/>
      <c r="B68" s="25"/>
      <c r="C68" s="18" t="s">
        <v>26</v>
      </c>
      <c r="D68" s="18" t="s">
        <v>32</v>
      </c>
      <c r="E68" s="18" t="s">
        <v>31</v>
      </c>
      <c r="F68" s="18" t="s">
        <v>26</v>
      </c>
      <c r="G68" s="18" t="s">
        <v>30</v>
      </c>
      <c r="H68" s="18" t="s">
        <v>27</v>
      </c>
      <c r="I68" s="18" t="s">
        <v>26</v>
      </c>
      <c r="J68" s="18" t="s">
        <v>29</v>
      </c>
      <c r="K68" s="18" t="s">
        <v>27</v>
      </c>
      <c r="L68" s="18" t="s">
        <v>28</v>
      </c>
      <c r="M68" s="18" t="s">
        <v>27</v>
      </c>
      <c r="N68" s="18" t="s">
        <v>27</v>
      </c>
      <c r="O68" s="18" t="s">
        <v>26</v>
      </c>
      <c r="P68" s="18" t="s">
        <v>25</v>
      </c>
      <c r="Q68" s="18" t="s">
        <v>24</v>
      </c>
    </row>
    <row r="69" spans="1:17" x14ac:dyDescent="0.25">
      <c r="A69" s="27">
        <v>45962</v>
      </c>
      <c r="B69" s="19" t="s">
        <v>23</v>
      </c>
      <c r="C69" s="21">
        <v>3269</v>
      </c>
      <c r="D69" s="21">
        <v>7752</v>
      </c>
      <c r="E69" s="20">
        <v>650404.18377574312</v>
      </c>
      <c r="F69" s="21">
        <v>217</v>
      </c>
      <c r="G69" s="21">
        <v>330</v>
      </c>
      <c r="H69" s="20">
        <v>12360.551537999998</v>
      </c>
      <c r="I69" s="21">
        <v>72</v>
      </c>
      <c r="J69" s="21">
        <v>106</v>
      </c>
      <c r="K69" s="20">
        <v>5126.2048430999994</v>
      </c>
      <c r="L69" s="21">
        <v>49</v>
      </c>
      <c r="M69" s="20">
        <v>2017.6863293000001</v>
      </c>
      <c r="N69" s="20">
        <f>E69+H69-K69+M69-Q69</f>
        <v>-1329.8407737986417</v>
      </c>
      <c r="O69" s="21">
        <v>3347</v>
      </c>
      <c r="P69" s="21">
        <v>7953</v>
      </c>
      <c r="Q69" s="20">
        <v>660986.05757374177</v>
      </c>
    </row>
    <row r="70" spans="1:17" x14ac:dyDescent="0.25">
      <c r="A70" s="28"/>
      <c r="B70" s="19" t="s">
        <v>22</v>
      </c>
      <c r="C70" s="21">
        <v>742</v>
      </c>
      <c r="D70" s="21">
        <v>1194</v>
      </c>
      <c r="E70" s="20">
        <v>138437.59936984142</v>
      </c>
      <c r="F70" s="21">
        <v>25</v>
      </c>
      <c r="G70" s="21">
        <v>39</v>
      </c>
      <c r="H70" s="20">
        <v>2085.8205199999998</v>
      </c>
      <c r="I70" s="21">
        <v>12</v>
      </c>
      <c r="J70" s="21">
        <v>16</v>
      </c>
      <c r="K70" s="20">
        <v>668.43548999999985</v>
      </c>
      <c r="L70" s="21">
        <v>9</v>
      </c>
      <c r="M70" s="20">
        <v>182.96999999999997</v>
      </c>
      <c r="N70" s="20">
        <f>E70+H70-K70+M70-Q70</f>
        <v>251.87574600015068</v>
      </c>
      <c r="O70" s="21">
        <v>745</v>
      </c>
      <c r="P70" s="21">
        <v>1203</v>
      </c>
      <c r="Q70" s="20">
        <v>139786.07865384128</v>
      </c>
    </row>
    <row r="71" spans="1:17" x14ac:dyDescent="0.25">
      <c r="A71" s="28"/>
      <c r="B71" s="19" t="s">
        <v>21</v>
      </c>
      <c r="C71" s="21">
        <v>55</v>
      </c>
      <c r="D71" s="21">
        <v>681</v>
      </c>
      <c r="E71" s="20">
        <v>21174.693189999776</v>
      </c>
      <c r="F71" s="21">
        <v>4</v>
      </c>
      <c r="G71" s="21">
        <v>16</v>
      </c>
      <c r="H71" s="20">
        <v>124.28</v>
      </c>
      <c r="I71" s="21">
        <v>5</v>
      </c>
      <c r="J71" s="21">
        <v>19</v>
      </c>
      <c r="K71" s="20">
        <v>95.049999999999983</v>
      </c>
      <c r="L71" s="21">
        <v>0</v>
      </c>
      <c r="M71" s="20">
        <v>0</v>
      </c>
      <c r="N71" s="20">
        <f>E71+H71-K71+M71-Q71</f>
        <v>-2.9103830456733704E-11</v>
      </c>
      <c r="O71" s="21">
        <v>55</v>
      </c>
      <c r="P71" s="21">
        <v>682</v>
      </c>
      <c r="Q71" s="20">
        <v>21203.923189999805</v>
      </c>
    </row>
    <row r="72" spans="1:17" x14ac:dyDescent="0.25">
      <c r="A72" s="29"/>
      <c r="B72" s="19" t="s">
        <v>2</v>
      </c>
      <c r="C72" s="21">
        <v>788</v>
      </c>
      <c r="D72" s="21">
        <v>1902</v>
      </c>
      <c r="E72" s="20">
        <v>340221.3902945022</v>
      </c>
      <c r="F72" s="21">
        <v>41</v>
      </c>
      <c r="G72" s="21">
        <v>54</v>
      </c>
      <c r="H72" s="20">
        <v>3533.5839000999999</v>
      </c>
      <c r="I72" s="21">
        <v>17</v>
      </c>
      <c r="J72" s="21">
        <v>29</v>
      </c>
      <c r="K72" s="20">
        <v>3910.8794790000006</v>
      </c>
      <c r="L72" s="21">
        <v>32</v>
      </c>
      <c r="M72" s="20">
        <v>215.52183980000001</v>
      </c>
      <c r="N72" s="20">
        <f>E72+H72-K72+M72-Q72</f>
        <v>-153.6052656971151</v>
      </c>
      <c r="O72" s="21">
        <v>798</v>
      </c>
      <c r="P72" s="21">
        <v>1955</v>
      </c>
      <c r="Q72" s="20">
        <v>340213.22182109935</v>
      </c>
    </row>
    <row r="73" spans="1:17" x14ac:dyDescent="0.25">
      <c r="A73" s="19"/>
      <c r="B73" s="18" t="s">
        <v>1</v>
      </c>
      <c r="C73" s="17">
        <f t="shared" ref="C73:Q73" si="5">SUM(C69:C72)</f>
        <v>4854</v>
      </c>
      <c r="D73" s="17">
        <f t="shared" si="5"/>
        <v>11529</v>
      </c>
      <c r="E73" s="16">
        <f t="shared" si="5"/>
        <v>1150237.8666300864</v>
      </c>
      <c r="F73" s="17">
        <f t="shared" si="5"/>
        <v>287</v>
      </c>
      <c r="G73" s="17">
        <f t="shared" si="5"/>
        <v>439</v>
      </c>
      <c r="H73" s="16">
        <f t="shared" si="5"/>
        <v>18104.235958099998</v>
      </c>
      <c r="I73" s="17">
        <f t="shared" si="5"/>
        <v>106</v>
      </c>
      <c r="J73" s="17">
        <f t="shared" si="5"/>
        <v>170</v>
      </c>
      <c r="K73" s="16">
        <f t="shared" si="5"/>
        <v>9800.5698121000005</v>
      </c>
      <c r="L73" s="17">
        <f t="shared" si="5"/>
        <v>90</v>
      </c>
      <c r="M73" s="16">
        <f t="shared" si="5"/>
        <v>2416.1781691000001</v>
      </c>
      <c r="N73" s="16">
        <f t="shared" si="5"/>
        <v>-1231.5702934956353</v>
      </c>
      <c r="O73" s="17">
        <f t="shared" si="5"/>
        <v>4945</v>
      </c>
      <c r="P73" s="17">
        <f t="shared" si="5"/>
        <v>11793</v>
      </c>
      <c r="Q73" s="16">
        <f t="shared" si="5"/>
        <v>1162189.2812386821</v>
      </c>
    </row>
    <row r="74" spans="1:17" x14ac:dyDescent="0.25">
      <c r="A74" s="2" t="s">
        <v>20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" t="s">
        <v>19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5">
      <c r="A76" s="2" t="s">
        <v>18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5">
      <c r="A77" s="2" t="s">
        <v>17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5">
      <c r="A78" s="2"/>
    </row>
    <row r="79" spans="1:17" x14ac:dyDescent="0.25">
      <c r="A79" s="30" t="s">
        <v>16</v>
      </c>
      <c r="B79" s="30"/>
      <c r="C79" s="30"/>
      <c r="D79" s="30"/>
    </row>
    <row r="80" spans="1:17" ht="60" x14ac:dyDescent="0.25">
      <c r="A80" s="9" t="s">
        <v>14</v>
      </c>
      <c r="B80" s="10" t="s">
        <v>13</v>
      </c>
      <c r="C80" s="10" t="s">
        <v>15</v>
      </c>
      <c r="D80" s="10" t="s">
        <v>10</v>
      </c>
    </row>
    <row r="81" spans="1:6" x14ac:dyDescent="0.25">
      <c r="A81" s="27">
        <v>45962</v>
      </c>
      <c r="B81" s="15" t="s">
        <v>9</v>
      </c>
      <c r="C81" s="14">
        <v>754994.32558140915</v>
      </c>
      <c r="D81" s="13">
        <f t="shared" ref="D81:D88" si="6">C81/$C$89</f>
        <v>0.13120856215700405</v>
      </c>
    </row>
    <row r="82" spans="1:6" x14ac:dyDescent="0.25">
      <c r="A82" s="28"/>
      <c r="B82" s="15" t="s">
        <v>8</v>
      </c>
      <c r="C82" s="14">
        <v>237500.66880000042</v>
      </c>
      <c r="D82" s="13">
        <f t="shared" si="6"/>
        <v>4.127464301215434E-2</v>
      </c>
    </row>
    <row r="83" spans="1:6" x14ac:dyDescent="0.25">
      <c r="A83" s="28"/>
      <c r="B83" s="15" t="s">
        <v>7</v>
      </c>
      <c r="C83" s="14">
        <v>968329.52901476342</v>
      </c>
      <c r="D83" s="13">
        <f t="shared" si="6"/>
        <v>0.16828354981125779</v>
      </c>
    </row>
    <row r="84" spans="1:6" x14ac:dyDescent="0.25">
      <c r="A84" s="28"/>
      <c r="B84" s="15" t="s">
        <v>6</v>
      </c>
      <c r="C84" s="14">
        <v>1142883.8037605146</v>
      </c>
      <c r="D84" s="13">
        <f t="shared" si="6"/>
        <v>0.19861889755060855</v>
      </c>
    </row>
    <row r="85" spans="1:6" x14ac:dyDescent="0.25">
      <c r="A85" s="28"/>
      <c r="B85" s="15" t="s">
        <v>5</v>
      </c>
      <c r="C85" s="14">
        <v>707294.00377865334</v>
      </c>
      <c r="D85" s="13">
        <f t="shared" si="6"/>
        <v>0.12291884337885793</v>
      </c>
    </row>
    <row r="86" spans="1:6" x14ac:dyDescent="0.25">
      <c r="A86" s="28"/>
      <c r="B86" s="15" t="s">
        <v>4</v>
      </c>
      <c r="C86" s="14">
        <v>170748.94421585763</v>
      </c>
      <c r="D86" s="13">
        <f t="shared" si="6"/>
        <v>2.967402893145776E-2</v>
      </c>
    </row>
    <row r="87" spans="1:6" x14ac:dyDescent="0.25">
      <c r="A87" s="28"/>
      <c r="B87" s="15" t="s">
        <v>3</v>
      </c>
      <c r="C87" s="14">
        <v>1704526.6037682346</v>
      </c>
      <c r="D87" s="13">
        <f t="shared" si="6"/>
        <v>0.29622538509354129</v>
      </c>
    </row>
    <row r="88" spans="1:6" x14ac:dyDescent="0.25">
      <c r="A88" s="28"/>
      <c r="B88" s="15" t="s">
        <v>2</v>
      </c>
      <c r="C88" s="14">
        <v>67876.523580485824</v>
      </c>
      <c r="D88" s="13">
        <f t="shared" si="6"/>
        <v>1.1796090065118265E-2</v>
      </c>
    </row>
    <row r="89" spans="1:6" x14ac:dyDescent="0.25">
      <c r="A89" s="29"/>
      <c r="B89" s="10" t="s">
        <v>1</v>
      </c>
      <c r="C89" s="12">
        <f>SUM(C81:C88)</f>
        <v>5754154.4024999188</v>
      </c>
      <c r="D89" s="11">
        <f>SUM(D81:D88)</f>
        <v>1</v>
      </c>
    </row>
    <row r="90" spans="1:6" x14ac:dyDescent="0.25">
      <c r="A90" s="2" t="s">
        <v>0</v>
      </c>
    </row>
    <row r="91" spans="1:6" x14ac:dyDescent="0.25">
      <c r="A91" s="2"/>
    </row>
    <row r="92" spans="1:6" ht="75" x14ac:dyDescent="0.25">
      <c r="A92" s="9" t="s">
        <v>14</v>
      </c>
      <c r="B92" s="10" t="s">
        <v>13</v>
      </c>
      <c r="C92" s="9" t="s">
        <v>12</v>
      </c>
      <c r="D92" s="9" t="s">
        <v>10</v>
      </c>
      <c r="E92" s="9" t="s">
        <v>11</v>
      </c>
      <c r="F92" s="9" t="s">
        <v>10</v>
      </c>
    </row>
    <row r="93" spans="1:6" x14ac:dyDescent="0.25">
      <c r="A93" s="27">
        <v>45962</v>
      </c>
      <c r="B93" s="8" t="s">
        <v>9</v>
      </c>
      <c r="C93" s="7">
        <v>752390.27649990912</v>
      </c>
      <c r="D93" s="6">
        <f t="shared" ref="D93:D100" si="7">C93/$C$101</f>
        <v>0.16933047563082451</v>
      </c>
      <c r="E93" s="7">
        <v>2604.0490815000026</v>
      </c>
      <c r="F93" s="6">
        <f t="shared" ref="F93:F100" si="8">E93/$E$101</f>
        <v>1.9865654392547416E-3</v>
      </c>
    </row>
    <row r="94" spans="1:6" x14ac:dyDescent="0.25">
      <c r="A94" s="28"/>
      <c r="B94" s="8" t="s">
        <v>8</v>
      </c>
      <c r="C94" s="7">
        <v>236121.47430000041</v>
      </c>
      <c r="D94" s="6">
        <f t="shared" si="7"/>
        <v>5.3140720711952749E-2</v>
      </c>
      <c r="E94" s="7">
        <v>1379.1944999999996</v>
      </c>
      <c r="F94" s="6">
        <f t="shared" si="8"/>
        <v>1.0521537966296662E-3</v>
      </c>
    </row>
    <row r="95" spans="1:6" x14ac:dyDescent="0.25">
      <c r="A95" s="28"/>
      <c r="B95" s="8" t="s">
        <v>7</v>
      </c>
      <c r="C95" s="7">
        <v>921273.24109999498</v>
      </c>
      <c r="D95" s="6">
        <f t="shared" si="7"/>
        <v>0.20733871897855696</v>
      </c>
      <c r="E95" s="7">
        <v>47056.287914768436</v>
      </c>
      <c r="F95" s="6">
        <f t="shared" si="8"/>
        <v>3.5898092680055137E-2</v>
      </c>
    </row>
    <row r="96" spans="1:6" x14ac:dyDescent="0.25">
      <c r="A96" s="28"/>
      <c r="B96" s="8" t="s">
        <v>6</v>
      </c>
      <c r="C96" s="7">
        <v>1125360.7528765146</v>
      </c>
      <c r="D96" s="6">
        <f t="shared" si="7"/>
        <v>0.25326998167402021</v>
      </c>
      <c r="E96" s="7">
        <v>17523.050884000015</v>
      </c>
      <c r="F96" s="6">
        <f t="shared" si="8"/>
        <v>1.336790751133031E-2</v>
      </c>
    </row>
    <row r="97" spans="1:6" x14ac:dyDescent="0.25">
      <c r="A97" s="28"/>
      <c r="B97" s="8" t="s">
        <v>5</v>
      </c>
      <c r="C97" s="7">
        <v>638054.19558634062</v>
      </c>
      <c r="D97" s="6">
        <f t="shared" si="7"/>
        <v>0.143598374130359</v>
      </c>
      <c r="E97" s="7">
        <v>69239.808192312747</v>
      </c>
      <c r="F97" s="6">
        <f t="shared" si="8"/>
        <v>5.2821358457745986E-2</v>
      </c>
    </row>
    <row r="98" spans="1:6" x14ac:dyDescent="0.25">
      <c r="A98" s="28"/>
      <c r="B98" s="8" t="s">
        <v>4</v>
      </c>
      <c r="C98" s="7">
        <v>165317.09427947464</v>
      </c>
      <c r="D98" s="6">
        <f t="shared" si="7"/>
        <v>3.7205720327052473E-2</v>
      </c>
      <c r="E98" s="7">
        <v>5431.8499363829997</v>
      </c>
      <c r="F98" s="6">
        <f t="shared" si="8"/>
        <v>4.1438256411898289E-3</v>
      </c>
    </row>
    <row r="99" spans="1:6" x14ac:dyDescent="0.25">
      <c r="A99" s="28"/>
      <c r="B99" s="8" t="s">
        <v>3</v>
      </c>
      <c r="C99" s="7">
        <v>544277.5618083193</v>
      </c>
      <c r="D99" s="6">
        <f t="shared" si="7"/>
        <v>0.12249331403500578</v>
      </c>
      <c r="E99" s="7">
        <v>1160249.0419599153</v>
      </c>
      <c r="F99" s="6">
        <f t="shared" si="8"/>
        <v>0.88512565452810188</v>
      </c>
    </row>
    <row r="100" spans="1:6" x14ac:dyDescent="0.25">
      <c r="A100" s="28"/>
      <c r="B100" s="8" t="s">
        <v>2</v>
      </c>
      <c r="C100" s="7">
        <v>60530.054336323818</v>
      </c>
      <c r="D100" s="6">
        <f t="shared" si="7"/>
        <v>1.3622694512228459E-2</v>
      </c>
      <c r="E100" s="7">
        <v>7346.4692441620045</v>
      </c>
      <c r="F100" s="6">
        <f t="shared" si="8"/>
        <v>5.6044419456923083E-3</v>
      </c>
    </row>
    <row r="101" spans="1:6" x14ac:dyDescent="0.25">
      <c r="A101" s="29"/>
      <c r="B101" s="5" t="s">
        <v>1</v>
      </c>
      <c r="C101" s="4">
        <f>SUM(C93:C100)</f>
        <v>4443324.6507868767</v>
      </c>
      <c r="D101" s="3">
        <f>SUM(D93:D100)</f>
        <v>1.0000000000000002</v>
      </c>
      <c r="E101" s="4">
        <f>SUM(E93:E100)</f>
        <v>1310829.7517130417</v>
      </c>
      <c r="F101" s="3">
        <f>SUM(F93:F100)</f>
        <v>0.99999999999999989</v>
      </c>
    </row>
    <row r="102" spans="1:6" x14ac:dyDescent="0.25">
      <c r="A102" s="2" t="s">
        <v>0</v>
      </c>
    </row>
  </sheetData>
  <mergeCells count="57">
    <mergeCell ref="A69:A72"/>
    <mergeCell ref="A79:D79"/>
    <mergeCell ref="A81:A89"/>
    <mergeCell ref="A93:A101"/>
    <mergeCell ref="A56:A59"/>
    <mergeCell ref="A66:Q66"/>
    <mergeCell ref="A67:A68"/>
    <mergeCell ref="B67:B68"/>
    <mergeCell ref="C67:E67"/>
    <mergeCell ref="F67:H67"/>
    <mergeCell ref="I67:K67"/>
    <mergeCell ref="L67:M67"/>
    <mergeCell ref="O67:Q67"/>
    <mergeCell ref="A43:A46"/>
    <mergeCell ref="A53:Q53"/>
    <mergeCell ref="A54:A55"/>
    <mergeCell ref="B54:B55"/>
    <mergeCell ref="C54:E54"/>
    <mergeCell ref="F54:H54"/>
    <mergeCell ref="I54:K54"/>
    <mergeCell ref="L54:M54"/>
    <mergeCell ref="O54:Q54"/>
    <mergeCell ref="A30:A33"/>
    <mergeCell ref="A40:Q40"/>
    <mergeCell ref="A41:A42"/>
    <mergeCell ref="B41:B42"/>
    <mergeCell ref="C41:E41"/>
    <mergeCell ref="F41:H41"/>
    <mergeCell ref="I41:K41"/>
    <mergeCell ref="L41:M41"/>
    <mergeCell ref="O41:Q41"/>
    <mergeCell ref="A17:A20"/>
    <mergeCell ref="A27:Q27"/>
    <mergeCell ref="A28:A29"/>
    <mergeCell ref="B28:B29"/>
    <mergeCell ref="C28:E28"/>
    <mergeCell ref="F28:H28"/>
    <mergeCell ref="I28:K28"/>
    <mergeCell ref="L28:M28"/>
    <mergeCell ref="O28:Q28"/>
    <mergeCell ref="A4:A7"/>
    <mergeCell ref="A14:Q14"/>
    <mergeCell ref="A15:A16"/>
    <mergeCell ref="B15:B16"/>
    <mergeCell ref="C15:E15"/>
    <mergeCell ref="F15:H15"/>
    <mergeCell ref="I15:K15"/>
    <mergeCell ref="L15:M15"/>
    <mergeCell ref="O15:Q15"/>
    <mergeCell ref="A1:Q1"/>
    <mergeCell ref="A2:A3"/>
    <mergeCell ref="B2:B3"/>
    <mergeCell ref="C2:E2"/>
    <mergeCell ref="F2:H2"/>
    <mergeCell ref="I2:K2"/>
    <mergeCell ref="L2:M2"/>
    <mergeCell ref="O2:Q2"/>
  </mergeCells>
  <pageMargins left="0.7" right="0.7" top="0.75" bottom="0.75" header="0.3" footer="0.3"/>
  <pageSetup paperSize="9" orientation="portrait" r:id="rId1"/>
  <headerFooter>
    <oddHeader>&amp;C&amp;"Cambria"&amp;11&amp;K180B02 PUBLIC</oddHeader>
    <oddFooter>&amp;C&amp;"Cambria"&amp;11&amp;K180B02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2025-11-13 19:22:46</KDate>
  <Classification>PUBLIC</Classification>
  <Subclassification/>
  <HostName>NSDLDEPNB690</HostName>
  <Domain_User>NSDL/Ronit.Marthak</Domain_User>
  <IPAdd>10.110.5.38</IPAdd>
  <FilePath>D:\REPORTS\SEBI Reports\230725_Abhignan Dande_\October 2025\Annexure-October 25.xlsx</FilePath>
  <KID>424347415641638986585666036353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529EEF6E-859F-4448-B9B9-863E5AB8F01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Ronit Marthak</dc:creator>
  <cp:keywords>PUBLIC</cp:keywords>
  <cp:lastModifiedBy>Ronit Marthak</cp:lastModifiedBy>
  <dcterms:created xsi:type="dcterms:W3CDTF">2025-09-08T09:38:52Z</dcterms:created>
  <dcterms:modified xsi:type="dcterms:W3CDTF">2025-12-10T09:16:32Z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424347415641638986585666036353</vt:lpwstr>
  </property>
</Properties>
</file>