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0" yWindow="0" windowWidth="28800" windowHeight="12210"/>
  </bookViews>
  <sheets>
    <sheet name="Oct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N17" i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N30" i="1"/>
  <c r="N34" i="1" s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N56" i="1"/>
  <c r="N60" i="1" s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D81" i="1"/>
  <c r="D82" i="1"/>
  <c r="D83" i="1"/>
  <c r="D84" i="1"/>
  <c r="D85" i="1"/>
  <c r="D86" i="1"/>
  <c r="C89" i="1"/>
  <c r="D87" i="1" s="1"/>
  <c r="C101" i="1"/>
  <c r="D94" i="1" s="1"/>
  <c r="E101" i="1"/>
  <c r="F93" i="1" s="1"/>
  <c r="F100" i="1" l="1"/>
  <c r="F99" i="1"/>
  <c r="F98" i="1"/>
  <c r="F97" i="1"/>
  <c r="F96" i="1"/>
  <c r="F95" i="1"/>
  <c r="D95" i="1"/>
  <c r="F94" i="1"/>
  <c r="F101" i="1" s="1"/>
  <c r="D93" i="1"/>
  <c r="D100" i="1"/>
  <c r="D99" i="1"/>
  <c r="D98" i="1"/>
  <c r="D97" i="1"/>
  <c r="D96" i="1"/>
  <c r="D88" i="1"/>
  <c r="D89" i="1" s="1"/>
  <c r="D101" i="1" l="1"/>
</calcChain>
</file>

<file path=xl/sharedStrings.xml><?xml version="1.0" encoding="utf-8"?>
<sst xmlns="http://schemas.openxmlformats.org/spreadsheetml/2006/main" count="229" uniqueCount="49">
  <si>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</si>
  <si>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</si>
  <si>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</si>
  <si>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</si>
  <si>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</si>
  <si>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</si>
  <si>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</si>
  <si>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</si>
  <si>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</si>
  <si>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</si>
  <si>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</si>
  <si>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</si>
  <si>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</si>
  <si>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</t>
  </si>
  <si>
    <t>Period</t>
  </si>
  <si>
    <t>Outstanding Value held (Amount in Rs. Cr)</t>
  </si>
  <si>
    <t>Type of issuers#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</si>
  <si>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</si>
  <si>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</si>
  <si>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</si>
  <si>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</si>
  <si>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</si>
  <si>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</si>
  <si>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</si>
  <si>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</si>
  <si>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</si>
  <si>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</si>
  <si>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</si>
  <si>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</si>
  <si>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</si>
  <si>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</si>
  <si>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</si>
  <si>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</si>
  <si>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</si>
  <si>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</si>
  <si>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</si>
  <si>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</si>
  <si>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</si>
  <si>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</si>
  <si>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</si>
  <si>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>Type of Instruments **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</si>
  <si>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</si>
  <si>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</si>
  <si>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</si>
  <si>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Type of Instruments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</si>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</sst>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2" fontId="0" fillId="0" borderId="1" xfId="0" applyNumberFormat="1" applyBorder="1"/>
    <xf numFmtId="0" fontId="0" fillId="0" borderId="1" xfId="0" applyBorder="1"/>
    <xf numFmtId="0" fontId="2" fillId="0" borderId="0" xfId="0" applyFont="1"/>
    <xf numFmtId="0" fontId="0" fillId="0" borderId="3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="80" zoomScaleNormal="80" workbookViewId="0">
      <selection activeCell="B2" sqref="B2:B3"/>
    </sheetView>
  </sheetViews>
  <sheetFormatPr defaultColWidth="9.140625" defaultRowHeight="14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8.1406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7.28515625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2" customHeight="1">
      <c r="A2" s="29" t="s">
        <v>41</v>
      </c>
      <c r="B2" s="29" t="s">
        <v>40</v>
      </c>
      <c r="C2" s="28" t="s">
        <v>39</v>
      </c>
      <c r="D2" s="28"/>
      <c r="E2" s="28"/>
      <c r="F2" s="28" t="s">
        <v>38</v>
      </c>
      <c r="G2" s="28"/>
      <c r="H2" s="28"/>
      <c r="I2" s="28" t="s">
        <v>37</v>
      </c>
      <c r="J2" s="28"/>
      <c r="K2" s="28"/>
      <c r="L2" s="28" t="s">
        <v>36</v>
      </c>
      <c r="M2" s="28"/>
      <c r="N2" s="12" t="s">
        <v>35</v>
      </c>
      <c r="O2" s="28" t="s">
        <v>34</v>
      </c>
      <c r="P2" s="28"/>
      <c r="Q2" s="28"/>
    </row>
    <row r="3" spans="1:17" ht="60">
      <c r="A3" s="27"/>
      <c r="B3" s="27"/>
      <c r="C3" s="16" t="s">
        <v>27</v>
      </c>
      <c r="D3" s="16" t="s">
        <v>33</v>
      </c>
      <c r="E3" s="16" t="s">
        <v>32</v>
      </c>
      <c r="F3" s="16" t="s">
        <v>27</v>
      </c>
      <c r="G3" s="16" t="s">
        <v>31</v>
      </c>
      <c r="H3" s="16" t="s">
        <v>28</v>
      </c>
      <c r="I3" s="16" t="s">
        <v>27</v>
      </c>
      <c r="J3" s="16" t="s">
        <v>30</v>
      </c>
      <c r="K3" s="16" t="s">
        <v>28</v>
      </c>
      <c r="L3" s="16" t="s">
        <v>29</v>
      </c>
      <c r="M3" s="16" t="s">
        <v>28</v>
      </c>
      <c r="N3" s="16" t="s">
        <v>28</v>
      </c>
      <c r="O3" s="16" t="s">
        <v>27</v>
      </c>
      <c r="P3" s="16" t="s">
        <v>26</v>
      </c>
      <c r="Q3" s="16" t="s">
        <v>25</v>
      </c>
    </row>
    <row r="4" spans="1:17">
      <c r="A4" s="11">
        <v>45566</v>
      </c>
      <c r="B4" s="24" t="s">
        <v>24</v>
      </c>
      <c r="C4" s="26">
        <v>516</v>
      </c>
      <c r="D4" s="26">
        <v>10042</v>
      </c>
      <c r="E4" s="26">
        <v>3034012.0401553004</v>
      </c>
      <c r="F4" s="26">
        <v>110</v>
      </c>
      <c r="G4" s="26">
        <v>302</v>
      </c>
      <c r="H4" s="25">
        <v>60659.791700000016</v>
      </c>
      <c r="I4" s="26">
        <v>114</v>
      </c>
      <c r="J4" s="26">
        <v>294</v>
      </c>
      <c r="K4" s="25">
        <v>40054.80546790002</v>
      </c>
      <c r="L4" s="26">
        <v>122</v>
      </c>
      <c r="M4" s="25">
        <v>170.76106240000016</v>
      </c>
      <c r="N4" s="25">
        <f>E4+H4-K4+M4-Q4</f>
        <v>1372.4734565103427</v>
      </c>
      <c r="O4" s="26">
        <v>525</v>
      </c>
      <c r="P4" s="26">
        <v>10082</v>
      </c>
      <c r="Q4" s="25">
        <v>3053415.3139932901</v>
      </c>
    </row>
    <row r="5" spans="1:17">
      <c r="A5" s="10"/>
      <c r="B5" s="24" t="s">
        <v>23</v>
      </c>
      <c r="C5" s="26">
        <v>105</v>
      </c>
      <c r="D5" s="26">
        <v>253</v>
      </c>
      <c r="E5" s="26">
        <v>62215.536571559911</v>
      </c>
      <c r="F5" s="26">
        <v>6</v>
      </c>
      <c r="G5" s="26">
        <v>6</v>
      </c>
      <c r="H5" s="25">
        <v>2680</v>
      </c>
      <c r="I5" s="26">
        <v>11</v>
      </c>
      <c r="J5" s="26">
        <v>11</v>
      </c>
      <c r="K5" s="25">
        <v>3838.0200249999998</v>
      </c>
      <c r="L5" s="26">
        <v>1</v>
      </c>
      <c r="M5" s="25">
        <v>4.4999999999999998E-2</v>
      </c>
      <c r="N5" s="25">
        <f>E5+H5-K5+M5-Q5</f>
        <v>82.076199999995879</v>
      </c>
      <c r="O5" s="26">
        <v>105</v>
      </c>
      <c r="P5" s="26">
        <v>249</v>
      </c>
      <c r="Q5" s="25">
        <v>60975.485346559915</v>
      </c>
    </row>
    <row r="6" spans="1:17">
      <c r="A6" s="10"/>
      <c r="B6" s="24" t="s">
        <v>22</v>
      </c>
      <c r="C6" s="26">
        <v>86</v>
      </c>
      <c r="D6" s="26">
        <v>2430</v>
      </c>
      <c r="E6" s="26">
        <v>34917.357815813826</v>
      </c>
      <c r="F6" s="26">
        <v>6</v>
      </c>
      <c r="G6" s="26">
        <v>50</v>
      </c>
      <c r="H6" s="25">
        <v>526.22000000000014</v>
      </c>
      <c r="I6" s="26">
        <v>17</v>
      </c>
      <c r="J6" s="26">
        <v>37</v>
      </c>
      <c r="K6" s="25">
        <v>2592.9300000000021</v>
      </c>
      <c r="L6" s="26">
        <v>0</v>
      </c>
      <c r="M6" s="25">
        <v>0</v>
      </c>
      <c r="N6" s="25">
        <f>E6+H6-K6+M6-Q6</f>
        <v>122.6100000000406</v>
      </c>
      <c r="O6" s="26">
        <v>82</v>
      </c>
      <c r="P6" s="26">
        <v>2439</v>
      </c>
      <c r="Q6" s="25">
        <v>32728.037815813786</v>
      </c>
    </row>
    <row r="7" spans="1:17">
      <c r="A7" s="9"/>
      <c r="B7" s="24" t="s">
        <v>2</v>
      </c>
      <c r="C7" s="26">
        <v>98</v>
      </c>
      <c r="D7" s="26">
        <v>951</v>
      </c>
      <c r="E7" s="26">
        <v>27838.543871601203</v>
      </c>
      <c r="F7" s="26">
        <v>9</v>
      </c>
      <c r="G7" s="26">
        <v>35</v>
      </c>
      <c r="H7" s="25">
        <v>5550.9962999999998</v>
      </c>
      <c r="I7" s="26">
        <v>20</v>
      </c>
      <c r="J7" s="26">
        <v>29</v>
      </c>
      <c r="K7" s="25">
        <v>692.57500000000005</v>
      </c>
      <c r="L7" s="26">
        <v>3</v>
      </c>
      <c r="M7" s="25">
        <v>1.5000000000000001E-2</v>
      </c>
      <c r="N7" s="25">
        <f>E7+H7-K7+M7-Q7</f>
        <v>205.48221750001539</v>
      </c>
      <c r="O7" s="26">
        <v>99</v>
      </c>
      <c r="P7" s="26">
        <v>962</v>
      </c>
      <c r="Q7" s="25">
        <v>32491.497954101189</v>
      </c>
    </row>
    <row r="8" spans="1:17" ht="15">
      <c r="A8" s="24"/>
      <c r="B8" s="16" t="s">
        <v>1</v>
      </c>
      <c r="C8" s="23">
        <f>SUM(C4:C7)</f>
        <v>805</v>
      </c>
      <c r="D8" s="23">
        <f>SUM(D4:D7)</f>
        <v>13676</v>
      </c>
      <c r="E8" s="22">
        <f>SUM(E4:E7)</f>
        <v>3158983.4784142752</v>
      </c>
      <c r="F8" s="23">
        <f>SUM(F4:F7)</f>
        <v>131</v>
      </c>
      <c r="G8" s="23">
        <f>SUM(G4:G7)</f>
        <v>393</v>
      </c>
      <c r="H8" s="22">
        <f>SUM(H4:H7)</f>
        <v>69417.008000000016</v>
      </c>
      <c r="I8" s="23">
        <f>SUM(I4:I7)</f>
        <v>162</v>
      </c>
      <c r="J8" s="23">
        <f>SUM(J4:J7)</f>
        <v>371</v>
      </c>
      <c r="K8" s="22">
        <f>SUM(K4:K7)</f>
        <v>47178.330492900015</v>
      </c>
      <c r="L8" s="23">
        <f>SUM(L4:L7)</f>
        <v>126</v>
      </c>
      <c r="M8" s="22">
        <f>SUM(M4:M7)</f>
        <v>170.82106240000013</v>
      </c>
      <c r="N8" s="22">
        <f>SUM(N4:N7)</f>
        <v>1782.6418740103945</v>
      </c>
      <c r="O8" s="23">
        <f>SUM(O4:O7)</f>
        <v>811</v>
      </c>
      <c r="P8" s="23">
        <f>SUM(P4:P7)</f>
        <v>13732</v>
      </c>
      <c r="Q8" s="22">
        <f>SUM(Q4:Q7)</f>
        <v>3179610.3351097652</v>
      </c>
    </row>
    <row r="9" spans="1:17">
      <c r="A9" s="2" t="s">
        <v>21</v>
      </c>
    </row>
    <row r="10" spans="1:17">
      <c r="A10" s="2" t="s">
        <v>20</v>
      </c>
    </row>
    <row r="11" spans="1:17" s="33" customFormat="1">
      <c r="A11" s="2" t="s">
        <v>19</v>
      </c>
    </row>
    <row r="12" spans="1:17" s="33" customFormat="1">
      <c r="A12" s="2" t="s">
        <v>18</v>
      </c>
    </row>
    <row r="13" spans="1:17" s="33" customFormat="1">
      <c r="A13" s="2"/>
    </row>
    <row r="14" spans="1:17" ht="15.75">
      <c r="A14" s="30" t="s">
        <v>47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27.75" customHeight="1">
      <c r="A15" s="29" t="s">
        <v>41</v>
      </c>
      <c r="B15" s="29" t="s">
        <v>40</v>
      </c>
      <c r="C15" s="28" t="s">
        <v>39</v>
      </c>
      <c r="D15" s="28"/>
      <c r="E15" s="28"/>
      <c r="F15" s="28" t="s">
        <v>38</v>
      </c>
      <c r="G15" s="28"/>
      <c r="H15" s="28"/>
      <c r="I15" s="28" t="s">
        <v>37</v>
      </c>
      <c r="J15" s="28"/>
      <c r="K15" s="28"/>
      <c r="L15" s="28" t="s">
        <v>36</v>
      </c>
      <c r="M15" s="28"/>
      <c r="N15" s="12" t="s">
        <v>35</v>
      </c>
      <c r="O15" s="28" t="s">
        <v>34</v>
      </c>
      <c r="P15" s="28"/>
      <c r="Q15" s="28"/>
    </row>
    <row r="16" spans="1:17" ht="64.5" customHeight="1">
      <c r="A16" s="27"/>
      <c r="B16" s="27"/>
      <c r="C16" s="16" t="s">
        <v>27</v>
      </c>
      <c r="D16" s="16" t="s">
        <v>33</v>
      </c>
      <c r="E16" s="16" t="s">
        <v>32</v>
      </c>
      <c r="F16" s="16" t="s">
        <v>27</v>
      </c>
      <c r="G16" s="16" t="s">
        <v>31</v>
      </c>
      <c r="H16" s="16" t="s">
        <v>28</v>
      </c>
      <c r="I16" s="16" t="s">
        <v>27</v>
      </c>
      <c r="J16" s="16" t="s">
        <v>30</v>
      </c>
      <c r="K16" s="16" t="s">
        <v>28</v>
      </c>
      <c r="L16" s="16" t="s">
        <v>29</v>
      </c>
      <c r="M16" s="16" t="s">
        <v>28</v>
      </c>
      <c r="N16" s="16" t="s">
        <v>28</v>
      </c>
      <c r="O16" s="16" t="s">
        <v>27</v>
      </c>
      <c r="P16" s="16" t="s">
        <v>26</v>
      </c>
      <c r="Q16" s="16" t="s">
        <v>25</v>
      </c>
    </row>
    <row r="17" spans="1:17">
      <c r="A17" s="11">
        <v>45566</v>
      </c>
      <c r="B17" s="24" t="s">
        <v>24</v>
      </c>
      <c r="C17" s="26">
        <v>305</v>
      </c>
      <c r="D17" s="26">
        <v>5274</v>
      </c>
      <c r="E17" s="26">
        <v>2951608.0236418792</v>
      </c>
      <c r="F17" s="26">
        <v>60</v>
      </c>
      <c r="G17" s="26">
        <v>176</v>
      </c>
      <c r="H17" s="25">
        <v>59349.230700000022</v>
      </c>
      <c r="I17" s="26">
        <v>73</v>
      </c>
      <c r="J17" s="26">
        <v>169</v>
      </c>
      <c r="K17" s="25">
        <v>38496.771018699998</v>
      </c>
      <c r="L17" s="26">
        <v>91</v>
      </c>
      <c r="M17" s="25">
        <v>3.6749999999999976</v>
      </c>
      <c r="N17" s="25">
        <f>E17+H17-K17+M17-Q17</f>
        <v>-3483.0095025352202</v>
      </c>
      <c r="O17" s="26">
        <v>310</v>
      </c>
      <c r="P17" s="26">
        <v>5518</v>
      </c>
      <c r="Q17" s="25">
        <v>2975947.1678257142</v>
      </c>
    </row>
    <row r="18" spans="1:17">
      <c r="A18" s="10"/>
      <c r="B18" s="24" t="s">
        <v>23</v>
      </c>
      <c r="C18" s="26">
        <v>69</v>
      </c>
      <c r="D18" s="26">
        <v>152</v>
      </c>
      <c r="E18" s="26">
        <v>29703.57379699999</v>
      </c>
      <c r="F18" s="26">
        <v>6</v>
      </c>
      <c r="G18" s="26">
        <v>6</v>
      </c>
      <c r="H18" s="25">
        <v>2680</v>
      </c>
      <c r="I18" s="26">
        <v>7</v>
      </c>
      <c r="J18" s="26">
        <v>7</v>
      </c>
      <c r="K18" s="25">
        <v>3808.13</v>
      </c>
      <c r="L18" s="26">
        <v>1</v>
      </c>
      <c r="M18" s="25">
        <v>4.4999999999999998E-2</v>
      </c>
      <c r="N18" s="25">
        <f>E18+H18-K18+M18-Q18</f>
        <v>-270.90409999998883</v>
      </c>
      <c r="O18" s="26">
        <v>74</v>
      </c>
      <c r="P18" s="26">
        <v>160</v>
      </c>
      <c r="Q18" s="25">
        <v>28846.392896999976</v>
      </c>
    </row>
    <row r="19" spans="1:17">
      <c r="A19" s="10"/>
      <c r="B19" s="24" t="s">
        <v>22</v>
      </c>
      <c r="C19" s="26">
        <v>71</v>
      </c>
      <c r="D19" s="26">
        <v>224</v>
      </c>
      <c r="E19" s="26">
        <v>17801.376115813993</v>
      </c>
      <c r="F19" s="26">
        <v>1</v>
      </c>
      <c r="G19" s="26">
        <v>1</v>
      </c>
      <c r="H19" s="25">
        <v>10.8</v>
      </c>
      <c r="I19" s="26">
        <v>14</v>
      </c>
      <c r="J19" s="26">
        <v>19</v>
      </c>
      <c r="K19" s="25">
        <v>1749.4999999999998</v>
      </c>
      <c r="L19" s="26">
        <v>0</v>
      </c>
      <c r="M19" s="25">
        <v>0</v>
      </c>
      <c r="N19" s="25">
        <f>E19+H19-K19+M19-Q19</f>
        <v>-158.83920000003855</v>
      </c>
      <c r="O19" s="26">
        <v>69</v>
      </c>
      <c r="P19" s="26">
        <v>245</v>
      </c>
      <c r="Q19" s="25">
        <v>16221.515315814031</v>
      </c>
    </row>
    <row r="20" spans="1:17">
      <c r="A20" s="9"/>
      <c r="B20" s="24" t="s">
        <v>2</v>
      </c>
      <c r="C20" s="26">
        <v>69</v>
      </c>
      <c r="D20" s="26">
        <v>703</v>
      </c>
      <c r="E20" s="26">
        <v>23083.932099999925</v>
      </c>
      <c r="F20" s="26">
        <v>7</v>
      </c>
      <c r="G20" s="26">
        <v>30</v>
      </c>
      <c r="H20" s="25">
        <v>5262.1462999999994</v>
      </c>
      <c r="I20" s="26">
        <v>20</v>
      </c>
      <c r="J20" s="26">
        <v>29</v>
      </c>
      <c r="K20" s="25">
        <v>692.57500000000005</v>
      </c>
      <c r="L20" s="26">
        <v>1</v>
      </c>
      <c r="M20" s="25">
        <v>0.01</v>
      </c>
      <c r="N20" s="25">
        <f>E20+H20-K20+M20-Q20</f>
        <v>-352.52080000003843</v>
      </c>
      <c r="O20" s="26">
        <v>73</v>
      </c>
      <c r="P20" s="26">
        <v>759</v>
      </c>
      <c r="Q20" s="25">
        <v>28006.034199999962</v>
      </c>
    </row>
    <row r="21" spans="1:17" ht="15">
      <c r="A21" s="24"/>
      <c r="B21" s="16" t="s">
        <v>1</v>
      </c>
      <c r="C21" s="23">
        <f>SUM(C17:C20)</f>
        <v>514</v>
      </c>
      <c r="D21" s="23">
        <f>SUM(D17:D20)</f>
        <v>6353</v>
      </c>
      <c r="E21" s="22">
        <f>SUM(E17:E20)</f>
        <v>3022196.905654693</v>
      </c>
      <c r="F21" s="23">
        <f>SUM(F17:F20)</f>
        <v>74</v>
      </c>
      <c r="G21" s="23">
        <f>SUM(G17:G20)</f>
        <v>213</v>
      </c>
      <c r="H21" s="22">
        <f>SUM(H17:H20)</f>
        <v>67302.177000000025</v>
      </c>
      <c r="I21" s="23">
        <f>SUM(I17:I20)</f>
        <v>114</v>
      </c>
      <c r="J21" s="23">
        <f>SUM(J17:J20)</f>
        <v>224</v>
      </c>
      <c r="K21" s="22">
        <f>SUM(K17:K20)</f>
        <v>44746.976018699992</v>
      </c>
      <c r="L21" s="23">
        <f>SUM(L17:L20)</f>
        <v>93</v>
      </c>
      <c r="M21" s="22">
        <f>SUM(M17:M20)</f>
        <v>3.7299999999999973</v>
      </c>
      <c r="N21" s="22">
        <f>SUM(N17:N20)</f>
        <v>-4265.273602535286</v>
      </c>
      <c r="O21" s="23">
        <f>SUM(O17:O20)</f>
        <v>526</v>
      </c>
      <c r="P21" s="23">
        <f>SUM(P17:P20)</f>
        <v>6682</v>
      </c>
      <c r="Q21" s="22">
        <f>SUM(Q17:Q20)</f>
        <v>3049021.1102385283</v>
      </c>
    </row>
    <row r="22" spans="1:17">
      <c r="A22" s="2" t="s">
        <v>21</v>
      </c>
    </row>
    <row r="23" spans="1:17">
      <c r="A23" s="2" t="s">
        <v>20</v>
      </c>
    </row>
    <row r="24" spans="1:17" s="2" customFormat="1">
      <c r="A24" s="2" t="s">
        <v>19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s="2" customFormat="1">
      <c r="A25" s="2" t="s">
        <v>18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s="2" customFormat="1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15.75">
      <c r="A27" s="30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6.75" customHeight="1">
      <c r="A28" s="29" t="s">
        <v>41</v>
      </c>
      <c r="B28" s="29" t="s">
        <v>40</v>
      </c>
      <c r="C28" s="28" t="s">
        <v>39</v>
      </c>
      <c r="D28" s="28"/>
      <c r="E28" s="28"/>
      <c r="F28" s="28" t="s">
        <v>38</v>
      </c>
      <c r="G28" s="28"/>
      <c r="H28" s="28"/>
      <c r="I28" s="28" t="s">
        <v>37</v>
      </c>
      <c r="J28" s="28"/>
      <c r="K28" s="28"/>
      <c r="L28" s="28" t="s">
        <v>36</v>
      </c>
      <c r="M28" s="28"/>
      <c r="N28" s="12" t="s">
        <v>35</v>
      </c>
      <c r="O28" s="28" t="s">
        <v>34</v>
      </c>
      <c r="P28" s="28"/>
      <c r="Q28" s="28"/>
    </row>
    <row r="29" spans="1:17" ht="63" customHeight="1">
      <c r="A29" s="27"/>
      <c r="B29" s="27"/>
      <c r="C29" s="16" t="s">
        <v>27</v>
      </c>
      <c r="D29" s="16" t="s">
        <v>33</v>
      </c>
      <c r="E29" s="16" t="s">
        <v>32</v>
      </c>
      <c r="F29" s="16" t="s">
        <v>27</v>
      </c>
      <c r="G29" s="16" t="s">
        <v>31</v>
      </c>
      <c r="H29" s="16" t="s">
        <v>28</v>
      </c>
      <c r="I29" s="16" t="s">
        <v>27</v>
      </c>
      <c r="J29" s="16" t="s">
        <v>30</v>
      </c>
      <c r="K29" s="16" t="s">
        <v>28</v>
      </c>
      <c r="L29" s="16" t="s">
        <v>29</v>
      </c>
      <c r="M29" s="16" t="s">
        <v>28</v>
      </c>
      <c r="N29" s="16" t="s">
        <v>28</v>
      </c>
      <c r="O29" s="16" t="s">
        <v>27</v>
      </c>
      <c r="P29" s="16" t="s">
        <v>26</v>
      </c>
      <c r="Q29" s="16" t="s">
        <v>25</v>
      </c>
    </row>
    <row r="30" spans="1:17" ht="15">
      <c r="A30" s="11">
        <v>45566</v>
      </c>
      <c r="B30" s="24" t="s">
        <v>24</v>
      </c>
      <c r="C30" s="26">
        <v>356</v>
      </c>
      <c r="D30" s="26">
        <v>4768</v>
      </c>
      <c r="E30" s="26">
        <v>82404.01651348926</v>
      </c>
      <c r="F30" s="26">
        <v>50</v>
      </c>
      <c r="G30" s="26">
        <v>126</v>
      </c>
      <c r="H30" s="25">
        <v>1310.5609999999988</v>
      </c>
      <c r="I30" s="26">
        <v>47</v>
      </c>
      <c r="J30" s="26">
        <v>125</v>
      </c>
      <c r="K30" s="25">
        <v>1558.0344491999995</v>
      </c>
      <c r="L30" s="26">
        <v>31</v>
      </c>
      <c r="M30" s="25">
        <v>167.08606240000003</v>
      </c>
      <c r="N30" s="25">
        <f>E30+H30-K30+M30-Q30</f>
        <v>4855.4829590519948</v>
      </c>
      <c r="O30" s="34">
        <v>349</v>
      </c>
      <c r="P30" s="32">
        <v>4564</v>
      </c>
      <c r="Q30" s="32">
        <v>77468.146167637271</v>
      </c>
    </row>
    <row r="31" spans="1:17" ht="15">
      <c r="A31" s="10"/>
      <c r="B31" s="24" t="s">
        <v>23</v>
      </c>
      <c r="C31" s="26">
        <v>47</v>
      </c>
      <c r="D31" s="26">
        <v>101</v>
      </c>
      <c r="E31" s="26">
        <v>32511.962774559997</v>
      </c>
      <c r="F31" s="26">
        <v>0</v>
      </c>
      <c r="G31" s="26">
        <v>0</v>
      </c>
      <c r="H31" s="25">
        <v>0</v>
      </c>
      <c r="I31" s="26">
        <v>4</v>
      </c>
      <c r="J31" s="26">
        <v>4</v>
      </c>
      <c r="K31" s="25">
        <v>29.890025000000001</v>
      </c>
      <c r="L31" s="26">
        <v>0</v>
      </c>
      <c r="M31" s="25">
        <v>0</v>
      </c>
      <c r="N31" s="25">
        <f>E31+H31-K31+M31-Q31</f>
        <v>352.98029999998835</v>
      </c>
      <c r="O31" s="32">
        <v>40</v>
      </c>
      <c r="P31" s="32">
        <v>89</v>
      </c>
      <c r="Q31" s="32">
        <v>32129.092449560008</v>
      </c>
    </row>
    <row r="32" spans="1:17" ht="15">
      <c r="A32" s="10"/>
      <c r="B32" s="24" t="s">
        <v>22</v>
      </c>
      <c r="C32" s="26">
        <v>30</v>
      </c>
      <c r="D32" s="26">
        <v>2206</v>
      </c>
      <c r="E32" s="26">
        <v>17115.981699999858</v>
      </c>
      <c r="F32" s="26">
        <v>5</v>
      </c>
      <c r="G32" s="26">
        <v>49</v>
      </c>
      <c r="H32" s="25">
        <v>515.42000000000019</v>
      </c>
      <c r="I32" s="26">
        <v>5</v>
      </c>
      <c r="J32" s="26">
        <v>18</v>
      </c>
      <c r="K32" s="25">
        <v>843.43</v>
      </c>
      <c r="L32" s="26">
        <v>0</v>
      </c>
      <c r="M32" s="25">
        <v>0</v>
      </c>
      <c r="N32" s="25">
        <f>E32+H32-K32+M32-Q32</f>
        <v>281.44920000002821</v>
      </c>
      <c r="O32" s="32">
        <v>24</v>
      </c>
      <c r="P32" s="32">
        <v>2194</v>
      </c>
      <c r="Q32" s="32">
        <v>16506.522499999832</v>
      </c>
    </row>
    <row r="33" spans="1:17" ht="15">
      <c r="A33" s="9"/>
      <c r="B33" s="24" t="s">
        <v>2</v>
      </c>
      <c r="C33" s="26">
        <v>44</v>
      </c>
      <c r="D33" s="26">
        <v>248</v>
      </c>
      <c r="E33" s="26">
        <v>4754.611771601305</v>
      </c>
      <c r="F33" s="26">
        <v>2</v>
      </c>
      <c r="G33" s="26">
        <v>5</v>
      </c>
      <c r="H33" s="25">
        <v>288.85000000000002</v>
      </c>
      <c r="I33" s="26">
        <v>0</v>
      </c>
      <c r="J33" s="26">
        <v>0</v>
      </c>
      <c r="K33" s="25">
        <v>0</v>
      </c>
      <c r="L33" s="26">
        <v>2</v>
      </c>
      <c r="M33" s="25">
        <v>5.0000000000000001E-3</v>
      </c>
      <c r="N33" s="25">
        <f>E33+H33-K33+M33-Q33</f>
        <v>558.00301750000472</v>
      </c>
      <c r="O33" s="32">
        <v>38</v>
      </c>
      <c r="P33" s="32">
        <v>203</v>
      </c>
      <c r="Q33" s="32">
        <v>4485.4637541013008</v>
      </c>
    </row>
    <row r="34" spans="1:17" ht="15">
      <c r="A34" s="24"/>
      <c r="B34" s="16" t="s">
        <v>1</v>
      </c>
      <c r="C34" s="23">
        <f>SUM(C30:C33)</f>
        <v>477</v>
      </c>
      <c r="D34" s="23">
        <f>SUM(D30:D33)</f>
        <v>7323</v>
      </c>
      <c r="E34" s="22">
        <f>SUM(E30:E33)</f>
        <v>136786.57275965041</v>
      </c>
      <c r="F34" s="23">
        <f>SUM(F30:F33)</f>
        <v>57</v>
      </c>
      <c r="G34" s="23">
        <f>SUM(G30:G33)</f>
        <v>180</v>
      </c>
      <c r="H34" s="22">
        <f>SUM(H30:H33)</f>
        <v>2114.8309999999988</v>
      </c>
      <c r="I34" s="23">
        <f>SUM(I30:I33)</f>
        <v>56</v>
      </c>
      <c r="J34" s="23">
        <f>SUM(J30:J33)</f>
        <v>147</v>
      </c>
      <c r="K34" s="22">
        <f>SUM(K30:K33)</f>
        <v>2431.3544741999995</v>
      </c>
      <c r="L34" s="23">
        <f>SUM(L30:L33)</f>
        <v>33</v>
      </c>
      <c r="M34" s="22">
        <f>SUM(M30:M33)</f>
        <v>167.09106240000003</v>
      </c>
      <c r="N34" s="22">
        <f>SUM(N30:N33)</f>
        <v>6047.9154765520161</v>
      </c>
      <c r="O34" s="23">
        <f>SUM(O30:O33)</f>
        <v>451</v>
      </c>
      <c r="P34" s="23">
        <f>SUM(P30:P33)</f>
        <v>7050</v>
      </c>
      <c r="Q34" s="22">
        <f>SUM(Q30:Q33)</f>
        <v>130589.22487129841</v>
      </c>
    </row>
    <row r="35" spans="1:17">
      <c r="A35" s="2" t="s">
        <v>21</v>
      </c>
    </row>
    <row r="36" spans="1:17">
      <c r="A36" s="2" t="s">
        <v>20</v>
      </c>
    </row>
    <row r="37" spans="1:17" s="2" customFormat="1">
      <c r="A37" s="2" t="s">
        <v>19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s="2" customFormat="1">
      <c r="A38" s="2" t="s">
        <v>18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30" t="s">
        <v>45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5" customHeight="1">
      <c r="A41" s="29" t="s">
        <v>41</v>
      </c>
      <c r="B41" s="29" t="s">
        <v>44</v>
      </c>
      <c r="C41" s="28" t="s">
        <v>39</v>
      </c>
      <c r="D41" s="28"/>
      <c r="E41" s="28"/>
      <c r="F41" s="28" t="s">
        <v>38</v>
      </c>
      <c r="G41" s="28"/>
      <c r="H41" s="28"/>
      <c r="I41" s="28" t="s">
        <v>37</v>
      </c>
      <c r="J41" s="28"/>
      <c r="K41" s="28"/>
      <c r="L41" s="28" t="s">
        <v>36</v>
      </c>
      <c r="M41" s="28"/>
      <c r="N41" s="12" t="s">
        <v>35</v>
      </c>
      <c r="O41" s="28" t="s">
        <v>34</v>
      </c>
      <c r="P41" s="28"/>
      <c r="Q41" s="28"/>
    </row>
    <row r="42" spans="1:17" ht="60">
      <c r="A42" s="27"/>
      <c r="B42" s="27"/>
      <c r="C42" s="16" t="s">
        <v>27</v>
      </c>
      <c r="D42" s="16" t="s">
        <v>33</v>
      </c>
      <c r="E42" s="16" t="s">
        <v>32</v>
      </c>
      <c r="F42" s="16" t="s">
        <v>27</v>
      </c>
      <c r="G42" s="16" t="s">
        <v>31</v>
      </c>
      <c r="H42" s="16" t="s">
        <v>28</v>
      </c>
      <c r="I42" s="16" t="s">
        <v>27</v>
      </c>
      <c r="J42" s="16" t="s">
        <v>30</v>
      </c>
      <c r="K42" s="16" t="s">
        <v>28</v>
      </c>
      <c r="L42" s="16" t="s">
        <v>29</v>
      </c>
      <c r="M42" s="16" t="s">
        <v>28</v>
      </c>
      <c r="N42" s="16" t="s">
        <v>28</v>
      </c>
      <c r="O42" s="16" t="s">
        <v>27</v>
      </c>
      <c r="P42" s="16" t="s">
        <v>26</v>
      </c>
      <c r="Q42" s="16" t="s">
        <v>25</v>
      </c>
    </row>
    <row r="43" spans="1:17">
      <c r="A43" s="11">
        <v>45566</v>
      </c>
      <c r="B43" s="24" t="s">
        <v>24</v>
      </c>
      <c r="C43" s="26">
        <v>2891</v>
      </c>
      <c r="D43" s="26">
        <v>7795</v>
      </c>
      <c r="E43" s="26">
        <v>1457942.7585619527</v>
      </c>
      <c r="F43" s="26">
        <v>131</v>
      </c>
      <c r="G43" s="26">
        <v>219</v>
      </c>
      <c r="H43" s="25">
        <v>42613.677640499998</v>
      </c>
      <c r="I43" s="26">
        <v>95</v>
      </c>
      <c r="J43" s="26">
        <v>166</v>
      </c>
      <c r="K43" s="25">
        <v>30693.235192669032</v>
      </c>
      <c r="L43" s="26">
        <v>82</v>
      </c>
      <c r="M43" s="25">
        <v>2861.886935</v>
      </c>
      <c r="N43" s="25">
        <f>E43+H43-K43+M43-Q43</f>
        <v>1444.079926204402</v>
      </c>
      <c r="O43" s="26">
        <v>2927</v>
      </c>
      <c r="P43" s="26">
        <v>7878</v>
      </c>
      <c r="Q43" s="25">
        <v>1471281.0080185793</v>
      </c>
    </row>
    <row r="44" spans="1:17">
      <c r="A44" s="10"/>
      <c r="B44" s="24" t="s">
        <v>23</v>
      </c>
      <c r="C44" s="26">
        <v>643</v>
      </c>
      <c r="D44" s="26">
        <v>1077</v>
      </c>
      <c r="E44" s="26">
        <v>176314.06321368742</v>
      </c>
      <c r="F44" s="26">
        <v>24</v>
      </c>
      <c r="G44" s="26">
        <v>29</v>
      </c>
      <c r="H44" s="25">
        <v>7309.8862240000017</v>
      </c>
      <c r="I44" s="26">
        <v>16</v>
      </c>
      <c r="J44" s="26">
        <v>18</v>
      </c>
      <c r="K44" s="25">
        <v>5857.4536500000022</v>
      </c>
      <c r="L44" s="26">
        <v>18</v>
      </c>
      <c r="M44" s="25">
        <v>290.70295000000004</v>
      </c>
      <c r="N44" s="25">
        <f>E44+H44-K44+M44-Q44</f>
        <v>2054.0936004999676</v>
      </c>
      <c r="O44" s="26">
        <v>648</v>
      </c>
      <c r="P44" s="26">
        <v>1086</v>
      </c>
      <c r="Q44" s="25">
        <v>176003.10513718743</v>
      </c>
    </row>
    <row r="45" spans="1:17">
      <c r="A45" s="10"/>
      <c r="B45" s="24" t="s">
        <v>22</v>
      </c>
      <c r="C45" s="26">
        <v>61</v>
      </c>
      <c r="D45" s="26">
        <v>550</v>
      </c>
      <c r="E45" s="26">
        <v>17397.398540935978</v>
      </c>
      <c r="F45" s="26">
        <v>6</v>
      </c>
      <c r="G45" s="26">
        <v>32</v>
      </c>
      <c r="H45" s="25">
        <v>70.320000000000007</v>
      </c>
      <c r="I45" s="26">
        <v>6</v>
      </c>
      <c r="J45" s="26">
        <v>8</v>
      </c>
      <c r="K45" s="25">
        <v>201.26999999999998</v>
      </c>
      <c r="L45" s="26">
        <v>0</v>
      </c>
      <c r="M45" s="25">
        <v>0</v>
      </c>
      <c r="N45" s="25">
        <f>E45+H45-K45+M45-Q45</f>
        <v>32.042500000006839</v>
      </c>
      <c r="O45" s="26">
        <v>60</v>
      </c>
      <c r="P45" s="26">
        <v>563</v>
      </c>
      <c r="Q45" s="25">
        <v>17234.40604093597</v>
      </c>
    </row>
    <row r="46" spans="1:17">
      <c r="A46" s="9"/>
      <c r="B46" s="24" t="s">
        <v>2</v>
      </c>
      <c r="C46" s="26">
        <v>643</v>
      </c>
      <c r="D46" s="26">
        <v>1302</v>
      </c>
      <c r="E46" s="26">
        <v>205835.75078041223</v>
      </c>
      <c r="F46" s="26">
        <v>23</v>
      </c>
      <c r="G46" s="26">
        <v>28</v>
      </c>
      <c r="H46" s="25">
        <v>3408.1078599999996</v>
      </c>
      <c r="I46" s="26">
        <v>12</v>
      </c>
      <c r="J46" s="26">
        <v>35</v>
      </c>
      <c r="K46" s="25">
        <v>2198.0121142999992</v>
      </c>
      <c r="L46" s="26">
        <v>17</v>
      </c>
      <c r="M46" s="25">
        <v>438.39372000000003</v>
      </c>
      <c r="N46" s="25">
        <f>E46+H46-K46+M46-Q46</f>
        <v>1.9999999960418791E-2</v>
      </c>
      <c r="O46" s="26">
        <v>646</v>
      </c>
      <c r="P46" s="26">
        <v>1320</v>
      </c>
      <c r="Q46" s="25">
        <v>207484.22024611227</v>
      </c>
    </row>
    <row r="47" spans="1:17" ht="15">
      <c r="A47" s="24"/>
      <c r="B47" s="16" t="s">
        <v>1</v>
      </c>
      <c r="C47" s="23">
        <f>SUM(C43:C46)</f>
        <v>4238</v>
      </c>
      <c r="D47" s="23">
        <f>SUM(D43:D46)</f>
        <v>10724</v>
      </c>
      <c r="E47" s="22">
        <f>SUM(E43:E46)</f>
        <v>1857489.9710969883</v>
      </c>
      <c r="F47" s="23">
        <f>SUM(F43:F46)</f>
        <v>184</v>
      </c>
      <c r="G47" s="23">
        <f>SUM(G43:G46)</f>
        <v>308</v>
      </c>
      <c r="H47" s="22">
        <f>SUM(H43:H46)</f>
        <v>53401.991724499996</v>
      </c>
      <c r="I47" s="23">
        <f>SUM(I43:I46)</f>
        <v>129</v>
      </c>
      <c r="J47" s="23">
        <f>SUM(J43:J46)</f>
        <v>227</v>
      </c>
      <c r="K47" s="22">
        <f>SUM(K43:K46)</f>
        <v>38949.970956969031</v>
      </c>
      <c r="L47" s="23">
        <f>SUM(L43:L46)</f>
        <v>117</v>
      </c>
      <c r="M47" s="22">
        <f>SUM(M43:M46)</f>
        <v>3590.9836049999999</v>
      </c>
      <c r="N47" s="22">
        <f>SUM(N43:N46)</f>
        <v>3530.2360267043368</v>
      </c>
      <c r="O47" s="23">
        <f>SUM(O43:O46)</f>
        <v>4281</v>
      </c>
      <c r="P47" s="23">
        <f>SUM(P43:P46)</f>
        <v>10847</v>
      </c>
      <c r="Q47" s="22">
        <f>SUM(Q43:Q46)</f>
        <v>1872002.7394428151</v>
      </c>
    </row>
    <row r="48" spans="1:17">
      <c r="A48" s="2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 t="s">
        <v>20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 t="s">
        <v>18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>
      <c r="A53" s="30" t="s">
        <v>43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30">
      <c r="A54" s="29" t="s">
        <v>41</v>
      </c>
      <c r="B54" s="29" t="s">
        <v>40</v>
      </c>
      <c r="C54" s="28" t="s">
        <v>39</v>
      </c>
      <c r="D54" s="28"/>
      <c r="E54" s="28"/>
      <c r="F54" s="28" t="s">
        <v>38</v>
      </c>
      <c r="G54" s="28"/>
      <c r="H54" s="28"/>
      <c r="I54" s="28" t="s">
        <v>37</v>
      </c>
      <c r="J54" s="28"/>
      <c r="K54" s="28"/>
      <c r="L54" s="28" t="s">
        <v>36</v>
      </c>
      <c r="M54" s="28"/>
      <c r="N54" s="12" t="s">
        <v>35</v>
      </c>
      <c r="O54" s="28" t="s">
        <v>34</v>
      </c>
      <c r="P54" s="28"/>
      <c r="Q54" s="28"/>
    </row>
    <row r="55" spans="1:17" ht="60">
      <c r="A55" s="27"/>
      <c r="B55" s="27"/>
      <c r="C55" s="16" t="s">
        <v>27</v>
      </c>
      <c r="D55" s="16" t="s">
        <v>33</v>
      </c>
      <c r="E55" s="16" t="s">
        <v>32</v>
      </c>
      <c r="F55" s="16" t="s">
        <v>27</v>
      </c>
      <c r="G55" s="16" t="s">
        <v>31</v>
      </c>
      <c r="H55" s="16" t="s">
        <v>28</v>
      </c>
      <c r="I55" s="16" t="s">
        <v>27</v>
      </c>
      <c r="J55" s="16" t="s">
        <v>30</v>
      </c>
      <c r="K55" s="16" t="s">
        <v>28</v>
      </c>
      <c r="L55" s="16" t="s">
        <v>29</v>
      </c>
      <c r="M55" s="16" t="s">
        <v>28</v>
      </c>
      <c r="N55" s="16" t="s">
        <v>28</v>
      </c>
      <c r="O55" s="16" t="s">
        <v>27</v>
      </c>
      <c r="P55" s="16" t="s">
        <v>26</v>
      </c>
      <c r="Q55" s="16" t="s">
        <v>25</v>
      </c>
    </row>
    <row r="56" spans="1:17" ht="15">
      <c r="A56" s="11">
        <v>45566</v>
      </c>
      <c r="B56" s="24" t="s">
        <v>24</v>
      </c>
      <c r="C56" s="26">
        <v>371</v>
      </c>
      <c r="D56" s="26">
        <v>1727</v>
      </c>
      <c r="E56" s="26">
        <v>914754.21348283708</v>
      </c>
      <c r="F56" s="26">
        <v>15</v>
      </c>
      <c r="G56" s="26">
        <v>46</v>
      </c>
      <c r="H56" s="25">
        <v>30174.890000000003</v>
      </c>
      <c r="I56" s="32">
        <v>31</v>
      </c>
      <c r="J56" s="32">
        <v>56</v>
      </c>
      <c r="K56" s="31">
        <v>25386.224647500014</v>
      </c>
      <c r="L56" s="26">
        <v>29</v>
      </c>
      <c r="M56" s="25">
        <v>3.0377999999999994</v>
      </c>
      <c r="N56" s="25">
        <f>E56+H56-K56+M56-Q56</f>
        <v>-6496.4560337662697</v>
      </c>
      <c r="O56" s="26">
        <v>408</v>
      </c>
      <c r="P56" s="26">
        <v>1850</v>
      </c>
      <c r="Q56" s="25">
        <v>926042.37266910344</v>
      </c>
    </row>
    <row r="57" spans="1:17" ht="15">
      <c r="A57" s="10"/>
      <c r="B57" s="24" t="s">
        <v>23</v>
      </c>
      <c r="C57" s="26">
        <v>64</v>
      </c>
      <c r="D57" s="26">
        <v>119</v>
      </c>
      <c r="E57" s="26">
        <v>45918.671543272962</v>
      </c>
      <c r="F57" s="26">
        <v>4</v>
      </c>
      <c r="G57" s="26">
        <v>6</v>
      </c>
      <c r="H57" s="25">
        <v>1659.4699999999998</v>
      </c>
      <c r="I57" s="32">
        <v>5</v>
      </c>
      <c r="J57" s="32">
        <v>5</v>
      </c>
      <c r="K57" s="31">
        <v>557.41999999999996</v>
      </c>
      <c r="L57" s="26">
        <v>0</v>
      </c>
      <c r="M57" s="25">
        <v>0</v>
      </c>
      <c r="N57" s="25">
        <f>E57+H57-K57+M57-Q57</f>
        <v>-856.04636950001441</v>
      </c>
      <c r="O57" s="26">
        <v>69</v>
      </c>
      <c r="P57" s="26">
        <v>128</v>
      </c>
      <c r="Q57" s="25">
        <v>47876.767912772979</v>
      </c>
    </row>
    <row r="58" spans="1:17" ht="15">
      <c r="A58" s="10"/>
      <c r="B58" s="24" t="s">
        <v>22</v>
      </c>
      <c r="C58" s="26">
        <v>15</v>
      </c>
      <c r="D58" s="26">
        <v>49</v>
      </c>
      <c r="E58" s="26">
        <v>5011.0355706000018</v>
      </c>
      <c r="F58" s="26">
        <v>0</v>
      </c>
      <c r="G58" s="26">
        <v>0</v>
      </c>
      <c r="H58" s="25">
        <v>0</v>
      </c>
      <c r="I58" s="32">
        <v>4</v>
      </c>
      <c r="J58" s="32">
        <v>4</v>
      </c>
      <c r="K58" s="31">
        <v>199.70000000000002</v>
      </c>
      <c r="L58" s="26">
        <v>0</v>
      </c>
      <c r="M58" s="25">
        <v>0</v>
      </c>
      <c r="N58" s="25">
        <f>E58+H58-K58+M58-Q58</f>
        <v>21.900000000003274</v>
      </c>
      <c r="O58" s="26">
        <v>14</v>
      </c>
      <c r="P58" s="26">
        <v>46</v>
      </c>
      <c r="Q58" s="25">
        <v>4789.4355705999988</v>
      </c>
    </row>
    <row r="59" spans="1:17" ht="15">
      <c r="A59" s="9"/>
      <c r="B59" s="24" t="s">
        <v>2</v>
      </c>
      <c r="C59" s="26">
        <v>42</v>
      </c>
      <c r="D59" s="26">
        <v>115</v>
      </c>
      <c r="E59" s="26">
        <v>26111.735299999942</v>
      </c>
      <c r="F59" s="26">
        <v>1</v>
      </c>
      <c r="G59" s="26">
        <v>3</v>
      </c>
      <c r="H59" s="25">
        <v>155.5</v>
      </c>
      <c r="I59" s="32">
        <v>0</v>
      </c>
      <c r="J59" s="32">
        <v>0</v>
      </c>
      <c r="K59" s="31">
        <v>0</v>
      </c>
      <c r="L59" s="26">
        <v>0</v>
      </c>
      <c r="M59" s="25">
        <v>0</v>
      </c>
      <c r="N59" s="25">
        <f>E59+H59-K59+M59-Q59</f>
        <v>-307.99870000003648</v>
      </c>
      <c r="O59" s="26">
        <v>46</v>
      </c>
      <c r="P59" s="26">
        <v>122</v>
      </c>
      <c r="Q59" s="25">
        <v>26575.233999999979</v>
      </c>
    </row>
    <row r="60" spans="1:17" ht="15">
      <c r="A60" s="24"/>
      <c r="B60" s="16" t="s">
        <v>1</v>
      </c>
      <c r="C60" s="23">
        <f>SUM(C56:C59)</f>
        <v>492</v>
      </c>
      <c r="D60" s="23">
        <f>SUM(D56:D59)</f>
        <v>2010</v>
      </c>
      <c r="E60" s="22">
        <f>SUM(E56:E59)</f>
        <v>991795.65589670988</v>
      </c>
      <c r="F60" s="23">
        <f>SUM(F56:F59)</f>
        <v>20</v>
      </c>
      <c r="G60" s="23">
        <f>SUM(G56:G59)</f>
        <v>55</v>
      </c>
      <c r="H60" s="22">
        <f>SUM(H56:H59)</f>
        <v>31989.860000000004</v>
      </c>
      <c r="I60" s="23">
        <f>SUM(I56:I59)</f>
        <v>40</v>
      </c>
      <c r="J60" s="23">
        <f>SUM(J56:J59)</f>
        <v>65</v>
      </c>
      <c r="K60" s="22">
        <f>SUM(K56:K59)</f>
        <v>26143.344647500013</v>
      </c>
      <c r="L60" s="23">
        <f>SUM(L56:L59)</f>
        <v>29</v>
      </c>
      <c r="M60" s="22">
        <f>SUM(M56:M59)</f>
        <v>3.0377999999999994</v>
      </c>
      <c r="N60" s="22">
        <f>SUM(N56:N59)</f>
        <v>-7638.6011032663173</v>
      </c>
      <c r="O60" s="23">
        <f>SUM(O56:O59)</f>
        <v>537</v>
      </c>
      <c r="P60" s="23">
        <f>SUM(P56:P59)</f>
        <v>2146</v>
      </c>
      <c r="Q60" s="22">
        <f>SUM(Q56:Q59)</f>
        <v>1005283.8101524763</v>
      </c>
    </row>
    <row r="61" spans="1:17">
      <c r="A61" s="2" t="s">
        <v>21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 t="s">
        <v>20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 t="s">
        <v>19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 t="s">
        <v>18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>
      <c r="A66" s="30" t="s">
        <v>42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30">
      <c r="A67" s="29" t="s">
        <v>41</v>
      </c>
      <c r="B67" s="29" t="s">
        <v>40</v>
      </c>
      <c r="C67" s="28" t="s">
        <v>39</v>
      </c>
      <c r="D67" s="28"/>
      <c r="E67" s="28"/>
      <c r="F67" s="28" t="s">
        <v>38</v>
      </c>
      <c r="G67" s="28"/>
      <c r="H67" s="28"/>
      <c r="I67" s="28" t="s">
        <v>37</v>
      </c>
      <c r="J67" s="28"/>
      <c r="K67" s="28"/>
      <c r="L67" s="28" t="s">
        <v>36</v>
      </c>
      <c r="M67" s="28"/>
      <c r="N67" s="12" t="s">
        <v>35</v>
      </c>
      <c r="O67" s="28" t="s">
        <v>34</v>
      </c>
      <c r="P67" s="28"/>
      <c r="Q67" s="28"/>
    </row>
    <row r="68" spans="1:17" ht="60">
      <c r="A68" s="27"/>
      <c r="B68" s="27"/>
      <c r="C68" s="16" t="s">
        <v>27</v>
      </c>
      <c r="D68" s="16" t="s">
        <v>33</v>
      </c>
      <c r="E68" s="16" t="s">
        <v>32</v>
      </c>
      <c r="F68" s="16" t="s">
        <v>27</v>
      </c>
      <c r="G68" s="16" t="s">
        <v>31</v>
      </c>
      <c r="H68" s="16" t="s">
        <v>28</v>
      </c>
      <c r="I68" s="16" t="s">
        <v>27</v>
      </c>
      <c r="J68" s="16" t="s">
        <v>30</v>
      </c>
      <c r="K68" s="16" t="s">
        <v>28</v>
      </c>
      <c r="L68" s="16" t="s">
        <v>29</v>
      </c>
      <c r="M68" s="16" t="s">
        <v>28</v>
      </c>
      <c r="N68" s="16" t="s">
        <v>28</v>
      </c>
      <c r="O68" s="16" t="s">
        <v>27</v>
      </c>
      <c r="P68" s="16" t="s">
        <v>26</v>
      </c>
      <c r="Q68" s="16" t="s">
        <v>25</v>
      </c>
    </row>
    <row r="69" spans="1:17">
      <c r="A69" s="11">
        <v>45566</v>
      </c>
      <c r="B69" s="24" t="s">
        <v>24</v>
      </c>
      <c r="C69" s="26">
        <v>2615</v>
      </c>
      <c r="D69" s="26">
        <v>6068</v>
      </c>
      <c r="E69" s="26">
        <v>543188.54507906991</v>
      </c>
      <c r="F69" s="26">
        <v>116</v>
      </c>
      <c r="G69" s="26">
        <v>173</v>
      </c>
      <c r="H69" s="25">
        <v>12438.78764050001</v>
      </c>
      <c r="I69" s="26">
        <v>66</v>
      </c>
      <c r="J69" s="26">
        <v>110</v>
      </c>
      <c r="K69" s="25">
        <v>5307.0105451690015</v>
      </c>
      <c r="L69" s="26">
        <v>53</v>
      </c>
      <c r="M69" s="25">
        <v>2858.8491349999999</v>
      </c>
      <c r="N69" s="25">
        <f>E69+H69-K69+M69-Q69</f>
        <v>7940.5359599733492</v>
      </c>
      <c r="O69" s="26">
        <v>2624</v>
      </c>
      <c r="P69" s="26">
        <v>6028</v>
      </c>
      <c r="Q69" s="25">
        <v>545238.63534942758</v>
      </c>
    </row>
    <row r="70" spans="1:17">
      <c r="A70" s="10"/>
      <c r="B70" s="24" t="s">
        <v>23</v>
      </c>
      <c r="C70" s="26">
        <v>591</v>
      </c>
      <c r="D70" s="26">
        <v>958</v>
      </c>
      <c r="E70" s="26">
        <v>130395.39167041441</v>
      </c>
      <c r="F70" s="26">
        <v>20</v>
      </c>
      <c r="G70" s="26">
        <v>23</v>
      </c>
      <c r="H70" s="25">
        <v>5650.4162240000005</v>
      </c>
      <c r="I70" s="26">
        <v>11</v>
      </c>
      <c r="J70" s="26">
        <v>13</v>
      </c>
      <c r="K70" s="25">
        <v>5300.0336500000012</v>
      </c>
      <c r="L70" s="26">
        <v>18</v>
      </c>
      <c r="M70" s="25">
        <v>290.70295000000004</v>
      </c>
      <c r="N70" s="25">
        <f>E70+H70-K70+M70-Q70</f>
        <v>2910.1399699998874</v>
      </c>
      <c r="O70" s="26">
        <v>591</v>
      </c>
      <c r="P70" s="26">
        <v>958</v>
      </c>
      <c r="Q70" s="25">
        <v>128126.33722441453</v>
      </c>
    </row>
    <row r="71" spans="1:17">
      <c r="A71" s="10"/>
      <c r="B71" s="24" t="s">
        <v>22</v>
      </c>
      <c r="C71" s="26">
        <v>50</v>
      </c>
      <c r="D71" s="26">
        <v>501</v>
      </c>
      <c r="E71" s="26">
        <v>12386.362970336068</v>
      </c>
      <c r="F71" s="26">
        <v>6</v>
      </c>
      <c r="G71" s="26">
        <v>32</v>
      </c>
      <c r="H71" s="25">
        <v>70.320000000000007</v>
      </c>
      <c r="I71" s="26">
        <v>3</v>
      </c>
      <c r="J71" s="26">
        <v>4</v>
      </c>
      <c r="K71" s="25">
        <v>1.57</v>
      </c>
      <c r="L71" s="26">
        <v>0</v>
      </c>
      <c r="M71" s="25">
        <v>0</v>
      </c>
      <c r="N71" s="25">
        <f>E71+H71-K71+M71-Q71</f>
        <v>10.142500000010841</v>
      </c>
      <c r="O71" s="26">
        <v>50</v>
      </c>
      <c r="P71" s="26">
        <v>517</v>
      </c>
      <c r="Q71" s="25">
        <v>12444.970470336057</v>
      </c>
    </row>
    <row r="72" spans="1:17">
      <c r="A72" s="9"/>
      <c r="B72" s="24" t="s">
        <v>2</v>
      </c>
      <c r="C72" s="26">
        <v>610</v>
      </c>
      <c r="D72" s="26">
        <v>1187</v>
      </c>
      <c r="E72" s="26">
        <v>179724.01548041226</v>
      </c>
      <c r="F72" s="26">
        <v>22</v>
      </c>
      <c r="G72" s="26">
        <v>25</v>
      </c>
      <c r="H72" s="25">
        <v>3252.6078599999996</v>
      </c>
      <c r="I72" s="26">
        <v>12</v>
      </c>
      <c r="J72" s="26">
        <v>35</v>
      </c>
      <c r="K72" s="25">
        <v>2198.0121142999992</v>
      </c>
      <c r="L72" s="26">
        <v>17</v>
      </c>
      <c r="M72" s="25">
        <v>438.39372000000003</v>
      </c>
      <c r="N72" s="25">
        <f>E72+H72-K72+M72-Q72</f>
        <v>308.0187000001024</v>
      </c>
      <c r="O72" s="26">
        <v>608</v>
      </c>
      <c r="P72" s="26">
        <v>1198</v>
      </c>
      <c r="Q72" s="25">
        <v>180908.98624611215</v>
      </c>
    </row>
    <row r="73" spans="1:17" ht="15">
      <c r="A73" s="24"/>
      <c r="B73" s="16" t="s">
        <v>1</v>
      </c>
      <c r="C73" s="23">
        <f>SUM(C69:C72)</f>
        <v>3866</v>
      </c>
      <c r="D73" s="23">
        <f>SUM(D69:D72)</f>
        <v>8714</v>
      </c>
      <c r="E73" s="22">
        <f>SUM(E69:E72)</f>
        <v>865694.31520023267</v>
      </c>
      <c r="F73" s="23">
        <f>SUM(F69:F72)</f>
        <v>164</v>
      </c>
      <c r="G73" s="23">
        <f>SUM(G69:G72)</f>
        <v>253</v>
      </c>
      <c r="H73" s="22">
        <f>SUM(H69:H72)</f>
        <v>21412.13172450001</v>
      </c>
      <c r="I73" s="23">
        <f>SUM(I69:I72)</f>
        <v>92</v>
      </c>
      <c r="J73" s="23">
        <f>SUM(J69:J72)</f>
        <v>162</v>
      </c>
      <c r="K73" s="22">
        <f>SUM(K69:K72)</f>
        <v>12806.626309469002</v>
      </c>
      <c r="L73" s="23">
        <f>SUM(L69:L72)</f>
        <v>88</v>
      </c>
      <c r="M73" s="22">
        <f>SUM(M69:M72)</f>
        <v>3587.9458049999998</v>
      </c>
      <c r="N73" s="22">
        <f>SUM(N69:N72)</f>
        <v>11168.83712997335</v>
      </c>
      <c r="O73" s="23">
        <f>SUM(O69:O72)</f>
        <v>3873</v>
      </c>
      <c r="P73" s="23">
        <f>SUM(P69:P72)</f>
        <v>8701</v>
      </c>
      <c r="Q73" s="22">
        <f>SUM(Q69:Q72)</f>
        <v>866718.92929029034</v>
      </c>
    </row>
    <row r="74" spans="1:17">
      <c r="A74" s="2" t="s">
        <v>21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 t="s">
        <v>20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 t="s">
        <v>19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 t="s">
        <v>18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</row>
    <row r="79" spans="1:17" ht="15">
      <c r="A79" s="21" t="s">
        <v>17</v>
      </c>
      <c r="B79" s="21"/>
      <c r="C79" s="21"/>
      <c r="D79" s="21"/>
    </row>
    <row r="80" spans="1:17" ht="60">
      <c r="A80" s="12" t="s">
        <v>14</v>
      </c>
      <c r="B80" s="15" t="s">
        <v>16</v>
      </c>
      <c r="C80" s="15" t="s">
        <v>15</v>
      </c>
      <c r="D80" s="15" t="s">
        <v>10</v>
      </c>
    </row>
    <row r="81" spans="1:6">
      <c r="A81" s="20">
        <v>45566</v>
      </c>
      <c r="B81" s="19" t="s">
        <v>9</v>
      </c>
      <c r="C81" s="18">
        <v>821464.3353039074</v>
      </c>
      <c r="D81" s="17">
        <f>C81/$C$89</f>
        <v>0.16261426264850534</v>
      </c>
    </row>
    <row r="82" spans="1:6" ht="28.5">
      <c r="A82" s="20"/>
      <c r="B82" s="19" t="s">
        <v>8</v>
      </c>
      <c r="C82" s="18">
        <v>219218.14780000036</v>
      </c>
      <c r="D82" s="17">
        <f>C82/$C$89</f>
        <v>4.339567274150722E-2</v>
      </c>
    </row>
    <row r="83" spans="1:6" ht="28.5">
      <c r="A83" s="20"/>
      <c r="B83" s="19" t="s">
        <v>7</v>
      </c>
      <c r="C83" s="18">
        <v>883246.52966945991</v>
      </c>
      <c r="D83" s="17">
        <f>C83/$C$89</f>
        <v>0.17484445396635984</v>
      </c>
    </row>
    <row r="84" spans="1:6">
      <c r="A84" s="20"/>
      <c r="B84" s="19" t="s">
        <v>6</v>
      </c>
      <c r="C84" s="18">
        <v>1059020.9492659916</v>
      </c>
      <c r="D84" s="17">
        <f>C84/$C$89</f>
        <v>0.20964015526066412</v>
      </c>
    </row>
    <row r="85" spans="1:6">
      <c r="A85" s="20"/>
      <c r="B85" s="19" t="s">
        <v>5</v>
      </c>
      <c r="C85" s="18">
        <v>591090.80283038458</v>
      </c>
      <c r="D85" s="17">
        <f>C85/$C$89</f>
        <v>0.11701030821382616</v>
      </c>
    </row>
    <row r="86" spans="1:6">
      <c r="A86" s="20"/>
      <c r="B86" s="19" t="s">
        <v>4</v>
      </c>
      <c r="C86" s="18">
        <v>136019.36886605329</v>
      </c>
      <c r="D86" s="17">
        <f>C86/$C$89</f>
        <v>2.6925927789531279E-2</v>
      </c>
    </row>
    <row r="87" spans="1:6">
      <c r="A87" s="20"/>
      <c r="B87" s="19" t="s">
        <v>3</v>
      </c>
      <c r="C87" s="18">
        <v>1303901.3712912179</v>
      </c>
      <c r="D87" s="17">
        <f>C87/$C$89</f>
        <v>0.25811584380039221</v>
      </c>
    </row>
    <row r="88" spans="1:6">
      <c r="A88" s="20"/>
      <c r="B88" s="19" t="s">
        <v>2</v>
      </c>
      <c r="C88" s="18">
        <v>37651.569525506849</v>
      </c>
      <c r="D88" s="17">
        <f>C88/$C$89</f>
        <v>7.453375579213788E-3</v>
      </c>
    </row>
    <row r="89" spans="1:6" ht="15">
      <c r="A89" s="16"/>
      <c r="B89" s="15" t="s">
        <v>1</v>
      </c>
      <c r="C89" s="14">
        <f>SUM(C81:C88)</f>
        <v>5051613.074552522</v>
      </c>
      <c r="D89" s="13">
        <f>SUM(D81:D88)</f>
        <v>1</v>
      </c>
    </row>
    <row r="90" spans="1:6">
      <c r="A90" s="2" t="s">
        <v>0</v>
      </c>
    </row>
    <row r="91" spans="1:6">
      <c r="A91" s="2"/>
    </row>
    <row r="92" spans="1:6" ht="75">
      <c r="A92" s="12" t="s">
        <v>14</v>
      </c>
      <c r="B92" s="12" t="s">
        <v>13</v>
      </c>
      <c r="C92" s="12" t="s">
        <v>12</v>
      </c>
      <c r="D92" s="12" t="s">
        <v>10</v>
      </c>
      <c r="E92" s="12" t="s">
        <v>11</v>
      </c>
      <c r="F92" s="12" t="s">
        <v>10</v>
      </c>
    </row>
    <row r="93" spans="1:6">
      <c r="A93" s="11">
        <v>45566</v>
      </c>
      <c r="B93" s="6" t="s">
        <v>9</v>
      </c>
      <c r="C93" s="8">
        <v>819067.10849990742</v>
      </c>
      <c r="D93" s="7">
        <f>C93/$C$101</f>
        <v>0.20202405210827862</v>
      </c>
      <c r="E93" s="8">
        <v>2397.2268040000004</v>
      </c>
      <c r="F93" s="7">
        <f>E93/$E$101</f>
        <v>2.4036971862676461E-3</v>
      </c>
    </row>
    <row r="94" spans="1:6" ht="28.5">
      <c r="A94" s="10"/>
      <c r="B94" s="6" t="s">
        <v>8</v>
      </c>
      <c r="C94" s="8">
        <v>217784.16030000037</v>
      </c>
      <c r="D94" s="7">
        <f>C94/$C$101</f>
        <v>5.3716768860838648E-2</v>
      </c>
      <c r="E94" s="8">
        <v>1433.9875</v>
      </c>
      <c r="F94" s="7">
        <f>E94/$E$101</f>
        <v>1.4378579920521261E-3</v>
      </c>
    </row>
    <row r="95" spans="1:6" ht="28.5">
      <c r="A95" s="10"/>
      <c r="B95" s="6" t="s">
        <v>7</v>
      </c>
      <c r="C95" s="8">
        <v>838417.74869999138</v>
      </c>
      <c r="D95" s="7">
        <f>C95/$C$101</f>
        <v>0.20679691467783051</v>
      </c>
      <c r="E95" s="8">
        <v>44828.780969468469</v>
      </c>
      <c r="F95" s="7">
        <f>E95/$E$101</f>
        <v>4.4949778844588603E-2</v>
      </c>
    </row>
    <row r="96" spans="1:6">
      <c r="A96" s="10"/>
      <c r="B96" s="6" t="s">
        <v>6</v>
      </c>
      <c r="C96" s="8">
        <v>1039512.7352819917</v>
      </c>
      <c r="D96" s="7">
        <f>C96/$C$101</f>
        <v>0.25639727541305862</v>
      </c>
      <c r="E96" s="8">
        <v>19508.213984000005</v>
      </c>
      <c r="F96" s="7">
        <f>E96/$E$101</f>
        <v>1.9560868827348536E-2</v>
      </c>
    </row>
    <row r="97" spans="1:6">
      <c r="A97" s="10"/>
      <c r="B97" s="6" t="s">
        <v>5</v>
      </c>
      <c r="C97" s="8">
        <v>528231.44643677445</v>
      </c>
      <c r="D97" s="7">
        <f>C97/$C$101</f>
        <v>0.13028902778872406</v>
      </c>
      <c r="E97" s="8">
        <v>62859.356393610127</v>
      </c>
      <c r="F97" s="7">
        <f>E97/$E$101</f>
        <v>6.302902080095206E-2</v>
      </c>
    </row>
    <row r="98" spans="1:6">
      <c r="A98" s="10"/>
      <c r="B98" s="6" t="s">
        <v>4</v>
      </c>
      <c r="C98" s="8">
        <v>131040.53981125228</v>
      </c>
      <c r="D98" s="7">
        <f>C98/$C$101</f>
        <v>3.232133309761441E-2</v>
      </c>
      <c r="E98" s="8">
        <v>4978.8290548010009</v>
      </c>
      <c r="F98" s="7">
        <f>E98/$E$101</f>
        <v>4.9922674692122158E-3</v>
      </c>
    </row>
    <row r="99" spans="1:6">
      <c r="A99" s="10"/>
      <c r="B99" s="6" t="s">
        <v>3</v>
      </c>
      <c r="C99" s="8">
        <v>444725.60077048466</v>
      </c>
      <c r="D99" s="7">
        <f>C99/$C$101</f>
        <v>0.10969219373060939</v>
      </c>
      <c r="E99" s="8">
        <v>859175.77052073309</v>
      </c>
      <c r="F99" s="7">
        <f>E99/$E$101</f>
        <v>0.86149478166356375</v>
      </c>
    </row>
    <row r="100" spans="1:6">
      <c r="A100" s="9"/>
      <c r="B100" s="6" t="s">
        <v>2</v>
      </c>
      <c r="C100" s="8">
        <v>35525.58059052685</v>
      </c>
      <c r="D100" s="7">
        <f>C100/$C$101</f>
        <v>8.7624343230457754E-3</v>
      </c>
      <c r="E100" s="8">
        <v>2125.9889349799992</v>
      </c>
      <c r="F100" s="7">
        <f>E100/$E$101</f>
        <v>2.1317272160150487E-3</v>
      </c>
    </row>
    <row r="101" spans="1:6" ht="15">
      <c r="A101" s="6"/>
      <c r="B101" s="5" t="s">
        <v>1</v>
      </c>
      <c r="C101" s="4">
        <f>SUM(C93:C100)</f>
        <v>4054304.9203909291</v>
      </c>
      <c r="D101" s="3">
        <f>SUM(D93:D100)</f>
        <v>1</v>
      </c>
      <c r="E101" s="4">
        <f>SUM(E93:E100)</f>
        <v>997308.15416159271</v>
      </c>
      <c r="F101" s="3">
        <f>SUM(F93:F100)</f>
        <v>1</v>
      </c>
    </row>
    <row r="102" spans="1:6">
      <c r="A102" s="2" t="s">
        <v>0</v>
      </c>
    </row>
  </sheetData>
  <mergeCells count="57">
    <mergeCell ref="I67:K67"/>
    <mergeCell ref="L67:M67"/>
    <mergeCell ref="O67:Q67"/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2025-10-16 11:51:36</KDate>
  <Classification>SEBI-CONFIDENTIAL</Classification>
  <Subclassification/>
  <HostName>MUM0112563</HostName>
  <Domain_User>SEBINT/2563</Domain_User>
  <IPAdd>10.21.212.122</IPAdd>
  <FilePath>Book1</FilePath>
  <KID>1098193107EA638962122965642966</KID>
  <UniqueName/>
  <Suggested/>
  <Justification/>
</Klassify>
</file>

<file path=customXml/itemProps1.xml><?xml version="1.0" encoding="utf-8"?>
<ds:datastoreItem xmlns:ds="http://schemas.openxmlformats.org/officeDocument/2006/customXml" ds:itemID="{A76899CF-B7D6-4E46-AD01-D05EC55874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ABHIGNAN DANDE</dc:creator>
  <cp:keywords>SEBI-CONFIDENTIAL</cp:keywords>
  <cp:lastModifiedBy>ABHIGNAN DANDE</cp:lastModifiedBy>
  <dcterms:created xsi:type="dcterms:W3CDTF">2025-10-16T06:21:31Z</dcterms:created>
  <dcterms:modified xsi:type="dcterms:W3CDTF">2025-10-16T06:21:52Z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1098193107EA638962122965642966</vt:lpwstr>
  </property>
</Properties>
</file>