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DDHS-TPD\Website Disclosures\Monthly\11. Outstanding Corporate Bond\"/>
    </mc:Choice>
  </mc:AlternateContent>
  <bookViews>
    <workbookView xWindow="-120" yWindow="-120" windowWidth="20730" windowHeight="11040"/>
  </bookViews>
  <sheets>
    <sheet name="Sep-24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1" i="2" l="1"/>
  <c r="F97" i="2" s="1"/>
  <c r="C101" i="2"/>
  <c r="D100" i="2" s="1"/>
  <c r="C89" i="2"/>
  <c r="D84" i="2" s="1"/>
  <c r="Q73" i="2"/>
  <c r="P73" i="2"/>
  <c r="O73" i="2"/>
  <c r="M73" i="2"/>
  <c r="L73" i="2"/>
  <c r="K73" i="2"/>
  <c r="J73" i="2"/>
  <c r="I73" i="2"/>
  <c r="H73" i="2"/>
  <c r="G73" i="2"/>
  <c r="F73" i="2"/>
  <c r="E73" i="2"/>
  <c r="D73" i="2"/>
  <c r="C73" i="2"/>
  <c r="N72" i="2"/>
  <c r="N71" i="2"/>
  <c r="N70" i="2"/>
  <c r="N69" i="2"/>
  <c r="Q60" i="2"/>
  <c r="P60" i="2"/>
  <c r="O60" i="2"/>
  <c r="M60" i="2"/>
  <c r="L60" i="2"/>
  <c r="K60" i="2"/>
  <c r="J60" i="2"/>
  <c r="I60" i="2"/>
  <c r="H60" i="2"/>
  <c r="G60" i="2"/>
  <c r="F60" i="2"/>
  <c r="E60" i="2"/>
  <c r="D60" i="2"/>
  <c r="C60" i="2"/>
  <c r="N59" i="2"/>
  <c r="N58" i="2"/>
  <c r="N57" i="2"/>
  <c r="N56" i="2"/>
  <c r="Q47" i="2"/>
  <c r="P47" i="2"/>
  <c r="O47" i="2"/>
  <c r="M47" i="2"/>
  <c r="L47" i="2"/>
  <c r="K47" i="2"/>
  <c r="J47" i="2"/>
  <c r="I47" i="2"/>
  <c r="H47" i="2"/>
  <c r="G47" i="2"/>
  <c r="F47" i="2"/>
  <c r="E47" i="2"/>
  <c r="D47" i="2"/>
  <c r="C47" i="2"/>
  <c r="N46" i="2"/>
  <c r="N45" i="2"/>
  <c r="N44" i="2"/>
  <c r="N43" i="2"/>
  <c r="Q34" i="2"/>
  <c r="P34" i="2"/>
  <c r="O34" i="2"/>
  <c r="M34" i="2"/>
  <c r="L34" i="2"/>
  <c r="K34" i="2"/>
  <c r="J34" i="2"/>
  <c r="I34" i="2"/>
  <c r="H34" i="2"/>
  <c r="G34" i="2"/>
  <c r="F34" i="2"/>
  <c r="E34" i="2"/>
  <c r="D34" i="2"/>
  <c r="C34" i="2"/>
  <c r="N33" i="2"/>
  <c r="N32" i="2"/>
  <c r="N31" i="2"/>
  <c r="N30" i="2"/>
  <c r="Q21" i="2"/>
  <c r="P21" i="2"/>
  <c r="O21" i="2"/>
  <c r="M21" i="2"/>
  <c r="L21" i="2"/>
  <c r="K21" i="2"/>
  <c r="J21" i="2"/>
  <c r="I21" i="2"/>
  <c r="H21" i="2"/>
  <c r="G21" i="2"/>
  <c r="F21" i="2"/>
  <c r="E21" i="2"/>
  <c r="D21" i="2"/>
  <c r="C21" i="2"/>
  <c r="N20" i="2"/>
  <c r="N19" i="2"/>
  <c r="N18" i="2"/>
  <c r="N17" i="2"/>
  <c r="Q8" i="2"/>
  <c r="P8" i="2"/>
  <c r="O8" i="2"/>
  <c r="M8" i="2"/>
  <c r="L8" i="2"/>
  <c r="K8" i="2"/>
  <c r="J8" i="2"/>
  <c r="I8" i="2"/>
  <c r="H8" i="2"/>
  <c r="G8" i="2"/>
  <c r="F8" i="2"/>
  <c r="E8" i="2"/>
  <c r="D8" i="2"/>
  <c r="C8" i="2"/>
  <c r="N7" i="2"/>
  <c r="N6" i="2"/>
  <c r="N5" i="2"/>
  <c r="N4" i="2"/>
  <c r="D82" i="2" l="1"/>
  <c r="D87" i="2"/>
  <c r="D98" i="2"/>
  <c r="F96" i="2"/>
  <c r="D93" i="2"/>
  <c r="D94" i="2"/>
  <c r="D97" i="2"/>
  <c r="D83" i="2"/>
  <c r="D86" i="2"/>
  <c r="D81" i="2"/>
  <c r="D85" i="2"/>
  <c r="N60" i="2"/>
  <c r="N73" i="2"/>
  <c r="N47" i="2"/>
  <c r="N34" i="2"/>
  <c r="N21" i="2"/>
  <c r="N8" i="2"/>
  <c r="D99" i="2"/>
  <c r="D88" i="2"/>
  <c r="F95" i="2"/>
  <c r="F99" i="2"/>
  <c r="F94" i="2"/>
  <c r="F98" i="2"/>
  <c r="D95" i="2"/>
  <c r="D96" i="2"/>
  <c r="F100" i="2"/>
  <c r="F93" i="2"/>
  <c r="D89" i="2" l="1"/>
  <c r="F101" i="2"/>
  <c r="D101" i="2"/>
</calcChain>
</file>

<file path=xl/sharedStrings.xml><?xml version="1.0" encoding="utf-8"?>
<sst xmlns="http://schemas.openxmlformats.org/spreadsheetml/2006/main" count="229" uniqueCount="49">
  <si>
    <t xml:space="preserve"> Outstanding corporate bonds issued by financial Issuers on monthly basis.</t>
  </si>
  <si>
    <t>Monthly</t>
  </si>
  <si>
    <t>Type of Instruments</t>
  </si>
  <si>
    <t>Opening Balance in NSDL and CDSL system</t>
  </si>
  <si>
    <t>Issues during the month in NSDL and CDSL system#</t>
  </si>
  <si>
    <t>Redemptions during the month in NSDL &amp; CDSL sytem##</t>
  </si>
  <si>
    <t>Demat/ Remat transactions (Net value) in NSDL and CDSL</t>
  </si>
  <si>
    <t>Others (if any)*</t>
  </si>
  <si>
    <t>Closing balance in NSDL and CDSL system</t>
  </si>
  <si>
    <t>Number of Issuers</t>
  </si>
  <si>
    <t>Opening No. of instruments Outstanding</t>
  </si>
  <si>
    <t>Opening Outstanding Amount (Rs. In crores)</t>
  </si>
  <si>
    <t>No. of Issues</t>
  </si>
  <si>
    <t>(Amount in Rs. Crores)</t>
  </si>
  <si>
    <t>Number of Redemptions</t>
  </si>
  <si>
    <t>No. of transfers</t>
  </si>
  <si>
    <t>No. of Instruments outstanding</t>
  </si>
  <si>
    <t>Net Outstanding Amount (Rs. In Crores)</t>
  </si>
  <si>
    <t>Fixed Rate</t>
  </si>
  <si>
    <t>Floating Rate</t>
  </si>
  <si>
    <t>Structured Notes</t>
  </si>
  <si>
    <t>Others</t>
  </si>
  <si>
    <t>Total</t>
  </si>
  <si>
    <t>*Others include Redemption through change in face value etc.</t>
  </si>
  <si>
    <t>#  Corporate Action executed by Issuers / R&amp;T Agents to credit the investors having accounts in NSDL  &amp; CDSL system.</t>
  </si>
  <si>
    <t>##  Corporate Action executed by Issuers / R&amp;T Agents to debit the investors having accounts in NSDL &amp; CDSL system.</t>
  </si>
  <si>
    <t xml:space="preserve"> Outstanding Listed corporate bonds issued by financial Issuers on monthly basis.</t>
  </si>
  <si>
    <t xml:space="preserve"> Outstanding Unlisted corporate bonds issued by financial Issuers on monthly basis.</t>
  </si>
  <si>
    <t>Outstanding corporate bonds issued by Non-Financial Issuers on monthly basis</t>
  </si>
  <si>
    <t>Outstanding Listed corporate bonds issued by Non-Financial Issuers on monthly basis</t>
  </si>
  <si>
    <t>Outstanding Unlisted corporate bonds issued by Non-Financial Issuers on monthly basis</t>
  </si>
  <si>
    <t>Outstanding value of corporate debt on the basis of issuers category</t>
  </si>
  <si>
    <t>Period</t>
  </si>
  <si>
    <t>Type of issuers#</t>
  </si>
  <si>
    <t>Outstanding Value held (Amount in Rs. Cr)</t>
  </si>
  <si>
    <t>Percentage</t>
  </si>
  <si>
    <t>Banks</t>
  </si>
  <si>
    <t>Bank / PSU / Government Owned HFCs</t>
  </si>
  <si>
    <t>Bank / PSU / Government Owned NBFCs</t>
  </si>
  <si>
    <t>PSUs/Statutory Bodies</t>
  </si>
  <si>
    <t>NBFC</t>
  </si>
  <si>
    <t>HFC</t>
  </si>
  <si>
    <t xml:space="preserve">Corporate </t>
  </si>
  <si>
    <t># Issuers are categorised based on SEBI email dated May 15, 2020 and NSDL emails dated August 25, 2020 &amp; May 18, 2021</t>
  </si>
  <si>
    <t>Type of issuers</t>
  </si>
  <si>
    <t>Listed Outstanding Value held (Amount in Rs. Cr)</t>
  </si>
  <si>
    <t>Unlisted Outstanding Value held (Amount in Rs. Cr)</t>
  </si>
  <si>
    <t>Type of Instruments **</t>
  </si>
  <si>
    <t>**Type of Instruments are classified based the details provided by the issuer/CDSL at the time of obtaining ISIN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</si>
</sst>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2"/>
      <color theme="1"/>
      <name val="Aptos Narrow"/>
      <family val="2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u/>
      <sz val="11"/>
      <color theme="1"/>
      <name val="Aptos Narrow"/>
      <family val="2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horizontal="left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3" fontId="3" fillId="0" borderId="3" xfId="1" applyNumberFormat="1" applyFont="1" applyBorder="1" applyAlignment="1">
      <alignment horizontal="right" wrapText="1"/>
    </xf>
    <xf numFmtId="4" fontId="3" fillId="0" borderId="3" xfId="1" applyNumberFormat="1" applyFont="1" applyBorder="1" applyAlignment="1">
      <alignment horizontal="right" wrapText="1"/>
    </xf>
    <xf numFmtId="3" fontId="4" fillId="0" borderId="3" xfId="1" applyNumberFormat="1" applyFont="1" applyBorder="1" applyAlignment="1">
      <alignment horizontal="right" wrapText="1"/>
    </xf>
    <xf numFmtId="4" fontId="4" fillId="0" borderId="3" xfId="1" applyNumberFormat="1" applyFont="1" applyBorder="1" applyAlignment="1">
      <alignment horizontal="right"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6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2" fontId="3" fillId="0" borderId="3" xfId="0" applyNumberFormat="1" applyFont="1" applyBorder="1" applyAlignment="1">
      <alignment horizontal="right" vertical="center" wrapText="1"/>
    </xf>
    <xf numFmtId="10" fontId="7" fillId="0" borderId="3" xfId="0" applyNumberFormat="1" applyFont="1" applyBorder="1" applyAlignment="1">
      <alignment horizontal="right" vertical="center" wrapText="1"/>
    </xf>
    <xf numFmtId="2" fontId="4" fillId="0" borderId="3" xfId="0" applyNumberFormat="1" applyFont="1" applyBorder="1" applyAlignment="1">
      <alignment horizontal="right" vertical="center" wrapText="1"/>
    </xf>
    <xf numFmtId="10" fontId="6" fillId="0" borderId="3" xfId="0" applyNumberFormat="1" applyFont="1" applyBorder="1" applyAlignment="1">
      <alignment horizontal="right" vertical="center" wrapText="1"/>
    </xf>
    <xf numFmtId="17" fontId="7" fillId="0" borderId="3" xfId="0" applyNumberFormat="1" applyFont="1" applyBorder="1" applyAlignment="1">
      <alignment horizontal="left" vertical="center" wrapText="1"/>
    </xf>
    <xf numFmtId="2" fontId="7" fillId="0" borderId="3" xfId="0" applyNumberFormat="1" applyFont="1" applyBorder="1" applyAlignment="1">
      <alignment horizontal="right" vertical="center" wrapText="1"/>
    </xf>
    <xf numFmtId="10" fontId="7" fillId="0" borderId="3" xfId="2" applyNumberFormat="1" applyFont="1" applyBorder="1" applyAlignment="1">
      <alignment horizontal="right" vertical="center" wrapText="1"/>
    </xf>
    <xf numFmtId="17" fontId="6" fillId="0" borderId="3" xfId="0" applyNumberFormat="1" applyFont="1" applyBorder="1" applyAlignment="1">
      <alignment horizontal="left" vertical="center" wrapText="1"/>
    </xf>
    <xf numFmtId="2" fontId="6" fillId="0" borderId="3" xfId="0" applyNumberFormat="1" applyFont="1" applyBorder="1" applyAlignment="1">
      <alignment horizontal="right" vertical="center" wrapText="1"/>
    </xf>
    <xf numFmtId="10" fontId="6" fillId="0" borderId="3" xfId="2" applyNumberFormat="1" applyFont="1" applyBorder="1" applyAlignment="1">
      <alignment horizontal="right" vertical="center" wrapText="1"/>
    </xf>
    <xf numFmtId="17" fontId="3" fillId="0" borderId="2" xfId="0" applyNumberFormat="1" applyFont="1" applyBorder="1" applyAlignment="1">
      <alignment horizontal="center" vertical="center" wrapText="1"/>
    </xf>
    <xf numFmtId="17" fontId="3" fillId="0" borderId="5" xfId="0" applyNumberFormat="1" applyFont="1" applyBorder="1" applyAlignment="1">
      <alignment horizontal="center" vertical="center" wrapText="1"/>
    </xf>
    <xf numFmtId="17" fontId="3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17" fontId="3" fillId="0" borderId="3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2"/>
  <sheetViews>
    <sheetView tabSelected="1" zoomScale="80" zoomScaleNormal="80" workbookViewId="0">
      <selection activeCell="B28" sqref="B28:B29"/>
    </sheetView>
  </sheetViews>
  <sheetFormatPr defaultColWidth="9.140625" defaultRowHeight="14.25"/>
  <cols>
    <col min="1" max="1" width="9.140625" style="1"/>
    <col min="2" max="2" width="37.7109375" style="1" bestFit="1" customWidth="1"/>
    <col min="3" max="3" width="15.42578125" style="1" bestFit="1" customWidth="1"/>
    <col min="4" max="4" width="16.140625" style="1" customWidth="1"/>
    <col min="5" max="5" width="18.140625" style="1" customWidth="1"/>
    <col min="6" max="6" width="13.7109375" style="1" customWidth="1"/>
    <col min="7" max="7" width="9.140625" style="1"/>
    <col min="8" max="8" width="12.85546875" style="1" customWidth="1"/>
    <col min="9" max="9" width="11" style="1" customWidth="1"/>
    <col min="10" max="10" width="15.5703125" style="1" customWidth="1"/>
    <col min="11" max="11" width="13.85546875" style="1" customWidth="1"/>
    <col min="12" max="12" width="10.28515625" style="1" customWidth="1"/>
    <col min="13" max="13" width="17.28515625" style="1" customWidth="1"/>
    <col min="14" max="14" width="12.28515625" style="1" customWidth="1"/>
    <col min="15" max="15" width="13" style="1" customWidth="1"/>
    <col min="16" max="16" width="17.28515625" style="1" customWidth="1"/>
    <col min="17" max="17" width="16.28515625" style="1" customWidth="1"/>
    <col min="18" max="16384" width="9.140625" style="1"/>
  </cols>
  <sheetData>
    <row r="1" spans="1:17" ht="15.7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42" customHeight="1">
      <c r="A2" s="29" t="s">
        <v>1</v>
      </c>
      <c r="B2" s="29" t="s">
        <v>47</v>
      </c>
      <c r="C2" s="31" t="s">
        <v>3</v>
      </c>
      <c r="D2" s="31"/>
      <c r="E2" s="31"/>
      <c r="F2" s="31" t="s">
        <v>4</v>
      </c>
      <c r="G2" s="31"/>
      <c r="H2" s="31"/>
      <c r="I2" s="31" t="s">
        <v>5</v>
      </c>
      <c r="J2" s="31"/>
      <c r="K2" s="31"/>
      <c r="L2" s="31" t="s">
        <v>6</v>
      </c>
      <c r="M2" s="31"/>
      <c r="N2" s="2" t="s">
        <v>7</v>
      </c>
      <c r="O2" s="31" t="s">
        <v>8</v>
      </c>
      <c r="P2" s="31"/>
      <c r="Q2" s="31"/>
    </row>
    <row r="3" spans="1:17" ht="60">
      <c r="A3" s="30"/>
      <c r="B3" s="30"/>
      <c r="C3" s="3" t="s">
        <v>9</v>
      </c>
      <c r="D3" s="3" t="s">
        <v>10</v>
      </c>
      <c r="E3" s="3" t="s">
        <v>11</v>
      </c>
      <c r="F3" s="3" t="s">
        <v>9</v>
      </c>
      <c r="G3" s="3" t="s">
        <v>12</v>
      </c>
      <c r="H3" s="3" t="s">
        <v>13</v>
      </c>
      <c r="I3" s="3" t="s">
        <v>9</v>
      </c>
      <c r="J3" s="3" t="s">
        <v>14</v>
      </c>
      <c r="K3" s="3" t="s">
        <v>13</v>
      </c>
      <c r="L3" s="3" t="s">
        <v>15</v>
      </c>
      <c r="M3" s="3" t="s">
        <v>13</v>
      </c>
      <c r="N3" s="3" t="s">
        <v>13</v>
      </c>
      <c r="O3" s="3" t="s">
        <v>9</v>
      </c>
      <c r="P3" s="3" t="s">
        <v>16</v>
      </c>
      <c r="Q3" s="3" t="s">
        <v>17</v>
      </c>
    </row>
    <row r="4" spans="1:17">
      <c r="A4" s="23">
        <v>45536</v>
      </c>
      <c r="B4" s="4" t="s">
        <v>18</v>
      </c>
      <c r="C4" s="5">
        <v>517</v>
      </c>
      <c r="D4" s="5">
        <v>9947</v>
      </c>
      <c r="E4" s="6">
        <v>2960462.024079727</v>
      </c>
      <c r="F4" s="5">
        <v>105</v>
      </c>
      <c r="G4" s="5">
        <v>307</v>
      </c>
      <c r="H4" s="6">
        <v>102630.48249999993</v>
      </c>
      <c r="I4" s="5">
        <v>66</v>
      </c>
      <c r="J4" s="5">
        <v>116</v>
      </c>
      <c r="K4" s="6">
        <v>28060.124175000001</v>
      </c>
      <c r="L4" s="5">
        <v>120</v>
      </c>
      <c r="M4" s="6">
        <v>18.284400000000009</v>
      </c>
      <c r="N4" s="6">
        <f>E4+H4-K4+M4-Q4</f>
        <v>1038.6266494262964</v>
      </c>
      <c r="O4" s="5">
        <v>516</v>
      </c>
      <c r="P4" s="5">
        <v>10042</v>
      </c>
      <c r="Q4" s="6">
        <v>3034012.0401553004</v>
      </c>
    </row>
    <row r="5" spans="1:17">
      <c r="A5" s="24"/>
      <c r="B5" s="4" t="s">
        <v>19</v>
      </c>
      <c r="C5" s="5">
        <v>103</v>
      </c>
      <c r="D5" s="5">
        <v>248</v>
      </c>
      <c r="E5" s="6">
        <v>60737.33657155995</v>
      </c>
      <c r="F5" s="5">
        <v>9</v>
      </c>
      <c r="G5" s="5">
        <v>10</v>
      </c>
      <c r="H5" s="6">
        <v>2581.6</v>
      </c>
      <c r="I5" s="5">
        <v>7</v>
      </c>
      <c r="J5" s="5">
        <v>7</v>
      </c>
      <c r="K5" s="6">
        <v>999.3900000000001</v>
      </c>
      <c r="L5" s="5">
        <v>0</v>
      </c>
      <c r="M5" s="6">
        <v>0</v>
      </c>
      <c r="N5" s="6">
        <f t="shared" ref="N5:N7" si="0">E5+H5-K5+M5-Q5</f>
        <v>104.01000000003842</v>
      </c>
      <c r="O5" s="5">
        <v>105</v>
      </c>
      <c r="P5" s="5">
        <v>253</v>
      </c>
      <c r="Q5" s="6">
        <v>62215.536571559911</v>
      </c>
    </row>
    <row r="6" spans="1:17">
      <c r="A6" s="24"/>
      <c r="B6" s="4" t="s">
        <v>20</v>
      </c>
      <c r="C6" s="5">
        <v>90</v>
      </c>
      <c r="D6" s="5">
        <v>2396</v>
      </c>
      <c r="E6" s="6">
        <v>34985.557815813932</v>
      </c>
      <c r="F6" s="5">
        <v>8</v>
      </c>
      <c r="G6" s="5">
        <v>71</v>
      </c>
      <c r="H6" s="6">
        <v>976.0999999999998</v>
      </c>
      <c r="I6" s="5">
        <v>13</v>
      </c>
      <c r="J6" s="5">
        <v>37</v>
      </c>
      <c r="K6" s="6">
        <v>882.23000000000013</v>
      </c>
      <c r="L6" s="5">
        <v>0</v>
      </c>
      <c r="M6" s="6">
        <v>0</v>
      </c>
      <c r="N6" s="6">
        <f t="shared" si="0"/>
        <v>162.07000000010157</v>
      </c>
      <c r="O6" s="5">
        <v>86</v>
      </c>
      <c r="P6" s="5">
        <v>2430</v>
      </c>
      <c r="Q6" s="6">
        <v>34917.357815813826</v>
      </c>
    </row>
    <row r="7" spans="1:17">
      <c r="A7" s="25"/>
      <c r="B7" s="4" t="s">
        <v>21</v>
      </c>
      <c r="C7" s="5">
        <v>95</v>
      </c>
      <c r="D7" s="5">
        <v>939</v>
      </c>
      <c r="E7" s="6">
        <v>29672.368126344441</v>
      </c>
      <c r="F7" s="5">
        <v>6</v>
      </c>
      <c r="G7" s="5">
        <v>32</v>
      </c>
      <c r="H7" s="6">
        <v>170.65029999999999</v>
      </c>
      <c r="I7" s="5">
        <v>6</v>
      </c>
      <c r="J7" s="5">
        <v>7</v>
      </c>
      <c r="K7" s="6">
        <v>897.72710000000006</v>
      </c>
      <c r="L7" s="5">
        <v>7</v>
      </c>
      <c r="M7" s="6">
        <v>0.36274525680000003</v>
      </c>
      <c r="N7" s="6">
        <f t="shared" si="0"/>
        <v>1107.1102000000392</v>
      </c>
      <c r="O7" s="5">
        <v>98</v>
      </c>
      <c r="P7" s="5">
        <v>951</v>
      </c>
      <c r="Q7" s="6">
        <v>27838.543871601203</v>
      </c>
    </row>
    <row r="8" spans="1:17" ht="15">
      <c r="A8" s="4"/>
      <c r="B8" s="3" t="s">
        <v>22</v>
      </c>
      <c r="C8" s="7">
        <f t="shared" ref="C8:Q8" si="1">SUM(C4:C7)</f>
        <v>805</v>
      </c>
      <c r="D8" s="7">
        <f t="shared" si="1"/>
        <v>13530</v>
      </c>
      <c r="E8" s="8">
        <f t="shared" si="1"/>
        <v>3085857.2865934451</v>
      </c>
      <c r="F8" s="7">
        <f t="shared" si="1"/>
        <v>128</v>
      </c>
      <c r="G8" s="7">
        <f t="shared" si="1"/>
        <v>420</v>
      </c>
      <c r="H8" s="8">
        <f t="shared" si="1"/>
        <v>106358.83279999993</v>
      </c>
      <c r="I8" s="7">
        <f t="shared" si="1"/>
        <v>92</v>
      </c>
      <c r="J8" s="7">
        <f t="shared" si="1"/>
        <v>167</v>
      </c>
      <c r="K8" s="8">
        <f t="shared" si="1"/>
        <v>30839.471275</v>
      </c>
      <c r="L8" s="7">
        <f t="shared" si="1"/>
        <v>127</v>
      </c>
      <c r="M8" s="8">
        <f t="shared" si="1"/>
        <v>18.647145256800009</v>
      </c>
      <c r="N8" s="8">
        <f t="shared" si="1"/>
        <v>2411.8168494264755</v>
      </c>
      <c r="O8" s="7">
        <f t="shared" si="1"/>
        <v>805</v>
      </c>
      <c r="P8" s="7">
        <f t="shared" si="1"/>
        <v>13676</v>
      </c>
      <c r="Q8" s="8">
        <f t="shared" si="1"/>
        <v>3158983.4784142752</v>
      </c>
    </row>
    <row r="9" spans="1:17">
      <c r="A9" s="9" t="s">
        <v>23</v>
      </c>
    </row>
    <row r="10" spans="1:17">
      <c r="A10" s="9" t="s">
        <v>48</v>
      </c>
    </row>
    <row r="11" spans="1:17" s="10" customFormat="1">
      <c r="A11" s="9" t="s">
        <v>24</v>
      </c>
    </row>
    <row r="12" spans="1:17" s="10" customFormat="1">
      <c r="A12" s="9" t="s">
        <v>25</v>
      </c>
    </row>
    <row r="13" spans="1:17" s="10" customFormat="1">
      <c r="A13" s="9"/>
    </row>
    <row r="14" spans="1:17" ht="15.75">
      <c r="A14" s="28" t="s">
        <v>26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</row>
    <row r="15" spans="1:17" ht="27.75" customHeight="1">
      <c r="A15" s="29" t="s">
        <v>1</v>
      </c>
      <c r="B15" s="29" t="s">
        <v>47</v>
      </c>
      <c r="C15" s="31" t="s">
        <v>3</v>
      </c>
      <c r="D15" s="31"/>
      <c r="E15" s="31"/>
      <c r="F15" s="31" t="s">
        <v>4</v>
      </c>
      <c r="G15" s="31"/>
      <c r="H15" s="31"/>
      <c r="I15" s="31" t="s">
        <v>5</v>
      </c>
      <c r="J15" s="31"/>
      <c r="K15" s="31"/>
      <c r="L15" s="31" t="s">
        <v>6</v>
      </c>
      <c r="M15" s="31"/>
      <c r="N15" s="2" t="s">
        <v>7</v>
      </c>
      <c r="O15" s="31" t="s">
        <v>8</v>
      </c>
      <c r="P15" s="31"/>
      <c r="Q15" s="31"/>
    </row>
    <row r="16" spans="1:17" ht="64.5" customHeight="1">
      <c r="A16" s="30"/>
      <c r="B16" s="30"/>
      <c r="C16" s="3" t="s">
        <v>9</v>
      </c>
      <c r="D16" s="3" t="s">
        <v>10</v>
      </c>
      <c r="E16" s="3" t="s">
        <v>11</v>
      </c>
      <c r="F16" s="3" t="s">
        <v>9</v>
      </c>
      <c r="G16" s="3" t="s">
        <v>12</v>
      </c>
      <c r="H16" s="3" t="s">
        <v>13</v>
      </c>
      <c r="I16" s="3" t="s">
        <v>9</v>
      </c>
      <c r="J16" s="3" t="s">
        <v>14</v>
      </c>
      <c r="K16" s="3" t="s">
        <v>13</v>
      </c>
      <c r="L16" s="3" t="s">
        <v>15</v>
      </c>
      <c r="M16" s="3" t="s">
        <v>13</v>
      </c>
      <c r="N16" s="3" t="s">
        <v>13</v>
      </c>
      <c r="O16" s="3" t="s">
        <v>9</v>
      </c>
      <c r="P16" s="3" t="s">
        <v>16</v>
      </c>
      <c r="Q16" s="3" t="s">
        <v>17</v>
      </c>
    </row>
    <row r="17" spans="1:17">
      <c r="A17" s="23">
        <v>45536</v>
      </c>
      <c r="B17" s="4" t="s">
        <v>18</v>
      </c>
      <c r="C17" s="5">
        <v>307</v>
      </c>
      <c r="D17" s="5">
        <v>5387</v>
      </c>
      <c r="E17" s="6">
        <v>2883111.9888693499</v>
      </c>
      <c r="F17" s="5">
        <v>68</v>
      </c>
      <c r="G17" s="5">
        <v>199</v>
      </c>
      <c r="H17" s="6">
        <v>101520.97729999998</v>
      </c>
      <c r="I17" s="5">
        <v>42</v>
      </c>
      <c r="J17" s="5">
        <v>67</v>
      </c>
      <c r="K17" s="6">
        <v>27478.668200000004</v>
      </c>
      <c r="L17" s="5">
        <v>86</v>
      </c>
      <c r="M17" s="6">
        <v>11.950399999999997</v>
      </c>
      <c r="N17" s="6">
        <f>E17+H17-K17+M17-Q17</f>
        <v>5558.2247274704278</v>
      </c>
      <c r="O17" s="5">
        <v>305</v>
      </c>
      <c r="P17" s="5">
        <v>5274</v>
      </c>
      <c r="Q17" s="6">
        <v>2951608.0236418792</v>
      </c>
    </row>
    <row r="18" spans="1:17">
      <c r="A18" s="24"/>
      <c r="B18" s="4" t="s">
        <v>19</v>
      </c>
      <c r="C18" s="5">
        <v>70</v>
      </c>
      <c r="D18" s="5">
        <v>155</v>
      </c>
      <c r="E18" s="6">
        <v>28829.552296999958</v>
      </c>
      <c r="F18" s="5">
        <v>8</v>
      </c>
      <c r="G18" s="5">
        <v>9</v>
      </c>
      <c r="H18" s="6">
        <v>2330</v>
      </c>
      <c r="I18" s="5">
        <v>6</v>
      </c>
      <c r="J18" s="5">
        <v>6</v>
      </c>
      <c r="K18" s="6">
        <v>999.34000000000015</v>
      </c>
      <c r="L18" s="5">
        <v>0</v>
      </c>
      <c r="M18" s="6">
        <v>0</v>
      </c>
      <c r="N18" s="6">
        <f t="shared" ref="N18:N20" si="2">E18+H18-K18+M18-Q18</f>
        <v>456.63849999996819</v>
      </c>
      <c r="O18" s="5">
        <v>69</v>
      </c>
      <c r="P18" s="5">
        <v>152</v>
      </c>
      <c r="Q18" s="6">
        <v>29703.57379699999</v>
      </c>
    </row>
    <row r="19" spans="1:17">
      <c r="A19" s="24"/>
      <c r="B19" s="4" t="s">
        <v>20</v>
      </c>
      <c r="C19" s="5">
        <v>75</v>
      </c>
      <c r="D19" s="5">
        <v>268</v>
      </c>
      <c r="E19" s="6">
        <v>18523.165315813974</v>
      </c>
      <c r="F19" s="5">
        <v>4</v>
      </c>
      <c r="G19" s="5">
        <v>8</v>
      </c>
      <c r="H19" s="6">
        <v>502.32000000000005</v>
      </c>
      <c r="I19" s="5">
        <v>11</v>
      </c>
      <c r="J19" s="5">
        <v>15</v>
      </c>
      <c r="K19" s="6">
        <v>825.80000000000007</v>
      </c>
      <c r="L19" s="5">
        <v>0</v>
      </c>
      <c r="M19" s="6">
        <v>0</v>
      </c>
      <c r="N19" s="6">
        <f t="shared" si="2"/>
        <v>398.3091999999815</v>
      </c>
      <c r="O19" s="5">
        <v>71</v>
      </c>
      <c r="P19" s="5">
        <v>224</v>
      </c>
      <c r="Q19" s="6">
        <v>17801.376115813993</v>
      </c>
    </row>
    <row r="20" spans="1:17">
      <c r="A20" s="25"/>
      <c r="B20" s="4" t="s">
        <v>21</v>
      </c>
      <c r="C20" s="5">
        <v>71</v>
      </c>
      <c r="D20" s="5">
        <v>740</v>
      </c>
      <c r="E20" s="6">
        <v>24451.891499999965</v>
      </c>
      <c r="F20" s="5">
        <v>4</v>
      </c>
      <c r="G20" s="5">
        <v>30</v>
      </c>
      <c r="H20" s="6">
        <v>154.64779999999999</v>
      </c>
      <c r="I20" s="5">
        <v>5</v>
      </c>
      <c r="J20" s="5">
        <v>6</v>
      </c>
      <c r="K20" s="6">
        <v>897.72460000000001</v>
      </c>
      <c r="L20" s="5">
        <v>2</v>
      </c>
      <c r="M20" s="6">
        <v>0.04</v>
      </c>
      <c r="N20" s="6">
        <f t="shared" si="2"/>
        <v>624.92260000003807</v>
      </c>
      <c r="O20" s="5">
        <v>69</v>
      </c>
      <c r="P20" s="5">
        <v>703</v>
      </c>
      <c r="Q20" s="6">
        <v>23083.932099999925</v>
      </c>
    </row>
    <row r="21" spans="1:17" ht="15">
      <c r="A21" s="4"/>
      <c r="B21" s="3" t="s">
        <v>22</v>
      </c>
      <c r="C21" s="7">
        <f t="shared" ref="C21:Q21" si="3">SUM(C17:C20)</f>
        <v>523</v>
      </c>
      <c r="D21" s="7">
        <f t="shared" si="3"/>
        <v>6550</v>
      </c>
      <c r="E21" s="8">
        <f t="shared" si="3"/>
        <v>2954916.5979821635</v>
      </c>
      <c r="F21" s="7">
        <f t="shared" si="3"/>
        <v>84</v>
      </c>
      <c r="G21" s="7">
        <f t="shared" si="3"/>
        <v>246</v>
      </c>
      <c r="H21" s="8">
        <f t="shared" si="3"/>
        <v>104507.9451</v>
      </c>
      <c r="I21" s="7">
        <f t="shared" si="3"/>
        <v>64</v>
      </c>
      <c r="J21" s="7">
        <f t="shared" si="3"/>
        <v>94</v>
      </c>
      <c r="K21" s="8">
        <f t="shared" si="3"/>
        <v>30201.532800000004</v>
      </c>
      <c r="L21" s="7">
        <f t="shared" si="3"/>
        <v>88</v>
      </c>
      <c r="M21" s="8">
        <f t="shared" si="3"/>
        <v>11.990399999999996</v>
      </c>
      <c r="N21" s="8">
        <f t="shared" si="3"/>
        <v>7038.0950274704155</v>
      </c>
      <c r="O21" s="7">
        <f t="shared" si="3"/>
        <v>514</v>
      </c>
      <c r="P21" s="7">
        <f t="shared" si="3"/>
        <v>6353</v>
      </c>
      <c r="Q21" s="8">
        <f t="shared" si="3"/>
        <v>3022196.905654693</v>
      </c>
    </row>
    <row r="22" spans="1:17">
      <c r="A22" s="9" t="s">
        <v>23</v>
      </c>
    </row>
    <row r="23" spans="1:17">
      <c r="A23" s="9" t="s">
        <v>48</v>
      </c>
    </row>
    <row r="24" spans="1:17" s="9" customFormat="1">
      <c r="A24" s="9" t="s">
        <v>24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</row>
    <row r="25" spans="1:17" s="9" customFormat="1">
      <c r="A25" s="9" t="s">
        <v>25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</row>
    <row r="26" spans="1:17" s="9" customFormat="1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</row>
    <row r="27" spans="1:17" ht="15.75">
      <c r="A27" s="28" t="s">
        <v>27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</row>
    <row r="28" spans="1:17" ht="36.75" customHeight="1">
      <c r="A28" s="29" t="s">
        <v>1</v>
      </c>
      <c r="B28" s="29" t="s">
        <v>47</v>
      </c>
      <c r="C28" s="31" t="s">
        <v>3</v>
      </c>
      <c r="D28" s="31"/>
      <c r="E28" s="31"/>
      <c r="F28" s="31" t="s">
        <v>4</v>
      </c>
      <c r="G28" s="31"/>
      <c r="H28" s="31"/>
      <c r="I28" s="31" t="s">
        <v>5</v>
      </c>
      <c r="J28" s="31"/>
      <c r="K28" s="31"/>
      <c r="L28" s="31" t="s">
        <v>6</v>
      </c>
      <c r="M28" s="31"/>
      <c r="N28" s="2" t="s">
        <v>7</v>
      </c>
      <c r="O28" s="31" t="s">
        <v>8</v>
      </c>
      <c r="P28" s="31"/>
      <c r="Q28" s="31"/>
    </row>
    <row r="29" spans="1:17" ht="63" customHeight="1">
      <c r="A29" s="30"/>
      <c r="B29" s="30"/>
      <c r="C29" s="3" t="s">
        <v>9</v>
      </c>
      <c r="D29" s="3" t="s">
        <v>10</v>
      </c>
      <c r="E29" s="3" t="s">
        <v>11</v>
      </c>
      <c r="F29" s="3" t="s">
        <v>9</v>
      </c>
      <c r="G29" s="3" t="s">
        <v>12</v>
      </c>
      <c r="H29" s="3" t="s">
        <v>13</v>
      </c>
      <c r="I29" s="3" t="s">
        <v>9</v>
      </c>
      <c r="J29" s="3" t="s">
        <v>14</v>
      </c>
      <c r="K29" s="3" t="s">
        <v>13</v>
      </c>
      <c r="L29" s="3" t="s">
        <v>15</v>
      </c>
      <c r="M29" s="3" t="s">
        <v>13</v>
      </c>
      <c r="N29" s="3" t="s">
        <v>13</v>
      </c>
      <c r="O29" s="3" t="s">
        <v>9</v>
      </c>
      <c r="P29" s="3" t="s">
        <v>16</v>
      </c>
      <c r="Q29" s="3" t="s">
        <v>17</v>
      </c>
    </row>
    <row r="30" spans="1:17">
      <c r="A30" s="23">
        <v>45536</v>
      </c>
      <c r="B30" s="4" t="s">
        <v>18</v>
      </c>
      <c r="C30" s="5">
        <v>342</v>
      </c>
      <c r="D30" s="5">
        <v>4560</v>
      </c>
      <c r="E30" s="6">
        <v>77350.035210437141</v>
      </c>
      <c r="F30" s="5">
        <v>39</v>
      </c>
      <c r="G30" s="5">
        <v>108</v>
      </c>
      <c r="H30" s="6">
        <v>1109.5051999999998</v>
      </c>
      <c r="I30" s="5">
        <v>26</v>
      </c>
      <c r="J30" s="5">
        <v>49</v>
      </c>
      <c r="K30" s="6">
        <v>581.45597499999997</v>
      </c>
      <c r="L30" s="5">
        <v>34</v>
      </c>
      <c r="M30" s="6">
        <v>6.3339999999999979</v>
      </c>
      <c r="N30" s="6">
        <f t="shared" ref="N30:N33" si="4">E30+H30-K30+M30-Q30</f>
        <v>-4519.5980780521204</v>
      </c>
      <c r="O30" s="5">
        <v>356</v>
      </c>
      <c r="P30" s="5">
        <v>4768</v>
      </c>
      <c r="Q30" s="6">
        <v>82404.01651348926</v>
      </c>
    </row>
    <row r="31" spans="1:17">
      <c r="A31" s="24"/>
      <c r="B31" s="4" t="s">
        <v>19</v>
      </c>
      <c r="C31" s="5">
        <v>41</v>
      </c>
      <c r="D31" s="5">
        <v>93</v>
      </c>
      <c r="E31" s="6">
        <v>31907.784274560006</v>
      </c>
      <c r="F31" s="5">
        <v>1</v>
      </c>
      <c r="G31" s="5">
        <v>1</v>
      </c>
      <c r="H31" s="6">
        <v>251.6</v>
      </c>
      <c r="I31" s="5">
        <v>1</v>
      </c>
      <c r="J31" s="5">
        <v>1</v>
      </c>
      <c r="K31" s="6">
        <v>0.05</v>
      </c>
      <c r="L31" s="5">
        <v>0</v>
      </c>
      <c r="M31" s="6">
        <v>0</v>
      </c>
      <c r="N31" s="6">
        <f t="shared" si="4"/>
        <v>-352.62849999999162</v>
      </c>
      <c r="O31" s="5">
        <v>47</v>
      </c>
      <c r="P31" s="5">
        <v>101</v>
      </c>
      <c r="Q31" s="6">
        <v>32511.962774559997</v>
      </c>
    </row>
    <row r="32" spans="1:17">
      <c r="A32" s="24"/>
      <c r="B32" s="4" t="s">
        <v>20</v>
      </c>
      <c r="C32" s="5">
        <v>27</v>
      </c>
      <c r="D32" s="5">
        <v>2128</v>
      </c>
      <c r="E32" s="6">
        <v>16462.39249999982</v>
      </c>
      <c r="F32" s="5">
        <v>4</v>
      </c>
      <c r="G32" s="5">
        <v>63</v>
      </c>
      <c r="H32" s="6">
        <v>473.78000000000009</v>
      </c>
      <c r="I32" s="5">
        <v>4</v>
      </c>
      <c r="J32" s="5">
        <v>22</v>
      </c>
      <c r="K32" s="6">
        <v>56.429999999999993</v>
      </c>
      <c r="L32" s="5">
        <v>0</v>
      </c>
      <c r="M32" s="6">
        <v>0</v>
      </c>
      <c r="N32" s="6">
        <f t="shared" si="4"/>
        <v>-236.23920000004</v>
      </c>
      <c r="O32" s="5">
        <v>30</v>
      </c>
      <c r="P32" s="5">
        <v>2206</v>
      </c>
      <c r="Q32" s="6">
        <v>17115.981699999858</v>
      </c>
    </row>
    <row r="33" spans="1:17">
      <c r="A33" s="25"/>
      <c r="B33" s="4" t="s">
        <v>21</v>
      </c>
      <c r="C33" s="5">
        <v>36</v>
      </c>
      <c r="D33" s="5">
        <v>199</v>
      </c>
      <c r="E33" s="6">
        <v>5220.4766263445017</v>
      </c>
      <c r="F33" s="5">
        <v>2</v>
      </c>
      <c r="G33" s="5">
        <v>2</v>
      </c>
      <c r="H33" s="6">
        <v>16.002500000000001</v>
      </c>
      <c r="I33" s="5">
        <v>1</v>
      </c>
      <c r="J33" s="5">
        <v>1</v>
      </c>
      <c r="K33" s="6">
        <v>2.5000000000000001E-3</v>
      </c>
      <c r="L33" s="5">
        <v>5</v>
      </c>
      <c r="M33" s="6">
        <v>0.32274525679999999</v>
      </c>
      <c r="N33" s="6">
        <f t="shared" si="4"/>
        <v>482.18759999999656</v>
      </c>
      <c r="O33" s="5">
        <v>44</v>
      </c>
      <c r="P33" s="5">
        <v>248</v>
      </c>
      <c r="Q33" s="6">
        <v>4754.611771601305</v>
      </c>
    </row>
    <row r="34" spans="1:17" ht="15">
      <c r="A34" s="4"/>
      <c r="B34" s="3" t="s">
        <v>22</v>
      </c>
      <c r="C34" s="7">
        <f t="shared" ref="C34:Q34" si="5">SUM(C30:C33)</f>
        <v>446</v>
      </c>
      <c r="D34" s="7">
        <f t="shared" si="5"/>
        <v>6980</v>
      </c>
      <c r="E34" s="8">
        <f t="shared" si="5"/>
        <v>130940.68861134148</v>
      </c>
      <c r="F34" s="7">
        <f t="shared" si="5"/>
        <v>46</v>
      </c>
      <c r="G34" s="7">
        <f t="shared" si="5"/>
        <v>174</v>
      </c>
      <c r="H34" s="8">
        <f t="shared" si="5"/>
        <v>1850.8876999999998</v>
      </c>
      <c r="I34" s="7">
        <f t="shared" si="5"/>
        <v>32</v>
      </c>
      <c r="J34" s="7">
        <f t="shared" si="5"/>
        <v>73</v>
      </c>
      <c r="K34" s="8">
        <f t="shared" si="5"/>
        <v>637.93847499999993</v>
      </c>
      <c r="L34" s="7">
        <f t="shared" si="5"/>
        <v>39</v>
      </c>
      <c r="M34" s="8">
        <f t="shared" si="5"/>
        <v>6.6567452567999981</v>
      </c>
      <c r="N34" s="8">
        <f t="shared" si="5"/>
        <v>-4626.2781780521555</v>
      </c>
      <c r="O34" s="7">
        <f t="shared" si="5"/>
        <v>477</v>
      </c>
      <c r="P34" s="7">
        <f t="shared" si="5"/>
        <v>7323</v>
      </c>
      <c r="Q34" s="8">
        <f t="shared" si="5"/>
        <v>136786.57275965041</v>
      </c>
    </row>
    <row r="35" spans="1:17">
      <c r="A35" s="9" t="s">
        <v>23</v>
      </c>
    </row>
    <row r="36" spans="1:17">
      <c r="A36" s="9" t="s">
        <v>48</v>
      </c>
    </row>
    <row r="37" spans="1:17" s="9" customFormat="1">
      <c r="A37" s="9" t="s">
        <v>24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</row>
    <row r="38" spans="1:17" s="9" customFormat="1">
      <c r="A38" s="9" t="s">
        <v>25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 s="9" customForma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5.75">
      <c r="A40" s="28" t="s">
        <v>28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</row>
    <row r="41" spans="1:17" ht="15" customHeight="1">
      <c r="A41" s="29" t="s">
        <v>1</v>
      </c>
      <c r="B41" s="29" t="s">
        <v>2</v>
      </c>
      <c r="C41" s="31" t="s">
        <v>3</v>
      </c>
      <c r="D41" s="31"/>
      <c r="E41" s="31"/>
      <c r="F41" s="31" t="s">
        <v>4</v>
      </c>
      <c r="G41" s="31"/>
      <c r="H41" s="31"/>
      <c r="I41" s="31" t="s">
        <v>5</v>
      </c>
      <c r="J41" s="31"/>
      <c r="K41" s="31"/>
      <c r="L41" s="31" t="s">
        <v>6</v>
      </c>
      <c r="M41" s="31"/>
      <c r="N41" s="2" t="s">
        <v>7</v>
      </c>
      <c r="O41" s="31" t="s">
        <v>8</v>
      </c>
      <c r="P41" s="31"/>
      <c r="Q41" s="31"/>
    </row>
    <row r="42" spans="1:17" ht="60">
      <c r="A42" s="30"/>
      <c r="B42" s="30"/>
      <c r="C42" s="3" t="s">
        <v>9</v>
      </c>
      <c r="D42" s="3" t="s">
        <v>10</v>
      </c>
      <c r="E42" s="3" t="s">
        <v>11</v>
      </c>
      <c r="F42" s="3" t="s">
        <v>9</v>
      </c>
      <c r="G42" s="3" t="s">
        <v>12</v>
      </c>
      <c r="H42" s="3" t="s">
        <v>13</v>
      </c>
      <c r="I42" s="3" t="s">
        <v>9</v>
      </c>
      <c r="J42" s="3" t="s">
        <v>14</v>
      </c>
      <c r="K42" s="3" t="s">
        <v>13</v>
      </c>
      <c r="L42" s="3" t="s">
        <v>15</v>
      </c>
      <c r="M42" s="3" t="s">
        <v>13</v>
      </c>
      <c r="N42" s="3" t="s">
        <v>13</v>
      </c>
      <c r="O42" s="3" t="s">
        <v>9</v>
      </c>
      <c r="P42" s="3" t="s">
        <v>16</v>
      </c>
      <c r="Q42" s="3" t="s">
        <v>17</v>
      </c>
    </row>
    <row r="43" spans="1:17">
      <c r="A43" s="23">
        <v>45536</v>
      </c>
      <c r="B43" s="4" t="s">
        <v>18</v>
      </c>
      <c r="C43" s="5">
        <v>2865</v>
      </c>
      <c r="D43" s="5">
        <v>7670</v>
      </c>
      <c r="E43" s="6">
        <v>1444755.3044667984</v>
      </c>
      <c r="F43" s="5">
        <v>134</v>
      </c>
      <c r="G43" s="5">
        <v>230</v>
      </c>
      <c r="H43" s="6">
        <v>25147.09627624003</v>
      </c>
      <c r="I43" s="5">
        <v>46</v>
      </c>
      <c r="J43" s="5">
        <v>58</v>
      </c>
      <c r="K43" s="6">
        <v>13373.439132199997</v>
      </c>
      <c r="L43" s="5">
        <v>68</v>
      </c>
      <c r="M43" s="6">
        <v>2920.6668821729995</v>
      </c>
      <c r="N43" s="6">
        <f t="shared" ref="N43:N46" si="6">E43+H43-K43+M43-Q43</f>
        <v>1506.8699310584925</v>
      </c>
      <c r="O43" s="5">
        <v>2891</v>
      </c>
      <c r="P43" s="5">
        <v>7795</v>
      </c>
      <c r="Q43" s="6">
        <v>1457942.7585619527</v>
      </c>
    </row>
    <row r="44" spans="1:17">
      <c r="A44" s="24"/>
      <c r="B44" s="4" t="s">
        <v>19</v>
      </c>
      <c r="C44" s="5">
        <v>633</v>
      </c>
      <c r="D44" s="5">
        <v>1070</v>
      </c>
      <c r="E44" s="6">
        <v>173144.96620649114</v>
      </c>
      <c r="F44" s="5">
        <v>20</v>
      </c>
      <c r="G44" s="5">
        <v>29</v>
      </c>
      <c r="H44" s="6">
        <v>3665.3183300000001</v>
      </c>
      <c r="I44" s="5">
        <v>6</v>
      </c>
      <c r="J44" s="5">
        <v>17</v>
      </c>
      <c r="K44" s="6">
        <v>451.15035</v>
      </c>
      <c r="L44" s="5">
        <v>6</v>
      </c>
      <c r="M44" s="6">
        <v>150.72636799999998</v>
      </c>
      <c r="N44" s="6">
        <f t="shared" si="6"/>
        <v>195.79734080372145</v>
      </c>
      <c r="O44" s="5">
        <v>643</v>
      </c>
      <c r="P44" s="5">
        <v>1077</v>
      </c>
      <c r="Q44" s="6">
        <v>176314.06321368742</v>
      </c>
    </row>
    <row r="45" spans="1:17">
      <c r="A45" s="24"/>
      <c r="B45" s="4" t="s">
        <v>20</v>
      </c>
      <c r="C45" s="5">
        <v>55</v>
      </c>
      <c r="D45" s="5">
        <v>520</v>
      </c>
      <c r="E45" s="6">
        <v>17407.611900635977</v>
      </c>
      <c r="F45" s="5">
        <v>12</v>
      </c>
      <c r="G45" s="5">
        <v>38</v>
      </c>
      <c r="H45" s="6">
        <v>157.20000000000002</v>
      </c>
      <c r="I45" s="5">
        <v>3</v>
      </c>
      <c r="J45" s="5">
        <v>5</v>
      </c>
      <c r="K45" s="6">
        <v>17.21</v>
      </c>
      <c r="L45" s="5">
        <v>0</v>
      </c>
      <c r="M45" s="6">
        <v>0</v>
      </c>
      <c r="N45" s="6">
        <f t="shared" si="6"/>
        <v>150.20335970000087</v>
      </c>
      <c r="O45" s="5">
        <v>61</v>
      </c>
      <c r="P45" s="5">
        <v>550</v>
      </c>
      <c r="Q45" s="6">
        <v>17397.398540935978</v>
      </c>
    </row>
    <row r="46" spans="1:17">
      <c r="A46" s="25"/>
      <c r="B46" s="4" t="s">
        <v>21</v>
      </c>
      <c r="C46" s="5">
        <v>644</v>
      </c>
      <c r="D46" s="5">
        <v>1302</v>
      </c>
      <c r="E46" s="6">
        <v>203240.75252141213</v>
      </c>
      <c r="F46" s="5">
        <v>19</v>
      </c>
      <c r="G46" s="5">
        <v>33</v>
      </c>
      <c r="H46" s="6">
        <v>6677.7299150000053</v>
      </c>
      <c r="I46" s="5">
        <v>12</v>
      </c>
      <c r="J46" s="5">
        <v>13</v>
      </c>
      <c r="K46" s="6">
        <v>2957.4523393999993</v>
      </c>
      <c r="L46" s="5">
        <v>4</v>
      </c>
      <c r="M46" s="6">
        <v>-60.95</v>
      </c>
      <c r="N46" s="6">
        <f t="shared" si="6"/>
        <v>1064.3293165998766</v>
      </c>
      <c r="O46" s="5">
        <v>643</v>
      </c>
      <c r="P46" s="5">
        <v>1302</v>
      </c>
      <c r="Q46" s="6">
        <v>205835.75078041223</v>
      </c>
    </row>
    <row r="47" spans="1:17" ht="15">
      <c r="A47" s="4"/>
      <c r="B47" s="3" t="s">
        <v>22</v>
      </c>
      <c r="C47" s="7">
        <f t="shared" ref="C47:Q47" si="7">SUM(C43:C46)</f>
        <v>4197</v>
      </c>
      <c r="D47" s="7">
        <f t="shared" si="7"/>
        <v>10562</v>
      </c>
      <c r="E47" s="8">
        <f t="shared" si="7"/>
        <v>1838548.6350953379</v>
      </c>
      <c r="F47" s="7">
        <f t="shared" si="7"/>
        <v>185</v>
      </c>
      <c r="G47" s="7">
        <f t="shared" si="7"/>
        <v>330</v>
      </c>
      <c r="H47" s="8">
        <f t="shared" si="7"/>
        <v>35647.34452124004</v>
      </c>
      <c r="I47" s="7">
        <f t="shared" si="7"/>
        <v>67</v>
      </c>
      <c r="J47" s="7">
        <f t="shared" si="7"/>
        <v>93</v>
      </c>
      <c r="K47" s="8">
        <f t="shared" si="7"/>
        <v>16799.251821599995</v>
      </c>
      <c r="L47" s="7">
        <f t="shared" si="7"/>
        <v>78</v>
      </c>
      <c r="M47" s="8">
        <f t="shared" si="7"/>
        <v>3010.4432501729998</v>
      </c>
      <c r="N47" s="8">
        <f t="shared" si="7"/>
        <v>2917.1999481620915</v>
      </c>
      <c r="O47" s="7">
        <f t="shared" si="7"/>
        <v>4238</v>
      </c>
      <c r="P47" s="7">
        <f t="shared" si="7"/>
        <v>10724</v>
      </c>
      <c r="Q47" s="8">
        <f t="shared" si="7"/>
        <v>1857489.9710969883</v>
      </c>
    </row>
    <row r="48" spans="1:17">
      <c r="A48" s="9" t="s">
        <v>23</v>
      </c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1:17">
      <c r="A49" s="9" t="s">
        <v>48</v>
      </c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1:17">
      <c r="A50" s="9" t="s">
        <v>24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1:17">
      <c r="A51" s="9" t="s">
        <v>25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1:1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1:17" ht="15.75">
      <c r="A53" s="28" t="s">
        <v>29</v>
      </c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</row>
    <row r="54" spans="1:17" ht="30">
      <c r="A54" s="29" t="s">
        <v>1</v>
      </c>
      <c r="B54" s="29" t="s">
        <v>47</v>
      </c>
      <c r="C54" s="31" t="s">
        <v>3</v>
      </c>
      <c r="D54" s="31"/>
      <c r="E54" s="31"/>
      <c r="F54" s="31" t="s">
        <v>4</v>
      </c>
      <c r="G54" s="31"/>
      <c r="H54" s="31"/>
      <c r="I54" s="31" t="s">
        <v>5</v>
      </c>
      <c r="J54" s="31"/>
      <c r="K54" s="31"/>
      <c r="L54" s="31" t="s">
        <v>6</v>
      </c>
      <c r="M54" s="31"/>
      <c r="N54" s="2" t="s">
        <v>7</v>
      </c>
      <c r="O54" s="31" t="s">
        <v>8</v>
      </c>
      <c r="P54" s="31"/>
      <c r="Q54" s="31"/>
    </row>
    <row r="55" spans="1:17" ht="60">
      <c r="A55" s="30"/>
      <c r="B55" s="30"/>
      <c r="C55" s="3" t="s">
        <v>9</v>
      </c>
      <c r="D55" s="3" t="s">
        <v>10</v>
      </c>
      <c r="E55" s="3" t="s">
        <v>11</v>
      </c>
      <c r="F55" s="3" t="s">
        <v>9</v>
      </c>
      <c r="G55" s="3" t="s">
        <v>12</v>
      </c>
      <c r="H55" s="3" t="s">
        <v>13</v>
      </c>
      <c r="I55" s="3" t="s">
        <v>9</v>
      </c>
      <c r="J55" s="3" t="s">
        <v>14</v>
      </c>
      <c r="K55" s="3" t="s">
        <v>13</v>
      </c>
      <c r="L55" s="3" t="s">
        <v>15</v>
      </c>
      <c r="M55" s="3" t="s">
        <v>13</v>
      </c>
      <c r="N55" s="3" t="s">
        <v>13</v>
      </c>
      <c r="O55" s="3" t="s">
        <v>9</v>
      </c>
      <c r="P55" s="3" t="s">
        <v>16</v>
      </c>
      <c r="Q55" s="3" t="s">
        <v>17</v>
      </c>
    </row>
    <row r="56" spans="1:17">
      <c r="A56" s="23">
        <v>45536</v>
      </c>
      <c r="B56" s="4" t="s">
        <v>18</v>
      </c>
      <c r="C56" s="5">
        <v>404</v>
      </c>
      <c r="D56" s="5">
        <v>1836</v>
      </c>
      <c r="E56" s="6">
        <v>909054.75464267819</v>
      </c>
      <c r="F56" s="5">
        <v>19</v>
      </c>
      <c r="G56" s="5">
        <v>32</v>
      </c>
      <c r="H56" s="6">
        <v>17816.943900000024</v>
      </c>
      <c r="I56" s="5">
        <v>15</v>
      </c>
      <c r="J56" s="5">
        <v>17</v>
      </c>
      <c r="K56" s="6">
        <v>4755.875</v>
      </c>
      <c r="L56" s="5">
        <v>26</v>
      </c>
      <c r="M56" s="6">
        <v>1.9170000000000007</v>
      </c>
      <c r="N56" s="6">
        <f t="shared" ref="N56:N59" si="8">E56+H56-K56+M56-Q56</f>
        <v>7363.5270598412026</v>
      </c>
      <c r="O56" s="5">
        <v>371</v>
      </c>
      <c r="P56" s="5">
        <v>1727</v>
      </c>
      <c r="Q56" s="6">
        <v>914754.21348283708</v>
      </c>
    </row>
    <row r="57" spans="1:17">
      <c r="A57" s="24"/>
      <c r="B57" s="4" t="s">
        <v>19</v>
      </c>
      <c r="C57" s="5">
        <v>67</v>
      </c>
      <c r="D57" s="5">
        <v>124</v>
      </c>
      <c r="E57" s="6">
        <v>45877.953935072961</v>
      </c>
      <c r="F57" s="5">
        <v>2</v>
      </c>
      <c r="G57" s="5">
        <v>3</v>
      </c>
      <c r="H57" s="6">
        <v>1188</v>
      </c>
      <c r="I57" s="5">
        <v>2</v>
      </c>
      <c r="J57" s="5">
        <v>3</v>
      </c>
      <c r="K57" s="6">
        <v>162.5</v>
      </c>
      <c r="L57" s="5">
        <v>0</v>
      </c>
      <c r="M57" s="6">
        <v>0</v>
      </c>
      <c r="N57" s="6">
        <f t="shared" si="8"/>
        <v>984.78239179999946</v>
      </c>
      <c r="O57" s="5">
        <v>64</v>
      </c>
      <c r="P57" s="5">
        <v>119</v>
      </c>
      <c r="Q57" s="6">
        <v>45918.671543272962</v>
      </c>
    </row>
    <row r="58" spans="1:17">
      <c r="A58" s="24"/>
      <c r="B58" s="4" t="s">
        <v>20</v>
      </c>
      <c r="C58" s="5">
        <v>15</v>
      </c>
      <c r="D58" s="5">
        <v>49</v>
      </c>
      <c r="E58" s="6">
        <v>5058.8904703000026</v>
      </c>
      <c r="F58" s="5">
        <v>0</v>
      </c>
      <c r="G58" s="5">
        <v>0</v>
      </c>
      <c r="H58" s="6">
        <v>0</v>
      </c>
      <c r="I58" s="5">
        <v>0</v>
      </c>
      <c r="J58" s="5">
        <v>0</v>
      </c>
      <c r="K58" s="6">
        <v>0</v>
      </c>
      <c r="L58" s="5">
        <v>0</v>
      </c>
      <c r="M58" s="6">
        <v>0</v>
      </c>
      <c r="N58" s="6">
        <f t="shared" si="8"/>
        <v>47.854899700000715</v>
      </c>
      <c r="O58" s="5">
        <v>15</v>
      </c>
      <c r="P58" s="5">
        <v>49</v>
      </c>
      <c r="Q58" s="6">
        <v>5011.0355706000018</v>
      </c>
    </row>
    <row r="59" spans="1:17">
      <c r="A59" s="25"/>
      <c r="B59" s="4" t="s">
        <v>21</v>
      </c>
      <c r="C59" s="5">
        <v>44</v>
      </c>
      <c r="D59" s="5">
        <v>118</v>
      </c>
      <c r="E59" s="6">
        <v>23400.823706399959</v>
      </c>
      <c r="F59" s="5">
        <v>5</v>
      </c>
      <c r="G59" s="5">
        <v>15</v>
      </c>
      <c r="H59" s="6">
        <v>3363.1061000000009</v>
      </c>
      <c r="I59" s="5">
        <v>2</v>
      </c>
      <c r="J59" s="5">
        <v>3</v>
      </c>
      <c r="K59" s="6">
        <v>344.11580640000005</v>
      </c>
      <c r="L59" s="5">
        <v>0</v>
      </c>
      <c r="M59" s="6">
        <v>0</v>
      </c>
      <c r="N59" s="6">
        <f t="shared" si="8"/>
        <v>308.0787000000164</v>
      </c>
      <c r="O59" s="5">
        <v>42</v>
      </c>
      <c r="P59" s="5">
        <v>115</v>
      </c>
      <c r="Q59" s="6">
        <v>26111.735299999942</v>
      </c>
    </row>
    <row r="60" spans="1:17" ht="15">
      <c r="A60" s="4"/>
      <c r="B60" s="3" t="s">
        <v>22</v>
      </c>
      <c r="C60" s="7">
        <f t="shared" ref="C60:Q60" si="9">SUM(C56:C59)</f>
        <v>530</v>
      </c>
      <c r="D60" s="7">
        <f t="shared" si="9"/>
        <v>2127</v>
      </c>
      <c r="E60" s="8">
        <f t="shared" si="9"/>
        <v>983392.42275445117</v>
      </c>
      <c r="F60" s="7">
        <f t="shared" si="9"/>
        <v>26</v>
      </c>
      <c r="G60" s="7">
        <f t="shared" si="9"/>
        <v>50</v>
      </c>
      <c r="H60" s="8">
        <f t="shared" si="9"/>
        <v>22368.050000000025</v>
      </c>
      <c r="I60" s="7">
        <f t="shared" si="9"/>
        <v>19</v>
      </c>
      <c r="J60" s="7">
        <f t="shared" si="9"/>
        <v>23</v>
      </c>
      <c r="K60" s="8">
        <f t="shared" si="9"/>
        <v>5262.4908064000001</v>
      </c>
      <c r="L60" s="7">
        <f t="shared" si="9"/>
        <v>26</v>
      </c>
      <c r="M60" s="8">
        <f t="shared" si="9"/>
        <v>1.9170000000000007</v>
      </c>
      <c r="N60" s="8">
        <f t="shared" si="9"/>
        <v>8704.2430513412182</v>
      </c>
      <c r="O60" s="7">
        <f t="shared" si="9"/>
        <v>492</v>
      </c>
      <c r="P60" s="7">
        <f t="shared" si="9"/>
        <v>2010</v>
      </c>
      <c r="Q60" s="8">
        <f t="shared" si="9"/>
        <v>991795.65589670988</v>
      </c>
    </row>
    <row r="61" spans="1:17">
      <c r="A61" s="9" t="s">
        <v>23</v>
      </c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1:17">
      <c r="A62" s="9" t="s">
        <v>48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1:17">
      <c r="A63" s="9" t="s">
        <v>24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1:17">
      <c r="A64" s="9" t="s">
        <v>25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1:1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1:17" ht="15.75">
      <c r="A66" s="28" t="s">
        <v>30</v>
      </c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</row>
    <row r="67" spans="1:17" ht="30">
      <c r="A67" s="29" t="s">
        <v>1</v>
      </c>
      <c r="B67" s="29" t="s">
        <v>47</v>
      </c>
      <c r="C67" s="31" t="s">
        <v>3</v>
      </c>
      <c r="D67" s="31"/>
      <c r="E67" s="31"/>
      <c r="F67" s="31" t="s">
        <v>4</v>
      </c>
      <c r="G67" s="31"/>
      <c r="H67" s="31"/>
      <c r="I67" s="31" t="s">
        <v>5</v>
      </c>
      <c r="J67" s="31"/>
      <c r="K67" s="31"/>
      <c r="L67" s="31" t="s">
        <v>6</v>
      </c>
      <c r="M67" s="31"/>
      <c r="N67" s="2" t="s">
        <v>7</v>
      </c>
      <c r="O67" s="31" t="s">
        <v>8</v>
      </c>
      <c r="P67" s="31"/>
      <c r="Q67" s="31"/>
    </row>
    <row r="68" spans="1:17" ht="60">
      <c r="A68" s="30"/>
      <c r="B68" s="30"/>
      <c r="C68" s="3" t="s">
        <v>9</v>
      </c>
      <c r="D68" s="3" t="s">
        <v>10</v>
      </c>
      <c r="E68" s="3" t="s">
        <v>11</v>
      </c>
      <c r="F68" s="3" t="s">
        <v>9</v>
      </c>
      <c r="G68" s="3" t="s">
        <v>12</v>
      </c>
      <c r="H68" s="3" t="s">
        <v>13</v>
      </c>
      <c r="I68" s="3" t="s">
        <v>9</v>
      </c>
      <c r="J68" s="3" t="s">
        <v>14</v>
      </c>
      <c r="K68" s="3" t="s">
        <v>13</v>
      </c>
      <c r="L68" s="3" t="s">
        <v>15</v>
      </c>
      <c r="M68" s="3" t="s">
        <v>13</v>
      </c>
      <c r="N68" s="3" t="s">
        <v>13</v>
      </c>
      <c r="O68" s="3" t="s">
        <v>9</v>
      </c>
      <c r="P68" s="3" t="s">
        <v>16</v>
      </c>
      <c r="Q68" s="3" t="s">
        <v>17</v>
      </c>
    </row>
    <row r="69" spans="1:17">
      <c r="A69" s="23">
        <v>45536</v>
      </c>
      <c r="B69" s="4" t="s">
        <v>18</v>
      </c>
      <c r="C69" s="5">
        <v>2567</v>
      </c>
      <c r="D69" s="5">
        <v>5834</v>
      </c>
      <c r="E69" s="6">
        <v>535700.54982407321</v>
      </c>
      <c r="F69" s="5">
        <v>115</v>
      </c>
      <c r="G69" s="5">
        <v>198</v>
      </c>
      <c r="H69" s="6">
        <v>7330.1523762399956</v>
      </c>
      <c r="I69" s="5">
        <v>32</v>
      </c>
      <c r="J69" s="5">
        <v>41</v>
      </c>
      <c r="K69" s="6">
        <v>8617.5641321999992</v>
      </c>
      <c r="L69" s="5">
        <v>42</v>
      </c>
      <c r="M69" s="6">
        <v>2918.7498821729996</v>
      </c>
      <c r="N69" s="6">
        <f t="shared" ref="N69:N72" si="10">E69+H69-K69+M69-Q69</f>
        <v>-5856.6571287836414</v>
      </c>
      <c r="O69" s="5">
        <v>2615</v>
      </c>
      <c r="P69" s="5">
        <v>6068</v>
      </c>
      <c r="Q69" s="6">
        <v>543188.54507906991</v>
      </c>
    </row>
    <row r="70" spans="1:17">
      <c r="A70" s="24"/>
      <c r="B70" s="4" t="s">
        <v>19</v>
      </c>
      <c r="C70" s="5">
        <v>578</v>
      </c>
      <c r="D70" s="5">
        <v>946</v>
      </c>
      <c r="E70" s="6">
        <v>127267.01227141847</v>
      </c>
      <c r="F70" s="5">
        <v>18</v>
      </c>
      <c r="G70" s="5">
        <v>26</v>
      </c>
      <c r="H70" s="6">
        <v>2477.3183300000001</v>
      </c>
      <c r="I70" s="5">
        <v>4</v>
      </c>
      <c r="J70" s="5">
        <v>14</v>
      </c>
      <c r="K70" s="6">
        <v>288.65035</v>
      </c>
      <c r="L70" s="5">
        <v>6</v>
      </c>
      <c r="M70" s="6">
        <v>150.72636799999998</v>
      </c>
      <c r="N70" s="6">
        <f t="shared" si="10"/>
        <v>-788.98505099593604</v>
      </c>
      <c r="O70" s="5">
        <v>591</v>
      </c>
      <c r="P70" s="5">
        <v>958</v>
      </c>
      <c r="Q70" s="6">
        <v>130395.39167041441</v>
      </c>
    </row>
    <row r="71" spans="1:17">
      <c r="A71" s="24"/>
      <c r="B71" s="4" t="s">
        <v>20</v>
      </c>
      <c r="C71" s="5">
        <v>44</v>
      </c>
      <c r="D71" s="5">
        <v>471</v>
      </c>
      <c r="E71" s="6">
        <v>12348.721430336065</v>
      </c>
      <c r="F71" s="5">
        <v>12</v>
      </c>
      <c r="G71" s="5">
        <v>38</v>
      </c>
      <c r="H71" s="6">
        <v>157.20000000000002</v>
      </c>
      <c r="I71" s="5">
        <v>3</v>
      </c>
      <c r="J71" s="5">
        <v>5</v>
      </c>
      <c r="K71" s="6">
        <v>17.21</v>
      </c>
      <c r="L71" s="5">
        <v>0</v>
      </c>
      <c r="M71" s="6">
        <v>0</v>
      </c>
      <c r="N71" s="6">
        <f t="shared" si="10"/>
        <v>102.34845999999925</v>
      </c>
      <c r="O71" s="5">
        <v>50</v>
      </c>
      <c r="P71" s="5">
        <v>501</v>
      </c>
      <c r="Q71" s="6">
        <v>12386.362970336068</v>
      </c>
    </row>
    <row r="72" spans="1:17">
      <c r="A72" s="25"/>
      <c r="B72" s="4" t="s">
        <v>21</v>
      </c>
      <c r="C72" s="5">
        <v>608</v>
      </c>
      <c r="D72" s="5">
        <v>1184</v>
      </c>
      <c r="E72" s="6">
        <v>179839.92881501236</v>
      </c>
      <c r="F72" s="5">
        <v>14</v>
      </c>
      <c r="G72" s="5">
        <v>18</v>
      </c>
      <c r="H72" s="6">
        <v>3314.6238149999995</v>
      </c>
      <c r="I72" s="5">
        <v>10</v>
      </c>
      <c r="J72" s="5">
        <v>10</v>
      </c>
      <c r="K72" s="6">
        <v>2613.3365329999997</v>
      </c>
      <c r="L72" s="5">
        <v>4</v>
      </c>
      <c r="M72" s="6">
        <v>-60.95</v>
      </c>
      <c r="N72" s="6">
        <f t="shared" si="10"/>
        <v>756.25061660009669</v>
      </c>
      <c r="O72" s="5">
        <v>610</v>
      </c>
      <c r="P72" s="5">
        <v>1187</v>
      </c>
      <c r="Q72" s="6">
        <v>179724.01548041226</v>
      </c>
    </row>
    <row r="73" spans="1:17" ht="15">
      <c r="A73" s="4"/>
      <c r="B73" s="3" t="s">
        <v>22</v>
      </c>
      <c r="C73" s="7">
        <f t="shared" ref="C73:Q73" si="11">SUM(C69:C72)</f>
        <v>3797</v>
      </c>
      <c r="D73" s="7">
        <f t="shared" si="11"/>
        <v>8435</v>
      </c>
      <c r="E73" s="8">
        <f t="shared" si="11"/>
        <v>855156.21234084002</v>
      </c>
      <c r="F73" s="7">
        <f t="shared" si="11"/>
        <v>159</v>
      </c>
      <c r="G73" s="7">
        <f t="shared" si="11"/>
        <v>280</v>
      </c>
      <c r="H73" s="8">
        <f t="shared" si="11"/>
        <v>13279.294521239995</v>
      </c>
      <c r="I73" s="7">
        <f t="shared" si="11"/>
        <v>49</v>
      </c>
      <c r="J73" s="7">
        <f t="shared" si="11"/>
        <v>70</v>
      </c>
      <c r="K73" s="8">
        <f t="shared" si="11"/>
        <v>11536.761015199998</v>
      </c>
      <c r="L73" s="7">
        <f t="shared" si="11"/>
        <v>52</v>
      </c>
      <c r="M73" s="8">
        <f t="shared" si="11"/>
        <v>3008.5262501729999</v>
      </c>
      <c r="N73" s="8">
        <f t="shared" si="11"/>
        <v>-5787.0431031794815</v>
      </c>
      <c r="O73" s="7">
        <f t="shared" si="11"/>
        <v>3866</v>
      </c>
      <c r="P73" s="7">
        <f t="shared" si="11"/>
        <v>8714</v>
      </c>
      <c r="Q73" s="8">
        <f t="shared" si="11"/>
        <v>865694.31520023267</v>
      </c>
    </row>
    <row r="74" spans="1:17">
      <c r="A74" s="9" t="s">
        <v>23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1:17">
      <c r="A75" s="9" t="s">
        <v>48</v>
      </c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1:17">
      <c r="A76" s="9" t="s">
        <v>24</v>
      </c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1:17">
      <c r="A77" s="9" t="s">
        <v>25</v>
      </c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1:17">
      <c r="A78" s="9"/>
    </row>
    <row r="79" spans="1:17" ht="15">
      <c r="A79" s="26" t="s">
        <v>31</v>
      </c>
      <c r="B79" s="26"/>
      <c r="C79" s="26"/>
      <c r="D79" s="26"/>
    </row>
    <row r="80" spans="1:17" ht="60">
      <c r="A80" s="2" t="s">
        <v>32</v>
      </c>
      <c r="B80" s="11" t="s">
        <v>33</v>
      </c>
      <c r="C80" s="11" t="s">
        <v>34</v>
      </c>
      <c r="D80" s="11" t="s">
        <v>35</v>
      </c>
    </row>
    <row r="81" spans="1:6">
      <c r="A81" s="27">
        <v>45536</v>
      </c>
      <c r="B81" s="12" t="s">
        <v>36</v>
      </c>
      <c r="C81" s="13">
        <v>820075.39012140722</v>
      </c>
      <c r="D81" s="14">
        <f>C81/$C$89</f>
        <v>0.16347647373700555</v>
      </c>
    </row>
    <row r="82" spans="1:6" ht="28.5">
      <c r="A82" s="27"/>
      <c r="B82" s="12" t="s">
        <v>37</v>
      </c>
      <c r="C82" s="13">
        <v>219611.86500000051</v>
      </c>
      <c r="D82" s="14">
        <f t="shared" ref="D82:D88" si="12">C82/$C$89</f>
        <v>4.3778137612070535E-2</v>
      </c>
    </row>
    <row r="83" spans="1:6" ht="28.5">
      <c r="A83" s="27"/>
      <c r="B83" s="12" t="s">
        <v>38</v>
      </c>
      <c r="C83" s="13">
        <v>884315.01326946274</v>
      </c>
      <c r="D83" s="14">
        <f t="shared" si="12"/>
        <v>0.17628220744507783</v>
      </c>
    </row>
    <row r="84" spans="1:6">
      <c r="A84" s="27"/>
      <c r="B84" s="12" t="s">
        <v>39</v>
      </c>
      <c r="C84" s="13">
        <v>1043826.8952659939</v>
      </c>
      <c r="D84" s="14">
        <f t="shared" si="12"/>
        <v>0.20807982056950752</v>
      </c>
    </row>
    <row r="85" spans="1:6">
      <c r="A85" s="27"/>
      <c r="B85" s="12" t="s">
        <v>40</v>
      </c>
      <c r="C85" s="13">
        <v>587532.51749284833</v>
      </c>
      <c r="D85" s="14">
        <f t="shared" si="12"/>
        <v>0.11712062735029409</v>
      </c>
    </row>
    <row r="86" spans="1:6">
      <c r="A86" s="27"/>
      <c r="B86" s="12" t="s">
        <v>41</v>
      </c>
      <c r="C86" s="13">
        <v>132196.64021701441</v>
      </c>
      <c r="D86" s="14">
        <f t="shared" si="12"/>
        <v>2.6352504712228646E-2</v>
      </c>
    </row>
    <row r="87" spans="1:6">
      <c r="A87" s="27"/>
      <c r="B87" s="12" t="s">
        <v>42</v>
      </c>
      <c r="C87" s="13">
        <v>1290180.3808829891</v>
      </c>
      <c r="D87" s="14">
        <f t="shared" si="12"/>
        <v>0.25718871910080515</v>
      </c>
    </row>
    <row r="88" spans="1:6">
      <c r="A88" s="27"/>
      <c r="B88" s="12" t="s">
        <v>21</v>
      </c>
      <c r="C88" s="13">
        <v>38734.747261506884</v>
      </c>
      <c r="D88" s="14">
        <f t="shared" si="12"/>
        <v>7.7215094730105618E-3</v>
      </c>
    </row>
    <row r="89" spans="1:6" ht="15">
      <c r="A89" s="3"/>
      <c r="B89" s="11" t="s">
        <v>22</v>
      </c>
      <c r="C89" s="15">
        <f>SUM(C81:C88)</f>
        <v>5016473.4495112235</v>
      </c>
      <c r="D89" s="16">
        <f>SUM(D81:D88)</f>
        <v>0.99999999999999978</v>
      </c>
    </row>
    <row r="90" spans="1:6">
      <c r="A90" s="9" t="s">
        <v>43</v>
      </c>
    </row>
    <row r="91" spans="1:6">
      <c r="A91" s="9"/>
    </row>
    <row r="92" spans="1:6" ht="75">
      <c r="A92" s="2" t="s">
        <v>32</v>
      </c>
      <c r="B92" s="2" t="s">
        <v>44</v>
      </c>
      <c r="C92" s="2" t="s">
        <v>45</v>
      </c>
      <c r="D92" s="2" t="s">
        <v>35</v>
      </c>
      <c r="E92" s="2" t="s">
        <v>46</v>
      </c>
      <c r="F92" s="2" t="s">
        <v>35</v>
      </c>
    </row>
    <row r="93" spans="1:6">
      <c r="A93" s="23">
        <v>45536</v>
      </c>
      <c r="B93" s="17" t="s">
        <v>36</v>
      </c>
      <c r="C93" s="18">
        <v>817006.6404999072</v>
      </c>
      <c r="D93" s="19">
        <f>C93/$C$101</f>
        <v>0.20353964985529238</v>
      </c>
      <c r="E93" s="18">
        <v>3068.7496215000024</v>
      </c>
      <c r="F93" s="19">
        <f>E93/$E$101</f>
        <v>3.0611552383258958E-3</v>
      </c>
    </row>
    <row r="94" spans="1:6" ht="28.5">
      <c r="A94" s="24"/>
      <c r="B94" s="17" t="s">
        <v>37</v>
      </c>
      <c r="C94" s="18">
        <v>218176.7875000005</v>
      </c>
      <c r="D94" s="19">
        <f t="shared" ref="D94:D100" si="13">C94/$C$101</f>
        <v>5.435405874685504E-2</v>
      </c>
      <c r="E94" s="18">
        <v>1435.0774999999996</v>
      </c>
      <c r="F94" s="19">
        <f t="shared" ref="F94:F100" si="14">E94/$E$101</f>
        <v>1.4315260442725E-3</v>
      </c>
    </row>
    <row r="95" spans="1:6" ht="28.5">
      <c r="A95" s="24"/>
      <c r="B95" s="17" t="s">
        <v>38</v>
      </c>
      <c r="C95" s="18">
        <v>839584.54199999431</v>
      </c>
      <c r="D95" s="19">
        <f t="shared" si="13"/>
        <v>0.2091644488936247</v>
      </c>
      <c r="E95" s="18">
        <v>44730.471269468442</v>
      </c>
      <c r="F95" s="19">
        <f t="shared" si="14"/>
        <v>4.4619774607870921E-2</v>
      </c>
    </row>
    <row r="96" spans="1:6">
      <c r="A96" s="24"/>
      <c r="B96" s="17" t="s">
        <v>39</v>
      </c>
      <c r="C96" s="18">
        <v>1024244.0012819939</v>
      </c>
      <c r="D96" s="19">
        <f t="shared" si="13"/>
        <v>0.25516838548553311</v>
      </c>
      <c r="E96" s="18">
        <v>19582.893984000017</v>
      </c>
      <c r="F96" s="19">
        <f t="shared" si="14"/>
        <v>1.9534431248711855E-2</v>
      </c>
    </row>
    <row r="97" spans="1:6">
      <c r="A97" s="24"/>
      <c r="B97" s="17" t="s">
        <v>40</v>
      </c>
      <c r="C97" s="18">
        <v>519797.4619197381</v>
      </c>
      <c r="D97" s="19">
        <f t="shared" si="13"/>
        <v>0.12949636900145267</v>
      </c>
      <c r="E97" s="18">
        <v>67735.05557311028</v>
      </c>
      <c r="F97" s="19">
        <f t="shared" si="14"/>
        <v>6.7567428353627265E-2</v>
      </c>
    </row>
    <row r="98" spans="1:6">
      <c r="A98" s="24"/>
      <c r="B98" s="17" t="s">
        <v>41</v>
      </c>
      <c r="C98" s="18">
        <v>126774.10994446142</v>
      </c>
      <c r="D98" s="19">
        <f t="shared" si="13"/>
        <v>3.1583045558875047E-2</v>
      </c>
      <c r="E98" s="18">
        <v>5422.5302725529991</v>
      </c>
      <c r="F98" s="19">
        <f t="shared" si="14"/>
        <v>5.4091108745107338E-3</v>
      </c>
    </row>
    <row r="99" spans="1:6">
      <c r="A99" s="24"/>
      <c r="B99" s="17" t="s">
        <v>42</v>
      </c>
      <c r="C99" s="18">
        <v>431863.1395147143</v>
      </c>
      <c r="D99" s="19">
        <f t="shared" si="13"/>
        <v>0.10758942197635935</v>
      </c>
      <c r="E99" s="18">
        <v>858317.24136827479</v>
      </c>
      <c r="F99" s="19">
        <f t="shared" si="14"/>
        <v>0.85619312216016996</v>
      </c>
    </row>
    <row r="100" spans="1:6">
      <c r="A100" s="25"/>
      <c r="B100" s="17" t="s">
        <v>21</v>
      </c>
      <c r="C100" s="18">
        <v>36545.878890526881</v>
      </c>
      <c r="D100" s="19">
        <f t="shared" si="13"/>
        <v>9.1046204820077071E-3</v>
      </c>
      <c r="E100" s="18">
        <v>2188.8683709799998</v>
      </c>
      <c r="F100" s="19">
        <f t="shared" si="14"/>
        <v>2.1834514725108511E-3</v>
      </c>
    </row>
    <row r="101" spans="1:6" ht="15">
      <c r="A101" s="17"/>
      <c r="B101" s="20" t="s">
        <v>22</v>
      </c>
      <c r="C101" s="21">
        <f>SUM(C93:C100)</f>
        <v>4013992.5615513367</v>
      </c>
      <c r="D101" s="22">
        <f>SUM(D93:D100)</f>
        <v>1</v>
      </c>
      <c r="E101" s="21">
        <f>SUM(E93:E100)</f>
        <v>1002480.8879598866</v>
      </c>
      <c r="F101" s="22">
        <f>SUM(F93:F100)</f>
        <v>1</v>
      </c>
    </row>
    <row r="102" spans="1:6">
      <c r="A102" s="9" t="s">
        <v>43</v>
      </c>
    </row>
  </sheetData>
  <mergeCells count="57">
    <mergeCell ref="A69:A72"/>
    <mergeCell ref="A79:D79"/>
    <mergeCell ref="A81:A88"/>
    <mergeCell ref="A93:A100"/>
    <mergeCell ref="A56:A59"/>
    <mergeCell ref="A66:Q66"/>
    <mergeCell ref="A67:A68"/>
    <mergeCell ref="B67:B68"/>
    <mergeCell ref="C67:E67"/>
    <mergeCell ref="F67:H67"/>
    <mergeCell ref="I67:K67"/>
    <mergeCell ref="L67:M67"/>
    <mergeCell ref="O67:Q67"/>
    <mergeCell ref="A43:A46"/>
    <mergeCell ref="A53:Q53"/>
    <mergeCell ref="A54:A55"/>
    <mergeCell ref="B54:B55"/>
    <mergeCell ref="C54:E54"/>
    <mergeCell ref="F54:H54"/>
    <mergeCell ref="I54:K54"/>
    <mergeCell ref="L54:M54"/>
    <mergeCell ref="O54:Q54"/>
    <mergeCell ref="A30:A33"/>
    <mergeCell ref="A40:Q40"/>
    <mergeCell ref="A41:A42"/>
    <mergeCell ref="B41:B42"/>
    <mergeCell ref="C41:E41"/>
    <mergeCell ref="F41:H41"/>
    <mergeCell ref="I41:K41"/>
    <mergeCell ref="L41:M41"/>
    <mergeCell ref="O41:Q41"/>
    <mergeCell ref="A17:A20"/>
    <mergeCell ref="A27:Q27"/>
    <mergeCell ref="A28:A29"/>
    <mergeCell ref="B28:B29"/>
    <mergeCell ref="C28:E28"/>
    <mergeCell ref="F28:H28"/>
    <mergeCell ref="I28:K28"/>
    <mergeCell ref="L28:M28"/>
    <mergeCell ref="O28:Q28"/>
    <mergeCell ref="A4:A7"/>
    <mergeCell ref="A14:Q14"/>
    <mergeCell ref="A15:A16"/>
    <mergeCell ref="B15:B16"/>
    <mergeCell ref="C15:E15"/>
    <mergeCell ref="F15:H15"/>
    <mergeCell ref="I15:K15"/>
    <mergeCell ref="L15:M15"/>
    <mergeCell ref="O15:Q15"/>
    <mergeCell ref="A1:Q1"/>
    <mergeCell ref="A2:A3"/>
    <mergeCell ref="B2:B3"/>
    <mergeCell ref="C2:E2"/>
    <mergeCell ref="F2:H2"/>
    <mergeCell ref="I2:K2"/>
    <mergeCell ref="L2:M2"/>
    <mergeCell ref="O2:Q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Klassify>
  <SNO>1</SNO>
  <KDate>2025-10-16 11:50:21</KDate>
  <Classification>SEBI-CONFIDENTIAL</Classification>
  <Subclassification/>
  <HostName>MUM0112563</HostName>
  <Domain_User>SEBINT/2563</Domain_User>
  <IPAdd>10.21.212.122</IPAdd>
  <FilePath>Z:\DDHS-TPD\Website Disclosures\Monthly\11. Outstanding Corporate Bond\Annexure-May-24 to Sept-24.xlsx</FilePath>
  <KID>1098193107EA638962122216647819</KID>
  <UniqueName/>
  <Suggested/>
  <Justification/>
</Klassify>
</file>

<file path=customXml/itemProps1.xml><?xml version="1.0" encoding="utf-8"?>
<ds:datastoreItem xmlns:ds="http://schemas.openxmlformats.org/officeDocument/2006/customXml" ds:itemID="{D6CE02E3-8A47-48D3-B9A9-C795275669B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Sep-24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Ronit Marthak</dc:creator>
  <cp:keywords>SEBI-CONFIDENTIAL</cp:keywords>
  <cp:lastModifiedBy>ABHIGNAN DANDE</cp:lastModifiedBy>
  <dcterms:created xsi:type="dcterms:W3CDTF">2025-07-25T14:31:53Z</dcterms:created>
  <dcterms:modified xsi:type="dcterms:W3CDTF">2025-10-16T06:20:21Z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SEBI-CONFIDENTIAL</vt:lpwstr>
  </property>
  <property fmtid="{D5CDD505-2E9C-101B-9397-08002B2CF9AE}" pid="3" name="Rules">
    <vt:lpwstr/>
  </property>
  <property fmtid="{D5CDD505-2E9C-101B-9397-08002B2CF9AE}" pid="4" name="KID">
    <vt:lpwstr>1098193107EA638962122216647819</vt:lpwstr>
  </property>
</Properties>
</file>