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MD\MCR\June\Consolidaetd Excel File for GN\"/>
    </mc:Choice>
  </mc:AlternateContent>
  <bookViews>
    <workbookView xWindow="0" yWindow="0" windowWidth="20490" windowHeight="7320"/>
  </bookViews>
  <sheets>
    <sheet name="MSTAT" sheetId="1" r:id="rId1"/>
  </sheets>
  <externalReferences>
    <externalReference r:id="rId2"/>
    <externalReference r:id="rId3"/>
  </externalReferences>
  <definedNames>
    <definedName name="new_path">LEFT(CELL("filename"),FIND("[",CELL("filename"),1)-1)</definedName>
    <definedName name="_xlnm.Print_Area" localSheetId="0">MSTAT!$A$1:$K$89</definedName>
    <definedName name="_xlnm.Print_Titles" localSheetId="0">MSTAT!$2:$2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8" i="1" l="1"/>
  <c r="M97" i="1"/>
  <c r="M96" i="1"/>
  <c r="M95" i="1"/>
  <c r="M94" i="1"/>
  <c r="M93" i="1"/>
  <c r="M92" i="1"/>
  <c r="M91" i="1"/>
  <c r="M90" i="1"/>
  <c r="K89" i="1"/>
  <c r="J89" i="1"/>
  <c r="I89" i="1"/>
  <c r="H89" i="1"/>
  <c r="G89" i="1"/>
  <c r="F89" i="1"/>
  <c r="E89" i="1"/>
  <c r="D89" i="1"/>
  <c r="M89" i="1" s="1"/>
  <c r="C89" i="1"/>
  <c r="M88" i="1"/>
  <c r="M86" i="1"/>
  <c r="M84" i="1"/>
  <c r="K83" i="1"/>
  <c r="J83" i="1"/>
  <c r="I83" i="1"/>
  <c r="H83" i="1"/>
  <c r="G83" i="1"/>
  <c r="F83" i="1"/>
  <c r="E83" i="1"/>
  <c r="D83" i="1"/>
  <c r="M83" i="1" s="1"/>
  <c r="C83" i="1"/>
  <c r="M82" i="1"/>
  <c r="K81" i="1"/>
  <c r="J81" i="1"/>
  <c r="I81" i="1"/>
  <c r="H81" i="1"/>
  <c r="G81" i="1"/>
  <c r="F81" i="1"/>
  <c r="E81" i="1"/>
  <c r="D81" i="1"/>
  <c r="M81" i="1" s="1"/>
  <c r="C81" i="1"/>
  <c r="C85" i="1" s="1"/>
  <c r="M80" i="1"/>
  <c r="K79" i="1"/>
  <c r="K85" i="1" s="1"/>
  <c r="J79" i="1"/>
  <c r="J85" i="1" s="1"/>
  <c r="I79" i="1"/>
  <c r="I85" i="1" s="1"/>
  <c r="H79" i="1"/>
  <c r="H85" i="1" s="1"/>
  <c r="G79" i="1"/>
  <c r="F79" i="1"/>
  <c r="F85" i="1" s="1"/>
  <c r="E79" i="1"/>
  <c r="D79" i="1"/>
  <c r="M79" i="1" s="1"/>
  <c r="C79" i="1"/>
  <c r="M78" i="1"/>
  <c r="M77" i="1"/>
  <c r="M75" i="1"/>
  <c r="K74" i="1"/>
  <c r="J74" i="1"/>
  <c r="I74" i="1"/>
  <c r="H74" i="1"/>
  <c r="G74" i="1"/>
  <c r="F74" i="1"/>
  <c r="E74" i="1"/>
  <c r="D74" i="1"/>
  <c r="M74" i="1" s="1"/>
  <c r="C74" i="1"/>
  <c r="M73" i="1"/>
  <c r="K71" i="1"/>
  <c r="J71" i="1"/>
  <c r="I71" i="1"/>
  <c r="I72" i="1" s="1"/>
  <c r="H71" i="1"/>
  <c r="G71" i="1"/>
  <c r="F71" i="1"/>
  <c r="F72" i="1" s="1"/>
  <c r="E71" i="1"/>
  <c r="D71" i="1"/>
  <c r="M71" i="1" s="1"/>
  <c r="C71" i="1"/>
  <c r="K70" i="1"/>
  <c r="K72" i="1" s="1"/>
  <c r="J70" i="1"/>
  <c r="J72" i="1" s="1"/>
  <c r="I70" i="1"/>
  <c r="H70" i="1"/>
  <c r="H72" i="1" s="1"/>
  <c r="G70" i="1"/>
  <c r="G72" i="1" s="1"/>
  <c r="F70" i="1"/>
  <c r="E70" i="1"/>
  <c r="D70" i="1"/>
  <c r="C70" i="1"/>
  <c r="M69" i="1"/>
  <c r="M68" i="1"/>
  <c r="G67" i="1"/>
  <c r="K66" i="1"/>
  <c r="J66" i="1"/>
  <c r="I66" i="1"/>
  <c r="H66" i="1"/>
  <c r="G66" i="1"/>
  <c r="F66" i="1"/>
  <c r="E66" i="1"/>
  <c r="D66" i="1"/>
  <c r="M66" i="1" s="1"/>
  <c r="C66" i="1"/>
  <c r="M65" i="1"/>
  <c r="K65" i="1"/>
  <c r="J65" i="1"/>
  <c r="I65" i="1"/>
  <c r="H65" i="1"/>
  <c r="G65" i="1"/>
  <c r="F65" i="1"/>
  <c r="E65" i="1"/>
  <c r="D65" i="1"/>
  <c r="C65" i="1"/>
  <c r="K64" i="1"/>
  <c r="J64" i="1"/>
  <c r="I64" i="1"/>
  <c r="H64" i="1"/>
  <c r="G64" i="1"/>
  <c r="F64" i="1"/>
  <c r="E64" i="1"/>
  <c r="D64" i="1"/>
  <c r="M64" i="1" s="1"/>
  <c r="C64" i="1"/>
  <c r="K63" i="1"/>
  <c r="J63" i="1"/>
  <c r="I63" i="1"/>
  <c r="I67" i="1" s="1"/>
  <c r="I76" i="1" s="1"/>
  <c r="H63" i="1"/>
  <c r="H67" i="1" s="1"/>
  <c r="G63" i="1"/>
  <c r="F63" i="1"/>
  <c r="E63" i="1"/>
  <c r="E67" i="1" s="1"/>
  <c r="D63" i="1"/>
  <c r="D67" i="1" s="1"/>
  <c r="C63" i="1"/>
  <c r="M62" i="1"/>
  <c r="M61" i="1"/>
  <c r="M60" i="1"/>
  <c r="M58" i="1"/>
  <c r="K56" i="1"/>
  <c r="J56" i="1"/>
  <c r="I56" i="1"/>
  <c r="I57" i="1" s="1"/>
  <c r="H56" i="1"/>
  <c r="G56" i="1"/>
  <c r="F56" i="1"/>
  <c r="E56" i="1"/>
  <c r="D56" i="1"/>
  <c r="M56" i="1" s="1"/>
  <c r="C56" i="1"/>
  <c r="K55" i="1"/>
  <c r="J55" i="1"/>
  <c r="I55" i="1"/>
  <c r="H55" i="1"/>
  <c r="G55" i="1"/>
  <c r="F55" i="1"/>
  <c r="E55" i="1"/>
  <c r="D55" i="1"/>
  <c r="M55" i="1" s="1"/>
  <c r="C55" i="1"/>
  <c r="K54" i="1"/>
  <c r="K57" i="1" s="1"/>
  <c r="J54" i="1"/>
  <c r="I54" i="1"/>
  <c r="H54" i="1"/>
  <c r="G54" i="1"/>
  <c r="F54" i="1"/>
  <c r="E54" i="1"/>
  <c r="D54" i="1"/>
  <c r="M54" i="1" s="1"/>
  <c r="C54" i="1"/>
  <c r="K53" i="1"/>
  <c r="J53" i="1"/>
  <c r="I53" i="1"/>
  <c r="H53" i="1"/>
  <c r="H57" i="1" s="1"/>
  <c r="G53" i="1"/>
  <c r="G57" i="1" s="1"/>
  <c r="F53" i="1"/>
  <c r="F57" i="1" s="1"/>
  <c r="E53" i="1"/>
  <c r="E57" i="1" s="1"/>
  <c r="D53" i="1"/>
  <c r="D57" i="1" s="1"/>
  <c r="M57" i="1" s="1"/>
  <c r="C53" i="1"/>
  <c r="M52" i="1"/>
  <c r="M51" i="1"/>
  <c r="K49" i="1"/>
  <c r="J49" i="1"/>
  <c r="I49" i="1"/>
  <c r="H49" i="1"/>
  <c r="G49" i="1"/>
  <c r="F49" i="1"/>
  <c r="E49" i="1"/>
  <c r="D49" i="1"/>
  <c r="M49" i="1" s="1"/>
  <c r="C49" i="1"/>
  <c r="K48" i="1"/>
  <c r="K50" i="1" s="1"/>
  <c r="J48" i="1"/>
  <c r="I48" i="1"/>
  <c r="I50" i="1" s="1"/>
  <c r="H48" i="1"/>
  <c r="G48" i="1"/>
  <c r="F48" i="1"/>
  <c r="F50" i="1" s="1"/>
  <c r="E48" i="1"/>
  <c r="E50" i="1" s="1"/>
  <c r="D48" i="1"/>
  <c r="M48" i="1" s="1"/>
  <c r="C48" i="1"/>
  <c r="M47" i="1"/>
  <c r="M46" i="1"/>
  <c r="K44" i="1"/>
  <c r="J44" i="1"/>
  <c r="I44" i="1"/>
  <c r="H44" i="1"/>
  <c r="G44" i="1"/>
  <c r="F44" i="1"/>
  <c r="E44" i="1"/>
  <c r="D44" i="1"/>
  <c r="M44" i="1" s="1"/>
  <c r="C44" i="1"/>
  <c r="K43" i="1"/>
  <c r="J43" i="1"/>
  <c r="I43" i="1"/>
  <c r="H43" i="1"/>
  <c r="G43" i="1"/>
  <c r="F43" i="1"/>
  <c r="E43" i="1"/>
  <c r="D43" i="1"/>
  <c r="M43" i="1" s="1"/>
  <c r="C43" i="1"/>
  <c r="K42" i="1"/>
  <c r="J42" i="1"/>
  <c r="I42" i="1"/>
  <c r="H42" i="1"/>
  <c r="G42" i="1"/>
  <c r="F42" i="1"/>
  <c r="E42" i="1"/>
  <c r="D42" i="1"/>
  <c r="M42" i="1" s="1"/>
  <c r="C42" i="1"/>
  <c r="K41" i="1"/>
  <c r="J41" i="1"/>
  <c r="I41" i="1"/>
  <c r="H41" i="1"/>
  <c r="G41" i="1"/>
  <c r="F41" i="1"/>
  <c r="E41" i="1"/>
  <c r="D41" i="1"/>
  <c r="M41" i="1" s="1"/>
  <c r="C41" i="1"/>
  <c r="K40" i="1"/>
  <c r="J40" i="1"/>
  <c r="I40" i="1"/>
  <c r="H40" i="1"/>
  <c r="G40" i="1"/>
  <c r="F40" i="1"/>
  <c r="E40" i="1"/>
  <c r="D40" i="1"/>
  <c r="M40" i="1" s="1"/>
  <c r="C40" i="1"/>
  <c r="K39" i="1"/>
  <c r="K45" i="1" s="1"/>
  <c r="J39" i="1"/>
  <c r="I39" i="1"/>
  <c r="H39" i="1"/>
  <c r="G39" i="1"/>
  <c r="F39" i="1"/>
  <c r="E39" i="1"/>
  <c r="D39" i="1"/>
  <c r="M39" i="1" s="1"/>
  <c r="C39" i="1"/>
  <c r="M38" i="1"/>
  <c r="M37" i="1"/>
  <c r="K35" i="1"/>
  <c r="J35" i="1"/>
  <c r="I35" i="1"/>
  <c r="H35" i="1"/>
  <c r="G35" i="1"/>
  <c r="F35" i="1"/>
  <c r="E35" i="1"/>
  <c r="D35" i="1"/>
  <c r="M35" i="1" s="1"/>
  <c r="C35" i="1"/>
  <c r="M34" i="1"/>
  <c r="K34" i="1"/>
  <c r="J34" i="1"/>
  <c r="I34" i="1"/>
  <c r="H34" i="1"/>
  <c r="G34" i="1"/>
  <c r="F34" i="1"/>
  <c r="E34" i="1"/>
  <c r="D34" i="1"/>
  <c r="C34" i="1"/>
  <c r="K33" i="1"/>
  <c r="J33" i="1"/>
  <c r="I33" i="1"/>
  <c r="H33" i="1"/>
  <c r="G33" i="1"/>
  <c r="F33" i="1"/>
  <c r="E33" i="1"/>
  <c r="D33" i="1"/>
  <c r="M33" i="1" s="1"/>
  <c r="C33" i="1"/>
  <c r="K32" i="1"/>
  <c r="J32" i="1"/>
  <c r="I32" i="1"/>
  <c r="H32" i="1"/>
  <c r="G32" i="1"/>
  <c r="F32" i="1"/>
  <c r="E32" i="1"/>
  <c r="D32" i="1"/>
  <c r="M32" i="1" s="1"/>
  <c r="C32" i="1"/>
  <c r="K31" i="1"/>
  <c r="J31" i="1"/>
  <c r="I31" i="1"/>
  <c r="H31" i="1"/>
  <c r="G31" i="1"/>
  <c r="F31" i="1"/>
  <c r="E31" i="1"/>
  <c r="D31" i="1"/>
  <c r="M31" i="1" s="1"/>
  <c r="C31" i="1"/>
  <c r="K30" i="1"/>
  <c r="J30" i="1"/>
  <c r="I30" i="1"/>
  <c r="H30" i="1"/>
  <c r="G30" i="1"/>
  <c r="F30" i="1"/>
  <c r="E30" i="1"/>
  <c r="D30" i="1"/>
  <c r="M30" i="1" s="1"/>
  <c r="C30" i="1"/>
  <c r="M29" i="1"/>
  <c r="K29" i="1"/>
  <c r="J29" i="1"/>
  <c r="I29" i="1"/>
  <c r="H29" i="1"/>
  <c r="G29" i="1"/>
  <c r="F29" i="1"/>
  <c r="E29" i="1"/>
  <c r="D29" i="1"/>
  <c r="C29" i="1"/>
  <c r="K28" i="1"/>
  <c r="J28" i="1"/>
  <c r="I28" i="1"/>
  <c r="H28" i="1"/>
  <c r="G28" i="1"/>
  <c r="F28" i="1"/>
  <c r="E28" i="1"/>
  <c r="D28" i="1"/>
  <c r="C28" i="1"/>
  <c r="M27" i="1"/>
  <c r="K27" i="1"/>
  <c r="J27" i="1"/>
  <c r="I27" i="1"/>
  <c r="H27" i="1"/>
  <c r="G27" i="1"/>
  <c r="F27" i="1"/>
  <c r="E27" i="1"/>
  <c r="D27" i="1"/>
  <c r="C27" i="1"/>
  <c r="M26" i="1"/>
  <c r="K26" i="1"/>
  <c r="J26" i="1"/>
  <c r="I26" i="1"/>
  <c r="H26" i="1"/>
  <c r="H36" i="1" s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M25" i="1" s="1"/>
  <c r="C25" i="1"/>
  <c r="M24" i="1"/>
  <c r="M23" i="1"/>
  <c r="M21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M20" i="1" s="1"/>
  <c r="C20" i="1"/>
  <c r="K19" i="1"/>
  <c r="J19" i="1"/>
  <c r="I19" i="1"/>
  <c r="H19" i="1"/>
  <c r="G19" i="1"/>
  <c r="F19" i="1"/>
  <c r="E19" i="1"/>
  <c r="D19" i="1"/>
  <c r="M19" i="1" s="1"/>
  <c r="C19" i="1"/>
  <c r="K18" i="1"/>
  <c r="J18" i="1"/>
  <c r="I18" i="1"/>
  <c r="H18" i="1"/>
  <c r="G18" i="1"/>
  <c r="F18" i="1"/>
  <c r="E18" i="1"/>
  <c r="D18" i="1"/>
  <c r="M18" i="1" s="1"/>
  <c r="C18" i="1"/>
  <c r="K17" i="1"/>
  <c r="J17" i="1"/>
  <c r="I17" i="1"/>
  <c r="H17" i="1"/>
  <c r="G17" i="1"/>
  <c r="F17" i="1"/>
  <c r="E17" i="1"/>
  <c r="D17" i="1"/>
  <c r="M17" i="1" s="1"/>
  <c r="C17" i="1"/>
  <c r="M16" i="1"/>
  <c r="K16" i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M15" i="1" s="1"/>
  <c r="C15" i="1"/>
  <c r="K14" i="1"/>
  <c r="J14" i="1"/>
  <c r="I14" i="1"/>
  <c r="H14" i="1"/>
  <c r="G14" i="1"/>
  <c r="F14" i="1"/>
  <c r="E14" i="1"/>
  <c r="D14" i="1"/>
  <c r="M14" i="1" s="1"/>
  <c r="C14" i="1"/>
  <c r="M13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M12" i="1" s="1"/>
  <c r="C12" i="1"/>
  <c r="M11" i="1"/>
  <c r="K11" i="1"/>
  <c r="J11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M10" i="1" s="1"/>
  <c r="C10" i="1"/>
  <c r="K9" i="1"/>
  <c r="J9" i="1"/>
  <c r="I9" i="1"/>
  <c r="H9" i="1"/>
  <c r="G9" i="1"/>
  <c r="F9" i="1"/>
  <c r="E9" i="1"/>
  <c r="D9" i="1"/>
  <c r="M9" i="1" s="1"/>
  <c r="C9" i="1"/>
  <c r="M8" i="1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M7" i="1" s="1"/>
  <c r="C7" i="1"/>
  <c r="M6" i="1"/>
  <c r="K6" i="1"/>
  <c r="J6" i="1"/>
  <c r="I6" i="1"/>
  <c r="I22" i="1" s="1"/>
  <c r="H6" i="1"/>
  <c r="G6" i="1"/>
  <c r="F6" i="1"/>
  <c r="E6" i="1"/>
  <c r="D6" i="1"/>
  <c r="C6" i="1"/>
  <c r="H76" i="1" l="1"/>
  <c r="E36" i="1"/>
  <c r="G45" i="1"/>
  <c r="J36" i="1"/>
  <c r="H45" i="1"/>
  <c r="E45" i="1"/>
  <c r="C36" i="1"/>
  <c r="I45" i="1"/>
  <c r="G76" i="1"/>
  <c r="D72" i="1"/>
  <c r="M72" i="1" s="1"/>
  <c r="F36" i="1"/>
  <c r="G50" i="1"/>
  <c r="E72" i="1"/>
  <c r="E76" i="1" s="1"/>
  <c r="E87" i="1" s="1"/>
  <c r="J22" i="1"/>
  <c r="J59" i="1" s="1"/>
  <c r="J87" i="1" s="1"/>
  <c r="G36" i="1"/>
  <c r="G59" i="1" s="1"/>
  <c r="G87" i="1" s="1"/>
  <c r="D85" i="1"/>
  <c r="M85" i="1" s="1"/>
  <c r="J45" i="1"/>
  <c r="D36" i="1"/>
  <c r="M36" i="1" s="1"/>
  <c r="C22" i="1"/>
  <c r="C50" i="1"/>
  <c r="J50" i="1"/>
  <c r="I36" i="1"/>
  <c r="I59" i="1" s="1"/>
  <c r="I87" i="1" s="1"/>
  <c r="D22" i="1"/>
  <c r="M22" i="1" s="1"/>
  <c r="C67" i="1"/>
  <c r="C76" i="1" s="1"/>
  <c r="J67" i="1"/>
  <c r="J76" i="1" s="1"/>
  <c r="E85" i="1"/>
  <c r="K36" i="1"/>
  <c r="K67" i="1"/>
  <c r="K76" i="1" s="1"/>
  <c r="K22" i="1"/>
  <c r="F22" i="1"/>
  <c r="F59" i="1" s="1"/>
  <c r="F87" i="1" s="1"/>
  <c r="G85" i="1"/>
  <c r="E22" i="1"/>
  <c r="E59" i="1" s="1"/>
  <c r="F67" i="1"/>
  <c r="M70" i="1"/>
  <c r="F45" i="1"/>
  <c r="G22" i="1"/>
  <c r="H22" i="1"/>
  <c r="C45" i="1"/>
  <c r="H50" i="1"/>
  <c r="C57" i="1"/>
  <c r="J57" i="1"/>
  <c r="C72" i="1"/>
  <c r="K59" i="1"/>
  <c r="K87" i="1" s="1"/>
  <c r="M67" i="1"/>
  <c r="F76" i="1"/>
  <c r="D45" i="1"/>
  <c r="M45" i="1" s="1"/>
  <c r="M53" i="1"/>
  <c r="M63" i="1"/>
  <c r="M28" i="1"/>
  <c r="D50" i="1"/>
  <c r="M50" i="1" s="1"/>
  <c r="C59" i="1" l="1"/>
  <c r="C87" i="1" s="1"/>
  <c r="H59" i="1"/>
  <c r="H87" i="1" s="1"/>
  <c r="D76" i="1"/>
  <c r="M76" i="1" s="1"/>
  <c r="D59" i="1"/>
  <c r="M59" i="1" s="1"/>
  <c r="D87" i="1"/>
  <c r="M87" i="1" s="1"/>
</calcChain>
</file>

<file path=xl/sharedStrings.xml><?xml version="1.0" encoding="utf-8"?>
<sst xmlns="http://schemas.openxmlformats.org/spreadsheetml/2006/main" count="153" uniqueCount="110">
  <si>
    <t>Status of Mutual Fund Industry in India for the period April 01, 2025 to June 30, 2025</t>
  </si>
  <si>
    <t>Sr. No.</t>
  </si>
  <si>
    <t>Scheme Category</t>
  </si>
  <si>
    <t>No.of schemes as on June 30, 2025</t>
  </si>
  <si>
    <t>No.of folios as on June 30, 2025</t>
  </si>
  <si>
    <t>Funds mobilised for theriod (since April 01, 2025 to June 30, 2025) in Rs. cr</t>
  </si>
  <si>
    <t>Repurchase/redemption for theriod (since April 01, 2025 to June 30, 2025) in Rs. cr</t>
  </si>
  <si>
    <t>Net Inflow(ve) / Outflow(-ve) for the period (since April 01, 2025 to June 30, 2025 ) in Rs. cr</t>
  </si>
  <si>
    <t>Net Asset under management as on June 30, 2025 in Rs. cr</t>
  </si>
  <si>
    <t>Average assets under management for the month June-2025 in Rs. cr</t>
  </si>
  <si>
    <t>No.of segregated portfolio created as on June 30, 2025</t>
  </si>
  <si>
    <t>Net assets under management in segregated portfolios as on June 30, 2025 in Rs. cr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</si>
  <si>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</si>
  <si>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</si>
  <si>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</si>
  <si>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</si>
  <si>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</si>
  <si>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</si>
  <si>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</si>
  <si>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</si>
  <si>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</si>
  <si>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</si>
  <si>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</si>
  <si>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</t>
  </si>
  <si>
    <t>Open ended Schemes</t>
  </si>
  <si>
    <t>I</t>
  </si>
  <si>
    <t>Income/Debt Oriented Schemes</t>
  </si>
  <si>
    <t>i.</t>
  </si>
  <si>
    <t>Overnight Fund</t>
  </si>
  <si>
    <t>ii.</t>
  </si>
  <si>
    <t>Liquid Fund</t>
  </si>
  <si>
    <t>iii.</t>
  </si>
  <si>
    <t>Ultra Short Duration Fund</t>
  </si>
  <si>
    <t>iv.</t>
  </si>
  <si>
    <t>Low Duration Fund</t>
  </si>
  <si>
    <t>v.</t>
  </si>
  <si>
    <t>Money Market Fund</t>
  </si>
  <si>
    <t>vi.</t>
  </si>
  <si>
    <t>Short Duration Fund</t>
  </si>
  <si>
    <t>vii.</t>
  </si>
  <si>
    <t>Medium Duration Fund</t>
  </si>
  <si>
    <t>viii.</t>
  </si>
  <si>
    <t>Medium to Long Duration Fund</t>
  </si>
  <si>
    <t>ix.</t>
  </si>
  <si>
    <t>Long Duration Fund</t>
  </si>
  <si>
    <t>x.</t>
  </si>
  <si>
    <t>Dynamic Bond Fund</t>
  </si>
  <si>
    <t>xi.</t>
  </si>
  <si>
    <t>Corporate Bond Fund</t>
  </si>
  <si>
    <t>xii.</t>
  </si>
  <si>
    <t>Credit Risk Fund</t>
  </si>
  <si>
    <t>xiii.</t>
  </si>
  <si>
    <t>Banking and PSU Fund</t>
  </si>
  <si>
    <t>xiv.</t>
  </si>
  <si>
    <t>Gilt Fund</t>
  </si>
  <si>
    <t>xv.</t>
  </si>
  <si>
    <t>Gilt Fund with 10 year constant duration Fund</t>
  </si>
  <si>
    <t>xvi.</t>
  </si>
  <si>
    <t>Floater Fund</t>
  </si>
  <si>
    <t>Sub total - I</t>
  </si>
  <si>
    <t>II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</si>
  <si>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</si>
  <si>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</si>
  <si>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</si>
  <si>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</si>
  <si>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</si>
  <si>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</si>
  <si>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</si>
  <si>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</si>
  <si>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</si>
  <si>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</si>
  <si>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</si>
  <si>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</si>
  <si>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Sub total - II</t>
  </si>
  <si>
    <t>III</t>
  </si>
  <si>
    <t>Hybrid Schemes</t>
  </si>
  <si>
    <t>Conservative Hybrid Fund</t>
  </si>
  <si>
    <t>Balanced Hybrid Fund/ Aggressive Hybrid Fund</t>
  </si>
  <si>
    <t>Dynamic Asset Allocation / Balanced Advantage Fund</t>
  </si>
  <si>
    <t>Multi Asset Allocation Fund</t>
  </si>
  <si>
    <t>Arbitrage Fund</t>
  </si>
  <si>
    <t>Equity Savings Fund</t>
  </si>
  <si>
    <t>Sub total - III</t>
  </si>
  <si>
    <t>IV</t>
  </si>
  <si>
    <t>Solution Oriented  Schemes</t>
  </si>
  <si>
    <t>Retirement Fund</t>
  </si>
  <si>
    <t>Childrens' Fund</t>
  </si>
  <si>
    <t>Sub total - IV</t>
  </si>
  <si>
    <t>V</t>
  </si>
  <si>
    <t>Other Schemes</t>
  </si>
  <si>
    <t>Index Funds</t>
  </si>
  <si>
    <t>Gold ETFs</t>
  </si>
  <si>
    <t>Other ETFs</t>
  </si>
  <si>
    <t>Fund of funds investing overseas</t>
  </si>
  <si>
    <t>Sub total - V</t>
  </si>
  <si>
    <t>Total A-Open ended Schemes</t>
  </si>
  <si>
    <t>B</t>
  </si>
  <si>
    <t>Close  Ended Schemes</t>
  </si>
  <si>
    <t>Fixed Term Plan</t>
  </si>
  <si>
    <t>Capital Protection Oriented  Schemes</t>
  </si>
  <si>
    <t xml:space="preserve">Infrastructure Debt Fund </t>
  </si>
  <si>
    <t>Other Debt Scheme</t>
  </si>
  <si>
    <t>Sub total</t>
  </si>
  <si>
    <t>Other Equity Schemes</t>
  </si>
  <si>
    <t>Total B -Close ended Schemes</t>
  </si>
  <si>
    <t>C</t>
  </si>
  <si>
    <t>Interval Schemes</t>
  </si>
  <si>
    <t>Total C -Interval Schemes</t>
  </si>
  <si>
    <t>Grand Total</t>
  </si>
  <si>
    <t>Fund of Funds Scheme (Domestic)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</si>
</sst>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  <family val="2"/>
    </font>
    <font>
      <sz val="10"/>
      <name val="Arial"/>
      <family val="2"/>
    </font>
    <font>
      <b/>
      <sz val="14"/>
      <name val="Trebuchet MS"/>
      <family val="2"/>
    </font>
    <font>
      <b/>
      <sz val="10"/>
      <name val="Arial"/>
      <family val="2"/>
    </font>
    <font>
      <b/>
      <sz val="10"/>
      <color theme="1"/>
      <name val="Zurich BT"/>
    </font>
    <font>
      <sz val="10"/>
      <name val="Trebuchet MS"/>
      <family val="2"/>
    </font>
    <font>
      <b/>
      <sz val="10"/>
      <name val="Arial Narrow"/>
      <family val="2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0" fillId="0" borderId="1" xfId="0" applyNumberForma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1" applyNumberFormat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lidated_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D-TPD\Macros\RAC-1\September%202023\September%202023\AAMAIN%20-September%202023%20(Autosaved)%20(Recovered)%20old%20with%20origin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_of_files"/>
      <sheetName val="B. Table 32"/>
      <sheetName val="Macro1"/>
      <sheetName val="Monthly_data"/>
      <sheetName val=" how to use the file"/>
      <sheetName val="Summary"/>
      <sheetName val="current FY MF data"/>
      <sheetName val="dash board"/>
      <sheetName val="Dash Board old"/>
      <sheetName val="MSTAT"/>
      <sheetName val="Prev. Month"/>
      <sheetName val="1Monthpriorto Prev.Month"/>
      <sheetName val="Diff Pre n Current"/>
      <sheetName val="Same Month Last Yr"/>
      <sheetName val="Prev Month Last Year"/>
      <sheetName val="Compa"/>
      <sheetName val="Compa old"/>
      <sheetName val="t10"/>
      <sheetName val="Top 10 table"/>
      <sheetName val="new format"/>
      <sheetName val="MF Data"/>
      <sheetName val="Prev. Month compa"/>
      <sheetName val="Inflow"/>
      <sheetName val="Complaints"/>
      <sheetName val="Vs index"/>
      <sheetName val="For PQ n ED"/>
    </sheetNames>
    <sheetDataSet>
      <sheetData sheetId="0"/>
      <sheetData sheetId="1"/>
      <sheetData sheetId="2"/>
      <sheetData sheetId="3"/>
      <sheetData sheetId="4"/>
      <sheetData sheetId="5">
        <row r="7">
          <cell r="BB7">
            <v>35</v>
          </cell>
        </row>
        <row r="8">
          <cell r="BB8">
            <v>38</v>
          </cell>
        </row>
        <row r="9">
          <cell r="BB9">
            <v>25</v>
          </cell>
        </row>
        <row r="10">
          <cell r="BB10">
            <v>22</v>
          </cell>
        </row>
        <row r="11">
          <cell r="BB11">
            <v>24</v>
          </cell>
        </row>
        <row r="12">
          <cell r="BB12">
            <v>24</v>
          </cell>
        </row>
        <row r="13">
          <cell r="BB13">
            <v>13</v>
          </cell>
        </row>
        <row r="14">
          <cell r="BB14">
            <v>13</v>
          </cell>
        </row>
        <row r="15">
          <cell r="BB15">
            <v>11</v>
          </cell>
        </row>
        <row r="16">
          <cell r="BB16">
            <v>22</v>
          </cell>
        </row>
        <row r="17">
          <cell r="BB17">
            <v>21</v>
          </cell>
        </row>
        <row r="18">
          <cell r="BB18">
            <v>14</v>
          </cell>
        </row>
        <row r="19">
          <cell r="BB19">
            <v>22</v>
          </cell>
        </row>
        <row r="20">
          <cell r="BB20">
            <v>23</v>
          </cell>
        </row>
        <row r="21">
          <cell r="BB21">
            <v>5</v>
          </cell>
        </row>
        <row r="22">
          <cell r="BB22">
            <v>12</v>
          </cell>
        </row>
        <row r="24">
          <cell r="BB24">
            <v>31</v>
          </cell>
        </row>
        <row r="25">
          <cell r="BB25">
            <v>33</v>
          </cell>
        </row>
        <row r="26">
          <cell r="BB26">
            <v>32</v>
          </cell>
        </row>
        <row r="27">
          <cell r="BB27">
            <v>30</v>
          </cell>
        </row>
        <row r="28">
          <cell r="BB28">
            <v>30</v>
          </cell>
        </row>
        <row r="29">
          <cell r="BB29">
            <v>10</v>
          </cell>
        </row>
        <row r="30">
          <cell r="BB30">
            <v>24</v>
          </cell>
        </row>
        <row r="31">
          <cell r="BB31">
            <v>28</v>
          </cell>
        </row>
        <row r="32">
          <cell r="BB32">
            <v>217</v>
          </cell>
        </row>
        <row r="33">
          <cell r="BB33">
            <v>43</v>
          </cell>
        </row>
        <row r="34">
          <cell r="BB34">
            <v>40</v>
          </cell>
        </row>
        <row r="36">
          <cell r="BB36">
            <v>18</v>
          </cell>
        </row>
        <row r="37">
          <cell r="BB37">
            <v>31</v>
          </cell>
        </row>
        <row r="38">
          <cell r="BB38">
            <v>35</v>
          </cell>
        </row>
        <row r="39">
          <cell r="BB39">
            <v>29</v>
          </cell>
        </row>
        <row r="40">
          <cell r="BB40">
            <v>32</v>
          </cell>
        </row>
        <row r="41">
          <cell r="BB41">
            <v>23</v>
          </cell>
        </row>
        <row r="43">
          <cell r="BB43">
            <v>29</v>
          </cell>
        </row>
        <row r="44">
          <cell r="BB44">
            <v>12</v>
          </cell>
        </row>
        <row r="46">
          <cell r="BB46">
            <v>324</v>
          </cell>
        </row>
        <row r="47">
          <cell r="BB47">
            <v>20</v>
          </cell>
        </row>
        <row r="48">
          <cell r="BB48">
            <v>246</v>
          </cell>
        </row>
        <row r="49">
          <cell r="BB49">
            <v>52</v>
          </cell>
        </row>
        <row r="52">
          <cell r="BB52">
            <v>75</v>
          </cell>
        </row>
        <row r="53">
          <cell r="BB53">
            <v>0</v>
          </cell>
        </row>
        <row r="54">
          <cell r="BB54">
            <v>3</v>
          </cell>
        </row>
        <row r="55">
          <cell r="BB55">
            <v>1</v>
          </cell>
        </row>
        <row r="57">
          <cell r="BB57">
            <v>15</v>
          </cell>
        </row>
        <row r="58">
          <cell r="BB58">
            <v>0</v>
          </cell>
        </row>
        <row r="60">
          <cell r="BB60">
            <v>0</v>
          </cell>
        </row>
        <row r="62">
          <cell r="BB62">
            <v>4</v>
          </cell>
        </row>
        <row r="63">
          <cell r="BB63">
            <v>0</v>
          </cell>
        </row>
        <row r="64">
          <cell r="BB64">
            <v>0</v>
          </cell>
        </row>
        <row r="67">
          <cell r="BB67">
            <v>104</v>
          </cell>
        </row>
        <row r="68">
          <cell r="BB68">
            <v>663083</v>
          </cell>
        </row>
        <row r="69">
          <cell r="BB69">
            <v>1973815</v>
          </cell>
        </row>
        <row r="70">
          <cell r="BB70">
            <v>718333</v>
          </cell>
        </row>
        <row r="71">
          <cell r="BB71">
            <v>849791</v>
          </cell>
        </row>
        <row r="72">
          <cell r="BB72">
            <v>450098</v>
          </cell>
        </row>
        <row r="73">
          <cell r="BB73">
            <v>488358</v>
          </cell>
        </row>
        <row r="74">
          <cell r="BB74">
            <v>226670</v>
          </cell>
        </row>
        <row r="75">
          <cell r="BB75">
            <v>104283</v>
          </cell>
        </row>
        <row r="76">
          <cell r="BB76">
            <v>96767</v>
          </cell>
        </row>
        <row r="77">
          <cell r="BB77">
            <v>236833</v>
          </cell>
        </row>
        <row r="78">
          <cell r="BB78">
            <v>546232</v>
          </cell>
        </row>
        <row r="79">
          <cell r="BB79">
            <v>183524</v>
          </cell>
        </row>
        <row r="80">
          <cell r="BB80">
            <v>239295</v>
          </cell>
        </row>
        <row r="81">
          <cell r="BB81">
            <v>232057</v>
          </cell>
        </row>
        <row r="82">
          <cell r="BB82">
            <v>38371</v>
          </cell>
        </row>
        <row r="83">
          <cell r="BB83">
            <v>199600</v>
          </cell>
        </row>
        <row r="85">
          <cell r="BB85">
            <v>10058599</v>
          </cell>
        </row>
        <row r="86">
          <cell r="BB86">
            <v>16304538</v>
          </cell>
        </row>
        <row r="87">
          <cell r="BB87">
            <v>12262237</v>
          </cell>
        </row>
        <row r="88">
          <cell r="BB88">
            <v>22005565</v>
          </cell>
        </row>
        <row r="89">
          <cell r="BB89">
            <v>25614974</v>
          </cell>
        </row>
        <row r="90">
          <cell r="BB90">
            <v>1202199</v>
          </cell>
        </row>
        <row r="91">
          <cell r="BB91">
            <v>8450603</v>
          </cell>
        </row>
        <row r="92">
          <cell r="BB92">
            <v>5270077</v>
          </cell>
        </row>
        <row r="93">
          <cell r="BB93">
            <v>31140356</v>
          </cell>
        </row>
        <row r="94">
          <cell r="BB94">
            <v>16894182</v>
          </cell>
        </row>
        <row r="95">
          <cell r="BB95">
            <v>18938944</v>
          </cell>
        </row>
        <row r="97">
          <cell r="BB97">
            <v>560827</v>
          </cell>
        </row>
        <row r="98">
          <cell r="BB98">
            <v>5847771</v>
          </cell>
        </row>
        <row r="99">
          <cell r="BB99">
            <v>5342869</v>
          </cell>
        </row>
        <row r="100">
          <cell r="BB100">
            <v>3307121</v>
          </cell>
        </row>
        <row r="101">
          <cell r="BB101">
            <v>647318</v>
          </cell>
        </row>
        <row r="102">
          <cell r="BB102">
            <v>487952</v>
          </cell>
        </row>
        <row r="104">
          <cell r="BB104">
            <v>3009203</v>
          </cell>
        </row>
        <row r="105">
          <cell r="BB105">
            <v>3103506</v>
          </cell>
        </row>
        <row r="107">
          <cell r="BB107">
            <v>13498534</v>
          </cell>
        </row>
        <row r="108">
          <cell r="BB108">
            <v>7654158</v>
          </cell>
        </row>
        <row r="109">
          <cell r="BB109">
            <v>20613868</v>
          </cell>
        </row>
        <row r="110">
          <cell r="BB110">
            <v>1375052</v>
          </cell>
        </row>
        <row r="113">
          <cell r="BB113">
            <v>61624</v>
          </cell>
        </row>
        <row r="114">
          <cell r="BB114">
            <v>0</v>
          </cell>
        </row>
        <row r="115">
          <cell r="BB115">
            <v>19</v>
          </cell>
        </row>
        <row r="116">
          <cell r="BB116">
            <v>187506</v>
          </cell>
        </row>
        <row r="118">
          <cell r="BB118">
            <v>256846</v>
          </cell>
        </row>
        <row r="119">
          <cell r="BB119">
            <v>0</v>
          </cell>
        </row>
        <row r="121">
          <cell r="BB121">
            <v>0</v>
          </cell>
        </row>
        <row r="123">
          <cell r="BB123">
            <v>998</v>
          </cell>
        </row>
        <row r="124">
          <cell r="BB124">
            <v>0</v>
          </cell>
        </row>
        <row r="125">
          <cell r="BB125">
            <v>0</v>
          </cell>
        </row>
        <row r="128">
          <cell r="BB128">
            <v>4085861</v>
          </cell>
        </row>
        <row r="129">
          <cell r="BB129">
            <v>1474724.6854552412</v>
          </cell>
        </row>
        <row r="130">
          <cell r="BB130">
            <v>1356196.6917117147</v>
          </cell>
        </row>
        <row r="131">
          <cell r="BB131">
            <v>93355.290859670553</v>
          </cell>
        </row>
        <row r="132">
          <cell r="BB132">
            <v>57494.262959371466</v>
          </cell>
        </row>
        <row r="133">
          <cell r="BB133">
            <v>239376.02629744305</v>
          </cell>
        </row>
        <row r="134">
          <cell r="BB134">
            <v>37886.440892304949</v>
          </cell>
        </row>
        <row r="135">
          <cell r="BB135">
            <v>1389.2977790758507</v>
          </cell>
        </row>
        <row r="136">
          <cell r="BB136">
            <v>628.48870442725865</v>
          </cell>
        </row>
        <row r="137">
          <cell r="BB137">
            <v>2344.0777543839999</v>
          </cell>
        </row>
        <row r="138">
          <cell r="BB138">
            <v>2941.0536095059083</v>
          </cell>
        </row>
        <row r="139">
          <cell r="BB139">
            <v>41039.933658361464</v>
          </cell>
        </row>
        <row r="140">
          <cell r="BB140">
            <v>233.69076152090406</v>
          </cell>
        </row>
        <row r="141">
          <cell r="BB141">
            <v>5647.1029523968582</v>
          </cell>
        </row>
        <row r="142">
          <cell r="BB142">
            <v>6845.6526749675113</v>
          </cell>
        </row>
        <row r="143">
          <cell r="BB143">
            <v>271.518160416</v>
          </cell>
        </row>
        <row r="144">
          <cell r="BB144">
            <v>6154.641307331377</v>
          </cell>
        </row>
        <row r="146">
          <cell r="BB146">
            <v>14336.016373658033</v>
          </cell>
        </row>
        <row r="147">
          <cell r="BB147">
            <v>16303.491764427392</v>
          </cell>
        </row>
        <row r="148">
          <cell r="BB148">
            <v>16686.090075063436</v>
          </cell>
        </row>
        <row r="149">
          <cell r="BB149">
            <v>21100.733686558448</v>
          </cell>
        </row>
        <row r="150">
          <cell r="BB150">
            <v>21198.749376724336</v>
          </cell>
        </row>
        <row r="151">
          <cell r="BB151">
            <v>1129.6385743640003</v>
          </cell>
        </row>
        <row r="152">
          <cell r="BB152">
            <v>8330.0137504296636</v>
          </cell>
        </row>
        <row r="153">
          <cell r="BB153">
            <v>7463.707057969159</v>
          </cell>
        </row>
        <row r="154">
          <cell r="BB154">
            <v>30314.956210998989</v>
          </cell>
        </row>
        <row r="155">
          <cell r="BB155">
            <v>4640.0217987424794</v>
          </cell>
        </row>
        <row r="156">
          <cell r="BB156">
            <v>28793.579781363842</v>
          </cell>
        </row>
        <row r="158">
          <cell r="BB158">
            <v>1279.138997508679</v>
          </cell>
        </row>
        <row r="159">
          <cell r="BB159">
            <v>8391.3228869609775</v>
          </cell>
        </row>
        <row r="160">
          <cell r="BB160">
            <v>13362.212513570139</v>
          </cell>
        </row>
        <row r="161">
          <cell r="BB161">
            <v>13465.355335695427</v>
          </cell>
        </row>
        <row r="162">
          <cell r="BB162">
            <v>90636.369310267677</v>
          </cell>
        </row>
        <row r="163">
          <cell r="BB163">
            <v>5798.8345524918641</v>
          </cell>
        </row>
        <row r="165">
          <cell r="BB165">
            <v>777.98732848501595</v>
          </cell>
        </row>
        <row r="166">
          <cell r="BB166">
            <v>586.94463459899998</v>
          </cell>
        </row>
        <row r="168">
          <cell r="BB168">
            <v>25501.47842533607</v>
          </cell>
        </row>
        <row r="169">
          <cell r="BB169">
            <v>5298.4471922840003</v>
          </cell>
        </row>
        <row r="170">
          <cell r="BB170">
            <v>67602.821721429995</v>
          </cell>
        </row>
        <row r="171">
          <cell r="BB171">
            <v>1135.323142038</v>
          </cell>
        </row>
        <row r="174">
          <cell r="BB174">
            <v>0</v>
          </cell>
        </row>
        <row r="175">
          <cell r="BB175">
            <v>0</v>
          </cell>
        </row>
        <row r="176">
          <cell r="BB176">
            <v>0</v>
          </cell>
        </row>
        <row r="177">
          <cell r="BB177">
            <v>49.38</v>
          </cell>
        </row>
        <row r="179">
          <cell r="BB179">
            <v>0</v>
          </cell>
        </row>
        <row r="180">
          <cell r="BB180">
            <v>0</v>
          </cell>
        </row>
        <row r="182">
          <cell r="BB182">
            <v>0</v>
          </cell>
        </row>
        <row r="184">
          <cell r="BB184">
            <v>2.3789999999999998E-4</v>
          </cell>
        </row>
        <row r="185">
          <cell r="BB185">
            <v>0</v>
          </cell>
        </row>
        <row r="186">
          <cell r="BB186">
            <v>0</v>
          </cell>
        </row>
        <row r="189">
          <cell r="BB189">
            <v>21945.875260369296</v>
          </cell>
        </row>
        <row r="190">
          <cell r="BB190">
            <v>1467099.2355850933</v>
          </cell>
        </row>
        <row r="191">
          <cell r="BB191">
            <v>1302941.6865878198</v>
          </cell>
        </row>
        <row r="192">
          <cell r="BB192">
            <v>61830.144510270533</v>
          </cell>
        </row>
        <row r="193">
          <cell r="BB193">
            <v>41853.626865556434</v>
          </cell>
        </row>
        <row r="194">
          <cell r="BB194">
            <v>187161.62518637924</v>
          </cell>
        </row>
        <row r="195">
          <cell r="BB195">
            <v>21056.680434124002</v>
          </cell>
        </row>
        <row r="196">
          <cell r="BB196">
            <v>1363.2604818899999</v>
          </cell>
        </row>
        <row r="197">
          <cell r="BB197">
            <v>550.08590984400007</v>
          </cell>
        </row>
        <row r="198">
          <cell r="BB198">
            <v>2241.8393807139992</v>
          </cell>
        </row>
        <row r="199">
          <cell r="BB199">
            <v>2340.5277292079995</v>
          </cell>
        </row>
        <row r="200">
          <cell r="BB200">
            <v>18473.679498161633</v>
          </cell>
        </row>
        <row r="201">
          <cell r="BB201">
            <v>951.50510867100002</v>
          </cell>
        </row>
        <row r="202">
          <cell r="BB202">
            <v>4288.481191076</v>
          </cell>
        </row>
        <row r="203">
          <cell r="BB203">
            <v>6842.0834289260001</v>
          </cell>
        </row>
        <row r="204">
          <cell r="BB204">
            <v>410.49862959400002</v>
          </cell>
        </row>
        <row r="205">
          <cell r="BB205">
            <v>5607.5717194830004</v>
          </cell>
        </row>
        <row r="207">
          <cell r="BB207">
            <v>5990.8333828268933</v>
          </cell>
        </row>
        <row r="208">
          <cell r="BB208">
            <v>10687.223002403534</v>
          </cell>
        </row>
        <row r="209">
          <cell r="BB209">
            <v>7946.4329477327237</v>
          </cell>
        </row>
        <row r="210">
          <cell r="BB210">
            <v>11223.667184426893</v>
          </cell>
        </row>
        <row r="211">
          <cell r="BB211">
            <v>9960.1108366620265</v>
          </cell>
        </row>
        <row r="212">
          <cell r="BB212">
            <v>1053.4413488230546</v>
          </cell>
        </row>
        <row r="213">
          <cell r="BB213">
            <v>6189.6296993771493</v>
          </cell>
        </row>
        <row r="214">
          <cell r="BB214">
            <v>4666.7382850191207</v>
          </cell>
        </row>
        <row r="215">
          <cell r="BB215">
            <v>25785.91192580256</v>
          </cell>
        </row>
        <row r="216">
          <cell r="BB216">
            <v>6246.2261515494793</v>
          </cell>
        </row>
        <row r="217">
          <cell r="BB217">
            <v>13677.381336519153</v>
          </cell>
        </row>
        <row r="219">
          <cell r="BB219">
            <v>1288.0609179876849</v>
          </cell>
        </row>
        <row r="220">
          <cell r="BB220">
            <v>6869.9100759872326</v>
          </cell>
        </row>
        <row r="221">
          <cell r="BB221">
            <v>9459.3303203094256</v>
          </cell>
        </row>
        <row r="222">
          <cell r="BB222">
            <v>4363.9034089218621</v>
          </cell>
        </row>
        <row r="223">
          <cell r="BB223">
            <v>47559.447205237615</v>
          </cell>
        </row>
        <row r="224">
          <cell r="BB224">
            <v>4298.4078801254509</v>
          </cell>
        </row>
        <row r="226">
          <cell r="BB226">
            <v>570.60171356110129</v>
          </cell>
        </row>
        <row r="227">
          <cell r="BB227">
            <v>204.61115155935497</v>
          </cell>
        </row>
        <row r="229">
          <cell r="BB229">
            <v>21798.520946123215</v>
          </cell>
        </row>
        <row r="230">
          <cell r="BB230">
            <v>2931.5110849130001</v>
          </cell>
        </row>
        <row r="231">
          <cell r="BB231">
            <v>43614.9066778872</v>
          </cell>
        </row>
        <row r="232">
          <cell r="BB232">
            <v>1440.5077865789999</v>
          </cell>
        </row>
        <row r="235">
          <cell r="BB235">
            <v>1451.7563612250001</v>
          </cell>
        </row>
        <row r="236">
          <cell r="BB236">
            <v>0</v>
          </cell>
        </row>
        <row r="237">
          <cell r="BB237">
            <v>261.85378205199999</v>
          </cell>
        </row>
        <row r="238">
          <cell r="BB238">
            <v>188.33</v>
          </cell>
        </row>
        <row r="240">
          <cell r="BB240">
            <v>53.284994513100983</v>
          </cell>
        </row>
        <row r="241">
          <cell r="BB241">
            <v>0</v>
          </cell>
        </row>
        <row r="243">
          <cell r="BB243">
            <v>0</v>
          </cell>
        </row>
        <row r="245">
          <cell r="BB245">
            <v>27.324049431999999</v>
          </cell>
        </row>
        <row r="246">
          <cell r="BB246">
            <v>0</v>
          </cell>
        </row>
        <row r="247">
          <cell r="BB247">
            <v>0</v>
          </cell>
        </row>
        <row r="250">
          <cell r="BB250">
            <v>6329.0200842152135</v>
          </cell>
        </row>
        <row r="251">
          <cell r="BB251">
            <v>7625.4498701483417</v>
          </cell>
        </row>
        <row r="252">
          <cell r="BB252">
            <v>53255.005123894589</v>
          </cell>
        </row>
        <row r="253">
          <cell r="BB253">
            <v>31525.146349400002</v>
          </cell>
        </row>
        <row r="254">
          <cell r="BB254">
            <v>15640.636093815036</v>
          </cell>
        </row>
        <row r="255">
          <cell r="BB255">
            <v>52214.401111063809</v>
          </cell>
        </row>
        <row r="256">
          <cell r="BB256">
            <v>16829.760458180943</v>
          </cell>
        </row>
        <row r="257">
          <cell r="BB257">
            <v>26.037297185850537</v>
          </cell>
        </row>
        <row r="258">
          <cell r="BB258">
            <v>78.402794583258654</v>
          </cell>
        </row>
        <row r="259">
          <cell r="BB259">
            <v>102.23837367000061</v>
          </cell>
        </row>
        <row r="260">
          <cell r="BB260">
            <v>600.52588029790763</v>
          </cell>
        </row>
        <row r="261">
          <cell r="BB261">
            <v>22566.254160199838</v>
          </cell>
        </row>
        <row r="262">
          <cell r="BB262">
            <v>-717.81434715009607</v>
          </cell>
        </row>
        <row r="263">
          <cell r="BB263">
            <v>1358.6217613208585</v>
          </cell>
        </row>
        <row r="264">
          <cell r="BB264">
            <v>3.569246041512244</v>
          </cell>
        </row>
        <row r="265">
          <cell r="BB265">
            <v>-138.98046917799999</v>
          </cell>
        </row>
        <row r="266">
          <cell r="BB266">
            <v>547.0695878483773</v>
          </cell>
        </row>
        <row r="268">
          <cell r="BB268">
            <v>8345.1829908311393</v>
          </cell>
        </row>
        <row r="269">
          <cell r="BB269">
            <v>5616.2687620238603</v>
          </cell>
        </row>
        <row r="270">
          <cell r="BB270">
            <v>8739.657127330709</v>
          </cell>
        </row>
        <row r="271">
          <cell r="BB271">
            <v>9877.0665021315544</v>
          </cell>
        </row>
        <row r="272">
          <cell r="BB272">
            <v>11238.638540062308</v>
          </cell>
        </row>
        <row r="273">
          <cell r="BB273">
            <v>76.197225540945453</v>
          </cell>
        </row>
        <row r="274">
          <cell r="BB274">
            <v>2140.384051052511</v>
          </cell>
        </row>
        <row r="275">
          <cell r="BB275">
            <v>2796.9687729500401</v>
          </cell>
        </row>
        <row r="276">
          <cell r="BB276">
            <v>4529.044285196439</v>
          </cell>
        </row>
        <row r="277">
          <cell r="BB277">
            <v>-1606.2043528069994</v>
          </cell>
        </row>
        <row r="278">
          <cell r="BB278">
            <v>15116.198444844693</v>
          </cell>
        </row>
        <row r="280">
          <cell r="BB280">
            <v>-8.9219204790058839</v>
          </cell>
        </row>
        <row r="281">
          <cell r="BB281">
            <v>1521.412810973748</v>
          </cell>
        </row>
        <row r="282">
          <cell r="BB282">
            <v>3902.8821932607138</v>
          </cell>
        </row>
        <row r="283">
          <cell r="BB283">
            <v>9101.4519267735686</v>
          </cell>
        </row>
        <row r="284">
          <cell r="BB284">
            <v>43076.922105030048</v>
          </cell>
        </row>
        <row r="285">
          <cell r="BB285">
            <v>1500.4266723664136</v>
          </cell>
        </row>
        <row r="287">
          <cell r="BB287">
            <v>207.38561492391437</v>
          </cell>
        </row>
        <row r="288">
          <cell r="BB288">
            <v>382.33348303964499</v>
          </cell>
        </row>
        <row r="290">
          <cell r="BB290">
            <v>3702.9574792128533</v>
          </cell>
        </row>
        <row r="291">
          <cell r="BB291">
            <v>2366.9361073710002</v>
          </cell>
        </row>
        <row r="292">
          <cell r="BB292">
            <v>23987.915043542795</v>
          </cell>
        </row>
        <row r="293">
          <cell r="BB293">
            <v>-305.18464454100001</v>
          </cell>
        </row>
        <row r="296">
          <cell r="BB296">
            <v>-1451.7563612250001</v>
          </cell>
        </row>
        <row r="297">
          <cell r="BB297">
            <v>0</v>
          </cell>
        </row>
        <row r="298">
          <cell r="BB298">
            <v>-261.85378205199999</v>
          </cell>
        </row>
        <row r="299">
          <cell r="BB299">
            <v>-138.95000000000002</v>
          </cell>
        </row>
        <row r="301">
          <cell r="BB301">
            <v>-53.284994513100983</v>
          </cell>
        </row>
        <row r="302">
          <cell r="BB302">
            <v>0</v>
          </cell>
        </row>
        <row r="304">
          <cell r="BB304">
            <v>0</v>
          </cell>
        </row>
        <row r="306">
          <cell r="BB306">
            <v>-27.323811531999997</v>
          </cell>
        </row>
        <row r="307">
          <cell r="BB307">
            <v>0</v>
          </cell>
        </row>
        <row r="308">
          <cell r="BB308">
            <v>0</v>
          </cell>
        </row>
        <row r="311">
          <cell r="BB311">
            <v>15616.855176154084</v>
          </cell>
        </row>
        <row r="312">
          <cell r="BB312">
            <v>71480.922859529717</v>
          </cell>
        </row>
        <row r="313">
          <cell r="BB313">
            <v>499856.81730872532</v>
          </cell>
        </row>
        <row r="314">
          <cell r="BB314">
            <v>132827.32049531059</v>
          </cell>
        </row>
        <row r="315">
          <cell r="BB315">
            <v>131414.90779537515</v>
          </cell>
        </row>
        <row r="316">
          <cell r="BB316">
            <v>290723.82028212975</v>
          </cell>
        </row>
        <row r="317">
          <cell r="BB317">
            <v>133337.00219468816</v>
          </cell>
        </row>
        <row r="318">
          <cell r="BB318">
            <v>25335.978500039135</v>
          </cell>
        </row>
        <row r="319">
          <cell r="BB319">
            <v>11852.055963054798</v>
          </cell>
        </row>
        <row r="320">
          <cell r="BB320">
            <v>20538.591847051226</v>
          </cell>
        </row>
        <row r="321">
          <cell r="BB321">
            <v>36912.291348170991</v>
          </cell>
        </row>
        <row r="322">
          <cell r="BB322">
            <v>203199.03437495886</v>
          </cell>
        </row>
        <row r="323">
          <cell r="BB323">
            <v>20349.883124652788</v>
          </cell>
        </row>
        <row r="324">
          <cell r="BB324">
            <v>82228.651469806311</v>
          </cell>
        </row>
        <row r="325">
          <cell r="BB325">
            <v>41449.721104358046</v>
          </cell>
        </row>
        <row r="326">
          <cell r="BB326">
            <v>4935.0886798591819</v>
          </cell>
        </row>
        <row r="327">
          <cell r="BB327">
            <v>51668.077255447293</v>
          </cell>
        </row>
        <row r="329">
          <cell r="BB329">
            <v>204689.93342932287</v>
          </cell>
        </row>
        <row r="330">
          <cell r="BB330">
            <v>397470.46759332489</v>
          </cell>
        </row>
        <row r="331">
          <cell r="BB331">
            <v>302139.03783558909</v>
          </cell>
        </row>
        <row r="332">
          <cell r="BB332">
            <v>431699.80317963217</v>
          </cell>
        </row>
        <row r="333">
          <cell r="BB333">
            <v>354550.62505941954</v>
          </cell>
        </row>
        <row r="334">
          <cell r="BB334">
            <v>33161.745979591869</v>
          </cell>
        </row>
        <row r="335">
          <cell r="BB335">
            <v>203756.27583918412</v>
          </cell>
        </row>
        <row r="336">
          <cell r="BB336">
            <v>162172.55938905125</v>
          </cell>
        </row>
        <row r="337">
          <cell r="BB337">
            <v>509344.8293641776</v>
          </cell>
        </row>
        <row r="338">
          <cell r="BB338">
            <v>253585.35833698377</v>
          </cell>
        </row>
        <row r="339">
          <cell r="BB339">
            <v>494278.82385054725</v>
          </cell>
        </row>
        <row r="341">
          <cell r="BB341">
            <v>29084.838187513957</v>
          </cell>
        </row>
        <row r="342">
          <cell r="BB342">
            <v>238686.35440014114</v>
          </cell>
        </row>
        <row r="343">
          <cell r="BB343">
            <v>306648.50949416787</v>
          </cell>
        </row>
        <row r="344">
          <cell r="BB344">
            <v>123584.50312816378</v>
          </cell>
        </row>
        <row r="345">
          <cell r="BB345">
            <v>249364.93170546505</v>
          </cell>
        </row>
        <row r="346">
          <cell r="BB346">
            <v>44639.455290176564</v>
          </cell>
        </row>
        <row r="348">
          <cell r="BB348">
            <v>31973.267577852177</v>
          </cell>
        </row>
        <row r="349">
          <cell r="BB349">
            <v>24174.552203097472</v>
          </cell>
        </row>
        <row r="351">
          <cell r="BB351">
            <v>308996.39060381794</v>
          </cell>
        </row>
        <row r="352">
          <cell r="BB352">
            <v>64777.217048177699</v>
          </cell>
        </row>
        <row r="353">
          <cell r="BB353">
            <v>859260.59145239228</v>
          </cell>
        </row>
        <row r="354">
          <cell r="BB354">
            <v>28695.420956414098</v>
          </cell>
        </row>
        <row r="357">
          <cell r="BB357">
            <v>15041.578606777957</v>
          </cell>
        </row>
        <row r="358">
          <cell r="BB358">
            <v>0</v>
          </cell>
        </row>
        <row r="359">
          <cell r="BB359">
            <v>868.08374784900002</v>
          </cell>
        </row>
        <row r="360">
          <cell r="BB360">
            <v>5472.76</v>
          </cell>
        </row>
        <row r="362">
          <cell r="BB362">
            <v>4398.6425343672781</v>
          </cell>
        </row>
        <row r="363">
          <cell r="BB363">
            <v>0</v>
          </cell>
        </row>
        <row r="365">
          <cell r="BB365">
            <v>0</v>
          </cell>
        </row>
        <row r="367">
          <cell r="BB367">
            <v>44.0734801958464</v>
          </cell>
        </row>
        <row r="368">
          <cell r="BB368">
            <v>0</v>
          </cell>
        </row>
        <row r="369">
          <cell r="BB369">
            <v>0</v>
          </cell>
        </row>
        <row r="372">
          <cell r="BB372">
            <v>118077.41697928189</v>
          </cell>
        </row>
        <row r="373">
          <cell r="BB373">
            <v>104237.29499824338</v>
          </cell>
        </row>
        <row r="374">
          <cell r="BB374">
            <v>584402.98688163457</v>
          </cell>
        </row>
        <row r="375">
          <cell r="BB375">
            <v>130140.44344036579</v>
          </cell>
        </row>
        <row r="376">
          <cell r="BB376">
            <v>129766.89413144748</v>
          </cell>
        </row>
        <row r="377">
          <cell r="BB377">
            <v>278402.58423002093</v>
          </cell>
        </row>
        <row r="378">
          <cell r="BB378">
            <v>132173.67098678625</v>
          </cell>
        </row>
        <row r="379">
          <cell r="BB379">
            <v>25330.032022988074</v>
          </cell>
        </row>
        <row r="380">
          <cell r="BB380">
            <v>11934.078687550191</v>
          </cell>
        </row>
        <row r="381">
          <cell r="BB381">
            <v>20907.170902421749</v>
          </cell>
        </row>
        <row r="382">
          <cell r="BB382">
            <v>37020.315053665894</v>
          </cell>
        </row>
        <row r="383">
          <cell r="BB383">
            <v>201197.78069260568</v>
          </cell>
        </row>
        <row r="384">
          <cell r="BB384">
            <v>20396.098062364556</v>
          </cell>
        </row>
        <row r="385">
          <cell r="BB385">
            <v>82588.262485331215</v>
          </cell>
        </row>
        <row r="386">
          <cell r="BB386">
            <v>42294.941321885795</v>
          </cell>
        </row>
        <row r="387">
          <cell r="BB387">
            <v>5024.9216194801402</v>
          </cell>
        </row>
        <row r="388">
          <cell r="BB388">
            <v>51830.599363753696</v>
          </cell>
        </row>
        <row r="390">
          <cell r="BB390">
            <v>199461.03159677121</v>
          </cell>
        </row>
        <row r="391">
          <cell r="BB391">
            <v>389566.4028785805</v>
          </cell>
        </row>
        <row r="392">
          <cell r="BB392">
            <v>294474.58105423092</v>
          </cell>
        </row>
        <row r="393">
          <cell r="BB393">
            <v>419404.12748176459</v>
          </cell>
        </row>
        <row r="394">
          <cell r="BB394">
            <v>344307.61013378337</v>
          </cell>
        </row>
        <row r="395">
          <cell r="BB395">
            <v>32586.64437049755</v>
          </cell>
        </row>
        <row r="396">
          <cell r="BB396">
            <v>199511.25170853891</v>
          </cell>
        </row>
        <row r="397">
          <cell r="BB397">
            <v>158520.26795300312</v>
          </cell>
        </row>
        <row r="398">
          <cell r="BB398">
            <v>499575.1089502548</v>
          </cell>
        </row>
        <row r="399">
          <cell r="BB399">
            <v>249033.1262657578</v>
          </cell>
        </row>
        <row r="400">
          <cell r="BB400">
            <v>482665.21661438845</v>
          </cell>
        </row>
        <row r="402">
          <cell r="BB402">
            <v>28953.153099942661</v>
          </cell>
        </row>
        <row r="403">
          <cell r="BB403">
            <v>236080.74498052607</v>
          </cell>
        </row>
        <row r="404">
          <cell r="BB404">
            <v>303164.822392239</v>
          </cell>
        </row>
        <row r="405">
          <cell r="BB405">
            <v>130104.8107845107</v>
          </cell>
        </row>
        <row r="406">
          <cell r="BB406">
            <v>285570.19647882029</v>
          </cell>
        </row>
        <row r="407">
          <cell r="BB407">
            <v>46181.218074786419</v>
          </cell>
        </row>
        <row r="409">
          <cell r="BB409">
            <v>31446.297011036531</v>
          </cell>
        </row>
        <row r="410">
          <cell r="BB410">
            <v>23790.150853029631</v>
          </cell>
        </row>
        <row r="412">
          <cell r="BB412">
            <v>304566.89061213384</v>
          </cell>
        </row>
        <row r="413">
          <cell r="BB413">
            <v>64833.431267834829</v>
          </cell>
        </row>
        <row r="414">
          <cell r="BB414">
            <v>843878.11168940878</v>
          </cell>
        </row>
        <row r="415">
          <cell r="BB415">
            <v>27984.343321373683</v>
          </cell>
        </row>
        <row r="418">
          <cell r="BB418">
            <v>15133.095683617841</v>
          </cell>
        </row>
        <row r="419">
          <cell r="BB419">
            <v>0</v>
          </cell>
        </row>
        <row r="420">
          <cell r="BB420">
            <v>865.59714647999988</v>
          </cell>
        </row>
        <row r="421">
          <cell r="BB421">
            <v>5464.72</v>
          </cell>
        </row>
        <row r="423">
          <cell r="BB423">
            <v>4324.413666442626</v>
          </cell>
        </row>
        <row r="424">
          <cell r="BB424">
            <v>0</v>
          </cell>
        </row>
        <row r="426">
          <cell r="BB426">
            <v>0</v>
          </cell>
        </row>
        <row r="428">
          <cell r="BB428">
            <v>60.081248616073395</v>
          </cell>
        </row>
        <row r="429">
          <cell r="BB429">
            <v>0</v>
          </cell>
        </row>
        <row r="430">
          <cell r="BB430">
            <v>0</v>
          </cell>
        </row>
        <row r="433">
          <cell r="BB433">
            <v>114607.80822049693</v>
          </cell>
        </row>
        <row r="434">
          <cell r="BB434">
            <v>0</v>
          </cell>
        </row>
        <row r="435">
          <cell r="BB435">
            <v>0</v>
          </cell>
        </row>
        <row r="436">
          <cell r="BB436">
            <v>0</v>
          </cell>
        </row>
        <row r="437">
          <cell r="BB437">
            <v>0</v>
          </cell>
        </row>
        <row r="438">
          <cell r="BB438">
            <v>1</v>
          </cell>
        </row>
        <row r="439">
          <cell r="BB439">
            <v>0</v>
          </cell>
        </row>
        <row r="440">
          <cell r="BB440">
            <v>2</v>
          </cell>
        </row>
        <row r="441">
          <cell r="BB441">
            <v>0</v>
          </cell>
        </row>
        <row r="442">
          <cell r="BB442">
            <v>0</v>
          </cell>
        </row>
        <row r="443">
          <cell r="BB443">
            <v>0</v>
          </cell>
        </row>
        <row r="444">
          <cell r="BB444">
            <v>0</v>
          </cell>
        </row>
        <row r="445">
          <cell r="BB445">
            <v>4</v>
          </cell>
        </row>
        <row r="446">
          <cell r="BB446">
            <v>0</v>
          </cell>
        </row>
        <row r="447">
          <cell r="BB447">
            <v>0</v>
          </cell>
        </row>
        <row r="448">
          <cell r="BB448">
            <v>0</v>
          </cell>
        </row>
        <row r="449">
          <cell r="BB449">
            <v>0</v>
          </cell>
        </row>
        <row r="451">
          <cell r="BB451">
            <v>0</v>
          </cell>
        </row>
        <row r="452">
          <cell r="BB452">
            <v>0</v>
          </cell>
        </row>
        <row r="453">
          <cell r="BB453">
            <v>0</v>
          </cell>
        </row>
        <row r="454">
          <cell r="BB454">
            <v>0</v>
          </cell>
        </row>
        <row r="455">
          <cell r="BB455">
            <v>0</v>
          </cell>
        </row>
        <row r="456">
          <cell r="BB456">
            <v>0</v>
          </cell>
        </row>
        <row r="457">
          <cell r="BB457">
            <v>0</v>
          </cell>
        </row>
        <row r="458">
          <cell r="BB458">
            <v>0</v>
          </cell>
        </row>
        <row r="459">
          <cell r="BB459">
            <v>0</v>
          </cell>
        </row>
        <row r="460">
          <cell r="BB460">
            <v>0</v>
          </cell>
        </row>
        <row r="461">
          <cell r="BB461">
            <v>0</v>
          </cell>
        </row>
        <row r="463">
          <cell r="BB463">
            <v>1</v>
          </cell>
        </row>
        <row r="464">
          <cell r="BB464">
            <v>1</v>
          </cell>
        </row>
        <row r="465">
          <cell r="BB465">
            <v>0</v>
          </cell>
        </row>
        <row r="466">
          <cell r="BB466">
            <v>0</v>
          </cell>
        </row>
        <row r="467">
          <cell r="BB467">
            <v>0</v>
          </cell>
        </row>
        <row r="468">
          <cell r="BB468">
            <v>1</v>
          </cell>
        </row>
        <row r="470">
          <cell r="BB470">
            <v>0</v>
          </cell>
        </row>
        <row r="471">
          <cell r="BB471">
            <v>0</v>
          </cell>
        </row>
        <row r="473">
          <cell r="BB473">
            <v>0</v>
          </cell>
        </row>
        <row r="474">
          <cell r="BB474">
            <v>0</v>
          </cell>
        </row>
        <row r="475">
          <cell r="BB475">
            <v>0</v>
          </cell>
        </row>
        <row r="476">
          <cell r="BB476">
            <v>0</v>
          </cell>
        </row>
        <row r="479">
          <cell r="BB479">
            <v>0</v>
          </cell>
        </row>
        <row r="480">
          <cell r="BB480">
            <v>0</v>
          </cell>
        </row>
        <row r="481">
          <cell r="BB481">
            <v>0</v>
          </cell>
        </row>
        <row r="482">
          <cell r="BB482">
            <v>0</v>
          </cell>
        </row>
        <row r="484">
          <cell r="BB484">
            <v>0</v>
          </cell>
        </row>
        <row r="485">
          <cell r="BB485">
            <v>0</v>
          </cell>
        </row>
        <row r="487">
          <cell r="BB487">
            <v>0</v>
          </cell>
        </row>
        <row r="489">
          <cell r="BB489">
            <v>0</v>
          </cell>
        </row>
        <row r="490">
          <cell r="BB490">
            <v>0</v>
          </cell>
        </row>
        <row r="491">
          <cell r="BB491">
            <v>0</v>
          </cell>
        </row>
        <row r="494">
          <cell r="BB494">
            <v>0</v>
          </cell>
        </row>
        <row r="495">
          <cell r="BB495">
            <v>0</v>
          </cell>
        </row>
        <row r="496">
          <cell r="BB496">
            <v>0</v>
          </cell>
        </row>
        <row r="497">
          <cell r="BB497">
            <v>0</v>
          </cell>
        </row>
        <row r="498">
          <cell r="BB498">
            <v>0</v>
          </cell>
        </row>
        <row r="499">
          <cell r="BB499">
            <v>0</v>
          </cell>
        </row>
        <row r="500">
          <cell r="BB500">
            <v>0</v>
          </cell>
        </row>
        <row r="501">
          <cell r="BB501">
            <v>0</v>
          </cell>
        </row>
        <row r="502">
          <cell r="BB502">
            <v>0</v>
          </cell>
        </row>
        <row r="503">
          <cell r="BB503">
            <v>0</v>
          </cell>
        </row>
        <row r="504">
          <cell r="BB504">
            <v>0</v>
          </cell>
        </row>
        <row r="505">
          <cell r="BB505">
            <v>0</v>
          </cell>
        </row>
        <row r="506">
          <cell r="BB506">
            <v>0</v>
          </cell>
        </row>
        <row r="507">
          <cell r="BB507">
            <v>0</v>
          </cell>
        </row>
        <row r="508">
          <cell r="BB508">
            <v>0</v>
          </cell>
        </row>
        <row r="509">
          <cell r="BB509">
            <v>0</v>
          </cell>
        </row>
        <row r="510">
          <cell r="BB510">
            <v>0</v>
          </cell>
        </row>
        <row r="512">
          <cell r="BB512">
            <v>0</v>
          </cell>
        </row>
        <row r="513">
          <cell r="BB513">
            <v>0</v>
          </cell>
        </row>
        <row r="514">
          <cell r="BB514">
            <v>0</v>
          </cell>
        </row>
        <row r="515">
          <cell r="BB515">
            <v>0</v>
          </cell>
        </row>
        <row r="516">
          <cell r="BB516">
            <v>0</v>
          </cell>
        </row>
        <row r="517">
          <cell r="BB517">
            <v>0</v>
          </cell>
        </row>
        <row r="518">
          <cell r="BB518">
            <v>0</v>
          </cell>
        </row>
        <row r="519">
          <cell r="BB519">
            <v>0</v>
          </cell>
        </row>
        <row r="520">
          <cell r="BB520">
            <v>0</v>
          </cell>
        </row>
        <row r="521">
          <cell r="BB521">
            <v>0</v>
          </cell>
        </row>
        <row r="522">
          <cell r="BB522">
            <v>0</v>
          </cell>
        </row>
        <row r="524">
          <cell r="BB524">
            <v>0</v>
          </cell>
        </row>
        <row r="525">
          <cell r="BB525">
            <v>0</v>
          </cell>
        </row>
        <row r="526">
          <cell r="BB526">
            <v>0</v>
          </cell>
        </row>
        <row r="527">
          <cell r="BB527">
            <v>0</v>
          </cell>
        </row>
        <row r="528">
          <cell r="BB528">
            <v>0</v>
          </cell>
        </row>
        <row r="529">
          <cell r="BB529">
            <v>0</v>
          </cell>
        </row>
        <row r="531">
          <cell r="BB531">
            <v>0</v>
          </cell>
        </row>
        <row r="532">
          <cell r="BB532">
            <v>0</v>
          </cell>
        </row>
        <row r="534">
          <cell r="BB534">
            <v>0</v>
          </cell>
        </row>
        <row r="535">
          <cell r="BB535">
            <v>0</v>
          </cell>
        </row>
        <row r="536">
          <cell r="BB536">
            <v>0</v>
          </cell>
        </row>
        <row r="537">
          <cell r="BB537">
            <v>0</v>
          </cell>
        </row>
        <row r="540">
          <cell r="BB540">
            <v>0</v>
          </cell>
        </row>
        <row r="541">
          <cell r="BB541">
            <v>0</v>
          </cell>
        </row>
        <row r="542">
          <cell r="BB542">
            <v>0</v>
          </cell>
        </row>
        <row r="543">
          <cell r="BB543">
            <v>0</v>
          </cell>
        </row>
        <row r="545">
          <cell r="BB545">
            <v>0</v>
          </cell>
        </row>
        <row r="546">
          <cell r="BB546">
            <v>0</v>
          </cell>
        </row>
        <row r="548">
          <cell r="BB548">
            <v>0</v>
          </cell>
        </row>
        <row r="550">
          <cell r="BB550">
            <v>0</v>
          </cell>
        </row>
        <row r="551">
          <cell r="BB551">
            <v>0</v>
          </cell>
        </row>
        <row r="552">
          <cell r="BB552">
            <v>0</v>
          </cell>
        </row>
        <row r="555">
          <cell r="BB55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Table 32"/>
      <sheetName val="Summary "/>
      <sheetName val="April 23MFData"/>
      <sheetName val="Dash Board"/>
      <sheetName val="MSTAT"/>
      <sheetName val="Prev. Month"/>
      <sheetName val="1Monthpriorto Prev.Month"/>
      <sheetName val="Diff Pre n Current"/>
      <sheetName val="Same Month Last Yr"/>
      <sheetName val="Prev Month Last Year"/>
      <sheetName val="Compa"/>
      <sheetName val="Top 10"/>
      <sheetName val="Top 10 table"/>
      <sheetName val="New Format"/>
      <sheetName val="MF Data"/>
      <sheetName val="Prev. Month compa"/>
      <sheetName val="Inflow"/>
      <sheetName val="Complaints"/>
      <sheetName val="Vs index"/>
      <sheetName val="For PQ n ED"/>
    </sheetNames>
    <sheetDataSet>
      <sheetData sheetId="0" refreshError="1"/>
      <sheetData sheetId="1">
        <row r="252">
          <cell r="F252">
            <v>-651.27134402000229</v>
          </cell>
        </row>
      </sheetData>
      <sheetData sheetId="2" refreshError="1"/>
      <sheetData sheetId="3" refreshError="1"/>
      <sheetData sheetId="4">
        <row r="7">
          <cell r="D7">
            <v>787375</v>
          </cell>
        </row>
        <row r="8">
          <cell r="D8">
            <v>1797810</v>
          </cell>
        </row>
        <row r="9">
          <cell r="D9">
            <v>644072</v>
          </cell>
        </row>
        <row r="10">
          <cell r="D10">
            <v>916847</v>
          </cell>
        </row>
        <row r="11">
          <cell r="D11">
            <v>439558</v>
          </cell>
        </row>
        <row r="12">
          <cell r="D12">
            <v>489352</v>
          </cell>
        </row>
        <row r="13">
          <cell r="D13">
            <v>247469</v>
          </cell>
        </row>
        <row r="14">
          <cell r="D14">
            <v>105080</v>
          </cell>
        </row>
        <row r="15">
          <cell r="D15">
            <v>47417</v>
          </cell>
        </row>
        <row r="16">
          <cell r="D16">
            <v>227917</v>
          </cell>
        </row>
        <row r="17">
          <cell r="D17">
            <v>604977</v>
          </cell>
        </row>
        <row r="18">
          <cell r="D18">
            <v>227228</v>
          </cell>
        </row>
        <row r="19">
          <cell r="D19">
            <v>274697</v>
          </cell>
        </row>
        <row r="20">
          <cell r="D20">
            <v>180961</v>
          </cell>
        </row>
        <row r="21">
          <cell r="D21">
            <v>40773</v>
          </cell>
        </row>
        <row r="22">
          <cell r="D22">
            <v>228427</v>
          </cell>
        </row>
        <row r="23">
          <cell r="D23">
            <v>7259960</v>
          </cell>
        </row>
        <row r="26">
          <cell r="D26">
            <v>4831118</v>
          </cell>
        </row>
        <row r="27">
          <cell r="D27">
            <v>13047923</v>
          </cell>
        </row>
        <row r="28">
          <cell r="D28">
            <v>8299513</v>
          </cell>
        </row>
        <row r="29">
          <cell r="D29">
            <v>11956147</v>
          </cell>
        </row>
        <row r="30">
          <cell r="D30">
            <v>14684798</v>
          </cell>
        </row>
        <row r="31">
          <cell r="D31">
            <v>785733</v>
          </cell>
        </row>
        <row r="32">
          <cell r="D32">
            <v>5308373</v>
          </cell>
        </row>
        <row r="33">
          <cell r="D33">
            <v>5159456</v>
          </cell>
        </row>
        <row r="34">
          <cell r="D34">
            <v>14315827</v>
          </cell>
        </row>
        <row r="35">
          <cell r="D35">
            <v>15423310</v>
          </cell>
        </row>
        <row r="36">
          <cell r="D36">
            <v>13161385</v>
          </cell>
        </row>
        <row r="37">
          <cell r="D37">
            <v>106973583</v>
          </cell>
        </row>
        <row r="40">
          <cell r="D40">
            <v>531595</v>
          </cell>
        </row>
        <row r="41">
          <cell r="D41">
            <v>5330143</v>
          </cell>
        </row>
        <row r="42">
          <cell r="D42">
            <v>4341033</v>
          </cell>
        </row>
        <row r="43">
          <cell r="D43">
            <v>1415518</v>
          </cell>
        </row>
        <row r="44">
          <cell r="D44">
            <v>451213</v>
          </cell>
        </row>
        <row r="45">
          <cell r="D45">
            <v>375920</v>
          </cell>
        </row>
        <row r="46">
          <cell r="D46">
            <v>12445422</v>
          </cell>
        </row>
        <row r="49">
          <cell r="D49">
            <v>2799015</v>
          </cell>
        </row>
        <row r="50">
          <cell r="D50">
            <v>2944907</v>
          </cell>
        </row>
        <row r="51">
          <cell r="D51">
            <v>5743922</v>
          </cell>
        </row>
        <row r="54">
          <cell r="D54">
            <v>5388470</v>
          </cell>
        </row>
        <row r="55">
          <cell r="D55">
            <v>4806140</v>
          </cell>
        </row>
        <row r="56">
          <cell r="D56">
            <v>12462054</v>
          </cell>
        </row>
        <row r="57">
          <cell r="D57">
            <v>1404536</v>
          </cell>
        </row>
        <row r="58">
          <cell r="D58">
            <v>24061200</v>
          </cell>
        </row>
        <row r="60">
          <cell r="D60">
            <v>156484087</v>
          </cell>
        </row>
        <row r="64">
          <cell r="D64">
            <v>97531</v>
          </cell>
        </row>
        <row r="65">
          <cell r="D65">
            <v>0</v>
          </cell>
        </row>
        <row r="66">
          <cell r="D66">
            <v>52</v>
          </cell>
        </row>
        <row r="67">
          <cell r="D67">
            <v>222870</v>
          </cell>
        </row>
        <row r="68">
          <cell r="D68">
            <v>320453</v>
          </cell>
        </row>
        <row r="71">
          <cell r="D71">
            <v>287282</v>
          </cell>
        </row>
        <row r="72">
          <cell r="D72">
            <v>1738</v>
          </cell>
        </row>
        <row r="73">
          <cell r="D73">
            <v>289020</v>
          </cell>
        </row>
        <row r="75">
          <cell r="D75">
            <v>0</v>
          </cell>
        </row>
        <row r="77">
          <cell r="D77">
            <v>609473</v>
          </cell>
        </row>
        <row r="80">
          <cell r="D80">
            <v>2627</v>
          </cell>
        </row>
        <row r="82">
          <cell r="D82">
            <v>0</v>
          </cell>
        </row>
        <row r="84">
          <cell r="D84">
            <v>0</v>
          </cell>
        </row>
        <row r="86">
          <cell r="D86">
            <v>2627</v>
          </cell>
        </row>
        <row r="88">
          <cell r="D88">
            <v>157096187</v>
          </cell>
        </row>
        <row r="90">
          <cell r="D90">
            <v>1892068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98"/>
  <sheetViews>
    <sheetView tabSelected="1" zoomScaleNormal="100" zoomScaleSheetLayoutView="100" workbookViewId="0">
      <pane ySplit="1" topLeftCell="A2" activePane="bottomLeft" state="frozen"/>
      <selection pane="bottomLeft" activeCell="G8" sqref="G8"/>
    </sheetView>
  </sheetViews>
  <sheetFormatPr defaultColWidth="6.42578125" defaultRowHeight="15"/>
  <cols>
    <col min="1" max="1" width="7.140625" style="8" customWidth="1"/>
    <col min="2" max="2" width="35" style="8" customWidth="1"/>
    <col min="3" max="3" width="8.7109375" style="8" bestFit="1" customWidth="1"/>
    <col min="4" max="4" width="11.5703125" style="8" bestFit="1" customWidth="1"/>
    <col min="5" max="5" width="16.7109375" style="8" customWidth="1"/>
    <col min="6" max="6" width="17.5703125" style="8" customWidth="1"/>
    <col min="7" max="7" width="17.7109375" style="25" customWidth="1"/>
    <col min="8" max="8" width="13.7109375" style="25" bestFit="1" customWidth="1"/>
    <col min="9" max="9" width="15.42578125" style="25" customWidth="1"/>
    <col min="10" max="10" width="11.7109375" style="8" customWidth="1"/>
    <col min="11" max="11" width="17.140625" style="25" customWidth="1"/>
    <col min="12" max="12" width="6.42578125" style="8"/>
    <col min="13" max="13" width="7" style="8" bestFit="1" customWidth="1"/>
    <col min="14" max="16384" width="6.42578125" style="8"/>
  </cols>
  <sheetData>
    <row r="1" spans="1:25" s="3" customFormat="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81.75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" t="s">
        <v>9</v>
      </c>
      <c r="J2" s="6" t="s">
        <v>10</v>
      </c>
      <c r="K2" s="6" t="s">
        <v>11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5">
      <c r="A3" s="9" t="s">
        <v>12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5">
      <c r="A4" s="10" t="s">
        <v>23</v>
      </c>
      <c r="B4" s="11" t="s">
        <v>24</v>
      </c>
      <c r="C4" s="12"/>
      <c r="D4" s="12"/>
      <c r="E4" s="12"/>
      <c r="F4" s="12"/>
      <c r="G4" s="12"/>
      <c r="H4" s="12"/>
      <c r="I4" s="12"/>
      <c r="J4" s="12"/>
      <c r="K4" s="12"/>
    </row>
    <row r="5" spans="1:25">
      <c r="A5" s="10" t="s">
        <v>25</v>
      </c>
      <c r="B5" s="11" t="s">
        <v>26</v>
      </c>
      <c r="C5" s="12"/>
      <c r="D5" s="12"/>
      <c r="E5" s="12"/>
      <c r="F5" s="12"/>
      <c r="G5" s="12"/>
      <c r="H5" s="12"/>
      <c r="I5" s="12"/>
      <c r="J5" s="12"/>
      <c r="K5" s="12"/>
    </row>
    <row r="6" spans="1:25">
      <c r="A6" s="13" t="s">
        <v>27</v>
      </c>
      <c r="B6" s="14" t="s">
        <v>28</v>
      </c>
      <c r="C6" s="15">
        <f>[1]Summary!BB7</f>
        <v>35</v>
      </c>
      <c r="D6" s="12">
        <f>[1]Summary!BB68</f>
        <v>663083</v>
      </c>
      <c r="E6" s="16">
        <f>[1]Summary!BB129</f>
        <v>1474724.6854552412</v>
      </c>
      <c r="F6" s="16">
        <f>[1]Summary!BB190</f>
        <v>1467099.2355850933</v>
      </c>
      <c r="G6" s="16">
        <f>[1]Summary!BB251</f>
        <v>7625.4498701483417</v>
      </c>
      <c r="H6" s="16">
        <f>[1]Summary!BB312</f>
        <v>71480.922859529717</v>
      </c>
      <c r="I6" s="16">
        <f>[1]Summary!BB373</f>
        <v>104237.29499824338</v>
      </c>
      <c r="J6" s="15">
        <f>[1]Summary!BB434</f>
        <v>0</v>
      </c>
      <c r="K6" s="16">
        <f>[1]Summary!BB495</f>
        <v>0</v>
      </c>
      <c r="M6" s="8">
        <f>D6-[2]MSTAT!D7</f>
        <v>-124292</v>
      </c>
    </row>
    <row r="7" spans="1:25">
      <c r="A7" s="13" t="s">
        <v>29</v>
      </c>
      <c r="B7" s="14" t="s">
        <v>30</v>
      </c>
      <c r="C7" s="15">
        <f>[1]Summary!BB8</f>
        <v>38</v>
      </c>
      <c r="D7" s="12">
        <f>[1]Summary!BB69</f>
        <v>1973815</v>
      </c>
      <c r="E7" s="16">
        <f>[1]Summary!BB130</f>
        <v>1356196.6917117147</v>
      </c>
      <c r="F7" s="16">
        <f>[1]Summary!BB191</f>
        <v>1302941.6865878198</v>
      </c>
      <c r="G7" s="16">
        <f>[1]Summary!BB252</f>
        <v>53255.005123894589</v>
      </c>
      <c r="H7" s="16">
        <f>[1]Summary!BB313</f>
        <v>499856.81730872532</v>
      </c>
      <c r="I7" s="16">
        <f>[1]Summary!BB374</f>
        <v>584402.98688163457</v>
      </c>
      <c r="J7" s="15">
        <f>[1]Summary!BB435</f>
        <v>0</v>
      </c>
      <c r="K7" s="16">
        <f>[1]Summary!BB496</f>
        <v>0</v>
      </c>
      <c r="M7" s="8">
        <f>D7-[2]MSTAT!D8</f>
        <v>176005</v>
      </c>
    </row>
    <row r="8" spans="1:25">
      <c r="A8" s="13" t="s">
        <v>31</v>
      </c>
      <c r="B8" s="14" t="s">
        <v>32</v>
      </c>
      <c r="C8" s="15">
        <f>[1]Summary!BB9</f>
        <v>25</v>
      </c>
      <c r="D8" s="12">
        <f>[1]Summary!BB70</f>
        <v>718333</v>
      </c>
      <c r="E8" s="16">
        <f>[1]Summary!BB131</f>
        <v>93355.290859670553</v>
      </c>
      <c r="F8" s="16">
        <f>[1]Summary!BB192</f>
        <v>61830.144510270533</v>
      </c>
      <c r="G8" s="16">
        <f>[1]Summary!BB253</f>
        <v>31525.146349400002</v>
      </c>
      <c r="H8" s="16">
        <f>[1]Summary!BB314</f>
        <v>132827.32049531059</v>
      </c>
      <c r="I8" s="16">
        <f>[1]Summary!BB375</f>
        <v>130140.44344036579</v>
      </c>
      <c r="J8" s="15">
        <f>[1]Summary!BB436</f>
        <v>0</v>
      </c>
      <c r="K8" s="16">
        <f>[1]Summary!BB497</f>
        <v>0</v>
      </c>
      <c r="M8" s="8">
        <f>D8-[2]MSTAT!D9</f>
        <v>74261</v>
      </c>
    </row>
    <row r="9" spans="1:25">
      <c r="A9" s="13" t="s">
        <v>33</v>
      </c>
      <c r="B9" s="14" t="s">
        <v>34</v>
      </c>
      <c r="C9" s="15">
        <f>[1]Summary!BB10</f>
        <v>22</v>
      </c>
      <c r="D9" s="12">
        <f>[1]Summary!BB71</f>
        <v>849791</v>
      </c>
      <c r="E9" s="16">
        <f>[1]Summary!BB132</f>
        <v>57494.262959371466</v>
      </c>
      <c r="F9" s="16">
        <f>[1]Summary!BB193</f>
        <v>41853.626865556434</v>
      </c>
      <c r="G9" s="16">
        <f>[1]Summary!BB254</f>
        <v>15640.636093815036</v>
      </c>
      <c r="H9" s="16">
        <f>[1]Summary!BB315</f>
        <v>131414.90779537515</v>
      </c>
      <c r="I9" s="16">
        <f>[1]Summary!BB376</f>
        <v>129766.89413144748</v>
      </c>
      <c r="J9" s="15">
        <f>[1]Summary!BB437</f>
        <v>0</v>
      </c>
      <c r="K9" s="16">
        <f>[1]Summary!BB498</f>
        <v>0</v>
      </c>
      <c r="M9" s="8">
        <f>D9-[2]MSTAT!D10</f>
        <v>-67056</v>
      </c>
    </row>
    <row r="10" spans="1:25">
      <c r="A10" s="13" t="s">
        <v>35</v>
      </c>
      <c r="B10" s="14" t="s">
        <v>36</v>
      </c>
      <c r="C10" s="15">
        <f>[1]Summary!BB11</f>
        <v>24</v>
      </c>
      <c r="D10" s="12">
        <f>[1]Summary!BB72</f>
        <v>450098</v>
      </c>
      <c r="E10" s="16">
        <f>[1]Summary!BB133</f>
        <v>239376.02629744305</v>
      </c>
      <c r="F10" s="16">
        <f>[1]Summary!BB194</f>
        <v>187161.62518637924</v>
      </c>
      <c r="G10" s="16">
        <f>[1]Summary!BB255</f>
        <v>52214.401111063809</v>
      </c>
      <c r="H10" s="16">
        <f>[1]Summary!BB316</f>
        <v>290723.82028212975</v>
      </c>
      <c r="I10" s="16">
        <f>[1]Summary!BB377</f>
        <v>278402.58423002093</v>
      </c>
      <c r="J10" s="15">
        <f>[1]Summary!BB438</f>
        <v>1</v>
      </c>
      <c r="K10" s="16">
        <f>[1]Summary!BB499</f>
        <v>0</v>
      </c>
      <c r="M10" s="8">
        <f>D10-[2]MSTAT!D11</f>
        <v>10540</v>
      </c>
    </row>
    <row r="11" spans="1:25">
      <c r="A11" s="13" t="s">
        <v>37</v>
      </c>
      <c r="B11" s="14" t="s">
        <v>38</v>
      </c>
      <c r="C11" s="15">
        <f>[1]Summary!BB12</f>
        <v>24</v>
      </c>
      <c r="D11" s="12">
        <f>[1]Summary!BB73</f>
        <v>488358</v>
      </c>
      <c r="E11" s="16">
        <f>[1]Summary!BB134</f>
        <v>37886.440892304949</v>
      </c>
      <c r="F11" s="16">
        <f>[1]Summary!BB195</f>
        <v>21056.680434124002</v>
      </c>
      <c r="G11" s="16">
        <f>[1]Summary!BB256</f>
        <v>16829.760458180943</v>
      </c>
      <c r="H11" s="16">
        <f>[1]Summary!BB317</f>
        <v>133337.00219468816</v>
      </c>
      <c r="I11" s="16">
        <f>[1]Summary!BB378</f>
        <v>132173.67098678625</v>
      </c>
      <c r="J11" s="15">
        <f>[1]Summary!BB439</f>
        <v>0</v>
      </c>
      <c r="K11" s="16">
        <f>[1]Summary!BB500</f>
        <v>0</v>
      </c>
      <c r="M11" s="8">
        <f>D11-[2]MSTAT!D12</f>
        <v>-994</v>
      </c>
    </row>
    <row r="12" spans="1:25">
      <c r="A12" s="13" t="s">
        <v>39</v>
      </c>
      <c r="B12" s="14" t="s">
        <v>40</v>
      </c>
      <c r="C12" s="15">
        <f>[1]Summary!BB13</f>
        <v>13</v>
      </c>
      <c r="D12" s="12">
        <f>[1]Summary!BB74</f>
        <v>226670</v>
      </c>
      <c r="E12" s="16">
        <f>[1]Summary!BB135</f>
        <v>1389.2977790758507</v>
      </c>
      <c r="F12" s="16">
        <f>[1]Summary!BB196</f>
        <v>1363.2604818899999</v>
      </c>
      <c r="G12" s="16">
        <f>[1]Summary!BB257</f>
        <v>26.037297185850537</v>
      </c>
      <c r="H12" s="16">
        <f>[1]Summary!BB318</f>
        <v>25335.978500039135</v>
      </c>
      <c r="I12" s="16">
        <f>[1]Summary!BB379</f>
        <v>25330.032022988074</v>
      </c>
      <c r="J12" s="15">
        <f>[1]Summary!BB440</f>
        <v>2</v>
      </c>
      <c r="K12" s="16">
        <f>[1]Summary!BB501</f>
        <v>0</v>
      </c>
      <c r="M12" s="8">
        <f>D12-[2]MSTAT!D13</f>
        <v>-20799</v>
      </c>
    </row>
    <row r="13" spans="1:25">
      <c r="A13" s="13" t="s">
        <v>41</v>
      </c>
      <c r="B13" s="14" t="s">
        <v>42</v>
      </c>
      <c r="C13" s="15">
        <f>[1]Summary!BB14</f>
        <v>13</v>
      </c>
      <c r="D13" s="12">
        <f>[1]Summary!BB75</f>
        <v>104283</v>
      </c>
      <c r="E13" s="16">
        <f>[1]Summary!BB136</f>
        <v>628.48870442725865</v>
      </c>
      <c r="F13" s="16">
        <f>[1]Summary!BB197</f>
        <v>550.08590984400007</v>
      </c>
      <c r="G13" s="16">
        <f>[1]Summary!BB258</f>
        <v>78.402794583258654</v>
      </c>
      <c r="H13" s="16">
        <f>[1]Summary!BB319</f>
        <v>11852.055963054798</v>
      </c>
      <c r="I13" s="16">
        <f>[1]Summary!BB380</f>
        <v>11934.078687550191</v>
      </c>
      <c r="J13" s="15">
        <f>[1]Summary!BB441</f>
        <v>0</v>
      </c>
      <c r="K13" s="16">
        <f>[1]Summary!BB502</f>
        <v>0</v>
      </c>
      <c r="M13" s="8">
        <f>D13-[2]MSTAT!D14</f>
        <v>-797</v>
      </c>
    </row>
    <row r="14" spans="1:25">
      <c r="A14" s="13" t="s">
        <v>43</v>
      </c>
      <c r="B14" s="14" t="s">
        <v>44</v>
      </c>
      <c r="C14" s="15">
        <f>[1]Summary!BB15</f>
        <v>11</v>
      </c>
      <c r="D14" s="12">
        <f>[1]Summary!BB76</f>
        <v>96767</v>
      </c>
      <c r="E14" s="16">
        <f>[1]Summary!BB137</f>
        <v>2344.0777543839999</v>
      </c>
      <c r="F14" s="16">
        <f>[1]Summary!BB198</f>
        <v>2241.8393807139992</v>
      </c>
      <c r="G14" s="16">
        <f>[1]Summary!BB259</f>
        <v>102.23837367000061</v>
      </c>
      <c r="H14" s="16">
        <f>[1]Summary!BB320</f>
        <v>20538.591847051226</v>
      </c>
      <c r="I14" s="16">
        <f>[1]Summary!BB381</f>
        <v>20907.170902421749</v>
      </c>
      <c r="J14" s="15">
        <f>[1]Summary!BB442</f>
        <v>0</v>
      </c>
      <c r="K14" s="16">
        <f>[1]Summary!BB503</f>
        <v>0</v>
      </c>
      <c r="M14" s="8">
        <f>D14-[2]MSTAT!D15</f>
        <v>49350</v>
      </c>
    </row>
    <row r="15" spans="1:25">
      <c r="A15" s="13" t="s">
        <v>45</v>
      </c>
      <c r="B15" s="14" t="s">
        <v>46</v>
      </c>
      <c r="C15" s="15">
        <f>[1]Summary!BB16</f>
        <v>22</v>
      </c>
      <c r="D15" s="12">
        <f>[1]Summary!BB77</f>
        <v>236833</v>
      </c>
      <c r="E15" s="16">
        <f>[1]Summary!BB138</f>
        <v>2941.0536095059083</v>
      </c>
      <c r="F15" s="16">
        <f>[1]Summary!BB199</f>
        <v>2340.5277292079995</v>
      </c>
      <c r="G15" s="16">
        <f>[1]Summary!BB260</f>
        <v>600.52588029790763</v>
      </c>
      <c r="H15" s="16">
        <f>[1]Summary!BB321</f>
        <v>36912.291348170991</v>
      </c>
      <c r="I15" s="16">
        <f>[1]Summary!BB382</f>
        <v>37020.315053665894</v>
      </c>
      <c r="J15" s="15">
        <f>[1]Summary!BB443</f>
        <v>0</v>
      </c>
      <c r="K15" s="16">
        <f>[1]Summary!BB504</f>
        <v>0</v>
      </c>
      <c r="M15" s="8">
        <f>D15-[2]MSTAT!D16</f>
        <v>8916</v>
      </c>
    </row>
    <row r="16" spans="1:25">
      <c r="A16" s="13" t="s">
        <v>47</v>
      </c>
      <c r="B16" s="14" t="s">
        <v>48</v>
      </c>
      <c r="C16" s="15">
        <f>[1]Summary!BB17</f>
        <v>21</v>
      </c>
      <c r="D16" s="12">
        <f>[1]Summary!BB78</f>
        <v>546232</v>
      </c>
      <c r="E16" s="16">
        <f>[1]Summary!BB139</f>
        <v>41039.933658361464</v>
      </c>
      <c r="F16" s="16">
        <f>[1]Summary!BB200</f>
        <v>18473.679498161633</v>
      </c>
      <c r="G16" s="16">
        <f>[1]Summary!BB261</f>
        <v>22566.254160199838</v>
      </c>
      <c r="H16" s="16">
        <f>[1]Summary!BB322</f>
        <v>203199.03437495886</v>
      </c>
      <c r="I16" s="16">
        <f>[1]Summary!BB383</f>
        <v>201197.78069260568</v>
      </c>
      <c r="J16" s="15">
        <f>[1]Summary!BB444</f>
        <v>0</v>
      </c>
      <c r="K16" s="16">
        <f>[1]Summary!BB505</f>
        <v>0</v>
      </c>
      <c r="M16" s="8">
        <f>D16-[2]MSTAT!D17</f>
        <v>-58745</v>
      </c>
    </row>
    <row r="17" spans="1:13">
      <c r="A17" s="13" t="s">
        <v>49</v>
      </c>
      <c r="B17" s="14" t="s">
        <v>50</v>
      </c>
      <c r="C17" s="15">
        <f>[1]Summary!BB18</f>
        <v>14</v>
      </c>
      <c r="D17" s="12">
        <f>[1]Summary!BB79</f>
        <v>183524</v>
      </c>
      <c r="E17" s="16">
        <f>[1]Summary!BB140</f>
        <v>233.69076152090406</v>
      </c>
      <c r="F17" s="16">
        <f>[1]Summary!BB201</f>
        <v>951.50510867100002</v>
      </c>
      <c r="G17" s="16">
        <f>[1]Summary!BB262</f>
        <v>-717.81434715009607</v>
      </c>
      <c r="H17" s="16">
        <f>[1]Summary!BB323</f>
        <v>20349.883124652788</v>
      </c>
      <c r="I17" s="16">
        <f>[1]Summary!BB384</f>
        <v>20396.098062364556</v>
      </c>
      <c r="J17" s="15">
        <f>[1]Summary!BB445</f>
        <v>4</v>
      </c>
      <c r="K17" s="16">
        <f>[1]Summary!BB506</f>
        <v>0</v>
      </c>
      <c r="M17" s="8">
        <f>D17-[2]MSTAT!D18</f>
        <v>-43704</v>
      </c>
    </row>
    <row r="18" spans="1:13">
      <c r="A18" s="13" t="s">
        <v>51</v>
      </c>
      <c r="B18" s="14" t="s">
        <v>52</v>
      </c>
      <c r="C18" s="15">
        <f>[1]Summary!BB19</f>
        <v>22</v>
      </c>
      <c r="D18" s="12">
        <f>[1]Summary!BB80</f>
        <v>239295</v>
      </c>
      <c r="E18" s="16">
        <f>[1]Summary!BB141</f>
        <v>5647.1029523968582</v>
      </c>
      <c r="F18" s="16">
        <f>[1]Summary!BB202</f>
        <v>4288.481191076</v>
      </c>
      <c r="G18" s="16">
        <f>[1]Summary!BB263</f>
        <v>1358.6217613208585</v>
      </c>
      <c r="H18" s="16">
        <f>[1]Summary!BB324</f>
        <v>82228.651469806311</v>
      </c>
      <c r="I18" s="16">
        <f>[1]Summary!BB385</f>
        <v>82588.262485331215</v>
      </c>
      <c r="J18" s="15">
        <f>[1]Summary!BB446</f>
        <v>0</v>
      </c>
      <c r="K18" s="16">
        <f>[1]Summary!BB507</f>
        <v>0</v>
      </c>
      <c r="M18" s="8">
        <f>D18-[2]MSTAT!D19</f>
        <v>-35402</v>
      </c>
    </row>
    <row r="19" spans="1:13">
      <c r="A19" s="13" t="s">
        <v>53</v>
      </c>
      <c r="B19" s="14" t="s">
        <v>54</v>
      </c>
      <c r="C19" s="15">
        <f>[1]Summary!BB20</f>
        <v>23</v>
      </c>
      <c r="D19" s="12">
        <f>[1]Summary!BB81</f>
        <v>232057</v>
      </c>
      <c r="E19" s="16">
        <f>[1]Summary!BB142</f>
        <v>6845.6526749675113</v>
      </c>
      <c r="F19" s="16">
        <f>[1]Summary!BB203</f>
        <v>6842.0834289260001</v>
      </c>
      <c r="G19" s="16">
        <f>[1]Summary!BB264</f>
        <v>3.569246041512244</v>
      </c>
      <c r="H19" s="16">
        <f>[1]Summary!BB325</f>
        <v>41449.721104358046</v>
      </c>
      <c r="I19" s="16">
        <f>[1]Summary!BB386</f>
        <v>42294.941321885795</v>
      </c>
      <c r="J19" s="15">
        <f>[1]Summary!BB447</f>
        <v>0</v>
      </c>
      <c r="K19" s="16">
        <f>[1]Summary!BB508</f>
        <v>0</v>
      </c>
      <c r="M19" s="8">
        <f>D19-[2]MSTAT!D20</f>
        <v>51096</v>
      </c>
    </row>
    <row r="20" spans="1:13">
      <c r="A20" s="13" t="s">
        <v>55</v>
      </c>
      <c r="B20" s="14" t="s">
        <v>56</v>
      </c>
      <c r="C20" s="15">
        <f>[1]Summary!BB21</f>
        <v>5</v>
      </c>
      <c r="D20" s="12">
        <f>[1]Summary!BB82</f>
        <v>38371</v>
      </c>
      <c r="E20" s="16">
        <f>[1]Summary!BB143</f>
        <v>271.518160416</v>
      </c>
      <c r="F20" s="16">
        <f>[1]Summary!BB204</f>
        <v>410.49862959400002</v>
      </c>
      <c r="G20" s="16">
        <f>[1]Summary!BB265</f>
        <v>-138.98046917799999</v>
      </c>
      <c r="H20" s="16">
        <f>[1]Summary!BB326</f>
        <v>4935.0886798591819</v>
      </c>
      <c r="I20" s="16">
        <f>[1]Summary!BB387</f>
        <v>5024.9216194801402</v>
      </c>
      <c r="J20" s="15">
        <f>[1]Summary!BB448</f>
        <v>0</v>
      </c>
      <c r="K20" s="16">
        <f>[1]Summary!BB509</f>
        <v>0</v>
      </c>
      <c r="M20" s="8">
        <f>D20-[2]MSTAT!D21</f>
        <v>-2402</v>
      </c>
    </row>
    <row r="21" spans="1:13">
      <c r="A21" s="13" t="s">
        <v>57</v>
      </c>
      <c r="B21" s="14" t="s">
        <v>58</v>
      </c>
      <c r="C21" s="15">
        <f>[1]Summary!BB22</f>
        <v>12</v>
      </c>
      <c r="D21" s="12">
        <f>[1]Summary!BB83</f>
        <v>199600</v>
      </c>
      <c r="E21" s="16">
        <f>[1]Summary!BB144</f>
        <v>6154.641307331377</v>
      </c>
      <c r="F21" s="16">
        <f>[1]Summary!BB205</f>
        <v>5607.5717194830004</v>
      </c>
      <c r="G21" s="16">
        <f>[1]Summary!BB266</f>
        <v>547.0695878483773</v>
      </c>
      <c r="H21" s="16">
        <f>[1]Summary!BB327</f>
        <v>51668.077255447293</v>
      </c>
      <c r="I21" s="16">
        <f>[1]Summary!BB388</f>
        <v>51830.599363753696</v>
      </c>
      <c r="J21" s="15">
        <f>[1]Summary!BB449</f>
        <v>0</v>
      </c>
      <c r="K21" s="16">
        <f>[1]Summary!BB510</f>
        <v>0</v>
      </c>
      <c r="M21" s="8">
        <f>D21-[2]MSTAT!D22</f>
        <v>-28827</v>
      </c>
    </row>
    <row r="22" spans="1:13" s="19" customFormat="1">
      <c r="A22" s="10"/>
      <c r="B22" s="5" t="s">
        <v>59</v>
      </c>
      <c r="C22" s="17">
        <f>SUM(C6:C21)</f>
        <v>324</v>
      </c>
      <c r="D22" s="17">
        <f t="shared" ref="D22:K22" si="0">SUM(D6:D21)</f>
        <v>7247110</v>
      </c>
      <c r="E22" s="18">
        <f t="shared" si="0"/>
        <v>3326528.8555381317</v>
      </c>
      <c r="F22" s="18">
        <f t="shared" si="0"/>
        <v>3125012.5322468108</v>
      </c>
      <c r="G22" s="18">
        <f t="shared" si="0"/>
        <v>201516.32329132225</v>
      </c>
      <c r="H22" s="18">
        <f t="shared" si="0"/>
        <v>1758110.1646031572</v>
      </c>
      <c r="I22" s="18">
        <f t="shared" si="0"/>
        <v>1857648.0748805455</v>
      </c>
      <c r="J22" s="17">
        <f t="shared" si="0"/>
        <v>7</v>
      </c>
      <c r="K22" s="18">
        <f t="shared" si="0"/>
        <v>0</v>
      </c>
      <c r="M22" s="8">
        <f>D22-[2]MSTAT!D23</f>
        <v>-12850</v>
      </c>
    </row>
    <row r="23" spans="1:13">
      <c r="A23" s="10"/>
      <c r="B23" s="11"/>
      <c r="C23" s="12"/>
      <c r="D23" s="12"/>
      <c r="E23" s="16"/>
      <c r="F23" s="16"/>
      <c r="G23" s="16"/>
      <c r="H23" s="16"/>
      <c r="I23" s="16"/>
      <c r="J23" s="12"/>
      <c r="K23" s="16"/>
      <c r="M23" s="8">
        <f>D23-[2]MSTAT!D24</f>
        <v>0</v>
      </c>
    </row>
    <row r="24" spans="1:13">
      <c r="A24" s="10" t="s">
        <v>60</v>
      </c>
      <c r="B24" s="11" t="s">
        <v>61</v>
      </c>
      <c r="C24" s="12"/>
      <c r="D24" s="12"/>
      <c r="E24" s="16"/>
      <c r="F24" s="16"/>
      <c r="G24" s="16"/>
      <c r="H24" s="16"/>
      <c r="I24" s="16"/>
      <c r="J24" s="12"/>
      <c r="K24" s="16"/>
      <c r="M24" s="8">
        <f>D24-[2]MSTAT!D25</f>
        <v>0</v>
      </c>
    </row>
    <row r="25" spans="1:13">
      <c r="A25" s="13" t="s">
        <v>27</v>
      </c>
      <c r="B25" s="20" t="s">
        <v>62</v>
      </c>
      <c r="C25" s="15">
        <f>[1]Summary!BB24</f>
        <v>31</v>
      </c>
      <c r="D25" s="12">
        <f>[1]Summary!BB85</f>
        <v>10058599</v>
      </c>
      <c r="E25" s="16">
        <f>[1]Summary!BB146</f>
        <v>14336.016373658033</v>
      </c>
      <c r="F25" s="16">
        <f>[1]Summary!BB207</f>
        <v>5990.8333828268933</v>
      </c>
      <c r="G25" s="16">
        <f>[1]Summary!BB268</f>
        <v>8345.1829908311393</v>
      </c>
      <c r="H25" s="16">
        <f>[1]Summary!BB329</f>
        <v>204689.93342932287</v>
      </c>
      <c r="I25" s="16">
        <f>[1]Summary!BB390</f>
        <v>199461.03159677121</v>
      </c>
      <c r="J25" s="15">
        <f>[1]Summary!BB451</f>
        <v>0</v>
      </c>
      <c r="K25" s="16">
        <f>[1]Summary!BB512</f>
        <v>0</v>
      </c>
      <c r="M25" s="8">
        <f>D25-[2]MSTAT!D26</f>
        <v>5227481</v>
      </c>
    </row>
    <row r="26" spans="1:13">
      <c r="A26" s="13" t="s">
        <v>29</v>
      </c>
      <c r="B26" s="20" t="s">
        <v>63</v>
      </c>
      <c r="C26" s="15">
        <f>[1]Summary!BB25</f>
        <v>33</v>
      </c>
      <c r="D26" s="12">
        <f>[1]Summary!BB86</f>
        <v>16304538</v>
      </c>
      <c r="E26" s="16">
        <f>[1]Summary!BB147</f>
        <v>16303.491764427392</v>
      </c>
      <c r="F26" s="16">
        <f>[1]Summary!BB208</f>
        <v>10687.223002403534</v>
      </c>
      <c r="G26" s="16">
        <f>[1]Summary!BB269</f>
        <v>5616.2687620238603</v>
      </c>
      <c r="H26" s="16">
        <f>[1]Summary!BB330</f>
        <v>397470.46759332489</v>
      </c>
      <c r="I26" s="16">
        <f>[1]Summary!BB391</f>
        <v>389566.4028785805</v>
      </c>
      <c r="J26" s="15">
        <f>[1]Summary!BB452</f>
        <v>0</v>
      </c>
      <c r="K26" s="16">
        <f>[1]Summary!BB513</f>
        <v>0</v>
      </c>
      <c r="M26" s="8">
        <f>D26-[2]MSTAT!D27</f>
        <v>3256615</v>
      </c>
    </row>
    <row r="27" spans="1:13">
      <c r="A27" s="13" t="s">
        <v>31</v>
      </c>
      <c r="B27" s="20" t="s">
        <v>64</v>
      </c>
      <c r="C27" s="15">
        <f>[1]Summary!BB26</f>
        <v>32</v>
      </c>
      <c r="D27" s="12">
        <f>[1]Summary!BB87</f>
        <v>12262237</v>
      </c>
      <c r="E27" s="16">
        <f>[1]Summary!BB148</f>
        <v>16686.090075063436</v>
      </c>
      <c r="F27" s="16">
        <f>[1]Summary!BB209</f>
        <v>7946.4329477327237</v>
      </c>
      <c r="G27" s="16">
        <f>[1]Summary!BB270</f>
        <v>8739.657127330709</v>
      </c>
      <c r="H27" s="16">
        <f>[1]Summary!BB331</f>
        <v>302139.03783558909</v>
      </c>
      <c r="I27" s="16">
        <f>[1]Summary!BB392</f>
        <v>294474.58105423092</v>
      </c>
      <c r="J27" s="15">
        <f>[1]Summary!BB453</f>
        <v>0</v>
      </c>
      <c r="K27" s="16">
        <f>[1]Summary!BB514</f>
        <v>0</v>
      </c>
      <c r="M27" s="8">
        <f>D27-[2]MSTAT!D28</f>
        <v>3962724</v>
      </c>
    </row>
    <row r="28" spans="1:13">
      <c r="A28" s="13" t="s">
        <v>33</v>
      </c>
      <c r="B28" s="20" t="s">
        <v>65</v>
      </c>
      <c r="C28" s="15">
        <f>[1]Summary!BB27</f>
        <v>30</v>
      </c>
      <c r="D28" s="12">
        <f>[1]Summary!BB88</f>
        <v>22005565</v>
      </c>
      <c r="E28" s="16">
        <f>[1]Summary!BB149</f>
        <v>21100.733686558448</v>
      </c>
      <c r="F28" s="16">
        <f>[1]Summary!BB210</f>
        <v>11223.667184426893</v>
      </c>
      <c r="G28" s="16">
        <f>[1]Summary!BB271</f>
        <v>9877.0665021315544</v>
      </c>
      <c r="H28" s="16">
        <f>[1]Summary!BB332</f>
        <v>431699.80317963217</v>
      </c>
      <c r="I28" s="16">
        <f>[1]Summary!BB393</f>
        <v>419404.12748176459</v>
      </c>
      <c r="J28" s="15">
        <f>[1]Summary!BB454</f>
        <v>0</v>
      </c>
      <c r="K28" s="16">
        <f>[1]Summary!BB515</f>
        <v>0</v>
      </c>
      <c r="M28" s="8">
        <f>D28-[2]MSTAT!D29</f>
        <v>10049418</v>
      </c>
    </row>
    <row r="29" spans="1:13">
      <c r="A29" s="13" t="s">
        <v>35</v>
      </c>
      <c r="B29" s="20" t="s">
        <v>66</v>
      </c>
      <c r="C29" s="15">
        <f>[1]Summary!BB28</f>
        <v>30</v>
      </c>
      <c r="D29" s="12">
        <f>[1]Summary!BB89</f>
        <v>25614974</v>
      </c>
      <c r="E29" s="16">
        <f>[1]Summary!BB150</f>
        <v>21198.749376724336</v>
      </c>
      <c r="F29" s="16">
        <f>[1]Summary!BB211</f>
        <v>9960.1108366620265</v>
      </c>
      <c r="G29" s="16">
        <f>[1]Summary!BB272</f>
        <v>11238.638540062308</v>
      </c>
      <c r="H29" s="16">
        <f>[1]Summary!BB333</f>
        <v>354550.62505941954</v>
      </c>
      <c r="I29" s="16">
        <f>[1]Summary!BB394</f>
        <v>344307.61013378337</v>
      </c>
      <c r="J29" s="15">
        <f>[1]Summary!BB455</f>
        <v>0</v>
      </c>
      <c r="K29" s="16">
        <f>[1]Summary!BB516</f>
        <v>0</v>
      </c>
      <c r="M29" s="8">
        <f>D29-[2]MSTAT!D30</f>
        <v>10930176</v>
      </c>
    </row>
    <row r="30" spans="1:13">
      <c r="A30" s="13" t="s">
        <v>37</v>
      </c>
      <c r="B30" s="20" t="s">
        <v>67</v>
      </c>
      <c r="C30" s="15">
        <f>[1]Summary!BB29</f>
        <v>10</v>
      </c>
      <c r="D30" s="12">
        <f>[1]Summary!BB90</f>
        <v>1202199</v>
      </c>
      <c r="E30" s="16">
        <f>[1]Summary!BB151</f>
        <v>1129.6385743640003</v>
      </c>
      <c r="F30" s="16">
        <f>[1]Summary!BB212</f>
        <v>1053.4413488230546</v>
      </c>
      <c r="G30" s="16">
        <f>[1]Summary!BB273</f>
        <v>76.197225540945453</v>
      </c>
      <c r="H30" s="16">
        <f>[1]Summary!BB334</f>
        <v>33161.745979591869</v>
      </c>
      <c r="I30" s="16">
        <f>[1]Summary!BB395</f>
        <v>32586.64437049755</v>
      </c>
      <c r="J30" s="15">
        <f>[1]Summary!BB456</f>
        <v>0</v>
      </c>
      <c r="K30" s="16">
        <f>[1]Summary!BB517</f>
        <v>0</v>
      </c>
      <c r="M30" s="8">
        <f>D30-[2]MSTAT!D31</f>
        <v>416466</v>
      </c>
    </row>
    <row r="31" spans="1:13">
      <c r="A31" s="13" t="s">
        <v>39</v>
      </c>
      <c r="B31" s="20" t="s">
        <v>68</v>
      </c>
      <c r="C31" s="15">
        <f>[1]Summary!BB30</f>
        <v>24</v>
      </c>
      <c r="D31" s="12">
        <f>[1]Summary!BB91</f>
        <v>8450603</v>
      </c>
      <c r="E31" s="16">
        <f>[1]Summary!BB152</f>
        <v>8330.0137504296636</v>
      </c>
      <c r="F31" s="16">
        <f>[1]Summary!BB213</f>
        <v>6189.6296993771493</v>
      </c>
      <c r="G31" s="16">
        <f>[1]Summary!BB274</f>
        <v>2140.384051052511</v>
      </c>
      <c r="H31" s="16">
        <f>[1]Summary!BB335</f>
        <v>203756.27583918412</v>
      </c>
      <c r="I31" s="16">
        <f>[1]Summary!BB396</f>
        <v>199511.25170853891</v>
      </c>
      <c r="J31" s="15">
        <f>[1]Summary!BB457</f>
        <v>0</v>
      </c>
      <c r="K31" s="16">
        <f>[1]Summary!BB518</f>
        <v>0</v>
      </c>
      <c r="M31" s="8">
        <f>D31-[2]MSTAT!D32</f>
        <v>3142230</v>
      </c>
    </row>
    <row r="32" spans="1:13">
      <c r="A32" s="13" t="s">
        <v>41</v>
      </c>
      <c r="B32" s="20" t="s">
        <v>69</v>
      </c>
      <c r="C32" s="15">
        <f>[1]Summary!BB31</f>
        <v>28</v>
      </c>
      <c r="D32" s="12">
        <f>[1]Summary!BB92</f>
        <v>5270077</v>
      </c>
      <c r="E32" s="16">
        <f>[1]Summary!BB153</f>
        <v>7463.707057969159</v>
      </c>
      <c r="F32" s="16">
        <f>[1]Summary!BB214</f>
        <v>4666.7382850191207</v>
      </c>
      <c r="G32" s="16">
        <f>[1]Summary!BB275</f>
        <v>2796.9687729500401</v>
      </c>
      <c r="H32" s="16">
        <f>[1]Summary!BB336</f>
        <v>162172.55938905125</v>
      </c>
      <c r="I32" s="16">
        <f>[1]Summary!BB397</f>
        <v>158520.26795300312</v>
      </c>
      <c r="J32" s="15">
        <f>[1]Summary!BB458</f>
        <v>0</v>
      </c>
      <c r="K32" s="16">
        <f>[1]Summary!BB519</f>
        <v>0</v>
      </c>
      <c r="M32" s="8">
        <f>D32-[2]MSTAT!D33</f>
        <v>110621</v>
      </c>
    </row>
    <row r="33" spans="1:13">
      <c r="A33" s="13" t="s">
        <v>43</v>
      </c>
      <c r="B33" s="20" t="s">
        <v>70</v>
      </c>
      <c r="C33" s="15">
        <f>[1]Summary!BB32</f>
        <v>217</v>
      </c>
      <c r="D33" s="12">
        <f>[1]Summary!BB93</f>
        <v>31140356</v>
      </c>
      <c r="E33" s="16">
        <f>[1]Summary!BB154</f>
        <v>30314.956210998989</v>
      </c>
      <c r="F33" s="16">
        <f>[1]Summary!BB215</f>
        <v>25785.91192580256</v>
      </c>
      <c r="G33" s="16">
        <f>[1]Summary!BB276</f>
        <v>4529.044285196439</v>
      </c>
      <c r="H33" s="16">
        <f>[1]Summary!BB337</f>
        <v>509344.8293641776</v>
      </c>
      <c r="I33" s="16">
        <f>[1]Summary!BB398</f>
        <v>499575.1089502548</v>
      </c>
      <c r="J33" s="15">
        <f>[1]Summary!BB459</f>
        <v>0</v>
      </c>
      <c r="K33" s="16">
        <f>[1]Summary!BB520</f>
        <v>0</v>
      </c>
      <c r="M33" s="8">
        <f>D33-[2]MSTAT!D34</f>
        <v>16824529</v>
      </c>
    </row>
    <row r="34" spans="1:13">
      <c r="A34" s="13" t="s">
        <v>45</v>
      </c>
      <c r="B34" s="20" t="s">
        <v>71</v>
      </c>
      <c r="C34" s="15">
        <f>[1]Summary!BB33</f>
        <v>43</v>
      </c>
      <c r="D34" s="12">
        <f>[1]Summary!BB94</f>
        <v>16894182</v>
      </c>
      <c r="E34" s="16">
        <f>[1]Summary!BB155</f>
        <v>4640.0217987424794</v>
      </c>
      <c r="F34" s="16">
        <f>[1]Summary!BB216</f>
        <v>6246.2261515494793</v>
      </c>
      <c r="G34" s="16">
        <f>[1]Summary!BB277</f>
        <v>-1606.2043528069994</v>
      </c>
      <c r="H34" s="16">
        <f>[1]Summary!BB338</f>
        <v>253585.35833698377</v>
      </c>
      <c r="I34" s="16">
        <f>[1]Summary!BB399</f>
        <v>249033.1262657578</v>
      </c>
      <c r="J34" s="15">
        <f>[1]Summary!BB460</f>
        <v>0</v>
      </c>
      <c r="K34" s="16">
        <f>[1]Summary!BB521</f>
        <v>0</v>
      </c>
      <c r="M34" s="8">
        <f>D34-[2]MSTAT!D35</f>
        <v>1470872</v>
      </c>
    </row>
    <row r="35" spans="1:13">
      <c r="A35" s="13" t="s">
        <v>47</v>
      </c>
      <c r="B35" s="20" t="s">
        <v>72</v>
      </c>
      <c r="C35" s="15">
        <f>[1]Summary!BB34</f>
        <v>40</v>
      </c>
      <c r="D35" s="12">
        <f>[1]Summary!BB95</f>
        <v>18938944</v>
      </c>
      <c r="E35" s="16">
        <f>[1]Summary!BB156</f>
        <v>28793.579781363842</v>
      </c>
      <c r="F35" s="16">
        <f>[1]Summary!BB217</f>
        <v>13677.381336519153</v>
      </c>
      <c r="G35" s="16">
        <f>[1]Summary!BB278</f>
        <v>15116.198444844693</v>
      </c>
      <c r="H35" s="16">
        <f>[1]Summary!BB339</f>
        <v>494278.82385054725</v>
      </c>
      <c r="I35" s="16">
        <f>[1]Summary!BB400</f>
        <v>482665.21661438845</v>
      </c>
      <c r="J35" s="15">
        <f>[1]Summary!BB461</f>
        <v>0</v>
      </c>
      <c r="K35" s="16">
        <f>[1]Summary!BB522</f>
        <v>0</v>
      </c>
      <c r="M35" s="8">
        <f>D35-[2]MSTAT!D36</f>
        <v>5777559</v>
      </c>
    </row>
    <row r="36" spans="1:13" s="19" customFormat="1">
      <c r="A36" s="10"/>
      <c r="B36" s="5" t="s">
        <v>73</v>
      </c>
      <c r="C36" s="17">
        <f>SUM(C25:C35)</f>
        <v>518</v>
      </c>
      <c r="D36" s="11">
        <f t="shared" ref="D36:I36" si="1">SUM(D25:D35)</f>
        <v>168142274</v>
      </c>
      <c r="E36" s="18">
        <f t="shared" si="1"/>
        <v>170296.99845029975</v>
      </c>
      <c r="F36" s="18">
        <f t="shared" si="1"/>
        <v>103427.59610114258</v>
      </c>
      <c r="G36" s="18">
        <f t="shared" si="1"/>
        <v>66869.402349157201</v>
      </c>
      <c r="H36" s="18">
        <f t="shared" si="1"/>
        <v>3346849.4598568249</v>
      </c>
      <c r="I36" s="18">
        <f t="shared" si="1"/>
        <v>3269105.3690075711</v>
      </c>
      <c r="J36" s="11">
        <f>SUM(J25:J35)</f>
        <v>0</v>
      </c>
      <c r="K36" s="18">
        <f>SUM(K25:K35)</f>
        <v>0</v>
      </c>
      <c r="M36" s="8">
        <f>D36-[2]MSTAT!D37</f>
        <v>61168691</v>
      </c>
    </row>
    <row r="37" spans="1:13">
      <c r="A37" s="10"/>
      <c r="B37" s="11"/>
      <c r="C37" s="12"/>
      <c r="D37" s="12"/>
      <c r="E37" s="16"/>
      <c r="F37" s="16"/>
      <c r="G37" s="16"/>
      <c r="H37" s="16"/>
      <c r="I37" s="16"/>
      <c r="J37" s="12"/>
      <c r="K37" s="16"/>
      <c r="M37" s="8">
        <f>D37-[2]MSTAT!D38</f>
        <v>0</v>
      </c>
    </row>
    <row r="38" spans="1:13">
      <c r="A38" s="10" t="s">
        <v>74</v>
      </c>
      <c r="B38" s="11" t="s">
        <v>75</v>
      </c>
      <c r="C38" s="12"/>
      <c r="D38" s="12"/>
      <c r="E38" s="16"/>
      <c r="F38" s="16"/>
      <c r="G38" s="16"/>
      <c r="H38" s="16"/>
      <c r="I38" s="16"/>
      <c r="J38" s="12"/>
      <c r="K38" s="16"/>
      <c r="M38" s="8">
        <f>D38-[2]MSTAT!D39</f>
        <v>0</v>
      </c>
    </row>
    <row r="39" spans="1:13">
      <c r="A39" s="13" t="s">
        <v>27</v>
      </c>
      <c r="B39" s="20" t="s">
        <v>76</v>
      </c>
      <c r="C39" s="15">
        <f>[1]Summary!BB36</f>
        <v>18</v>
      </c>
      <c r="D39" s="12">
        <f>[1]Summary!BB97</f>
        <v>560827</v>
      </c>
      <c r="E39" s="16">
        <f>[1]Summary!BB158</f>
        <v>1279.138997508679</v>
      </c>
      <c r="F39" s="16">
        <f>[1]Summary!BB219</f>
        <v>1288.0609179876849</v>
      </c>
      <c r="G39" s="16">
        <f>[1]Summary!BB280</f>
        <v>-8.9219204790058839</v>
      </c>
      <c r="H39" s="16">
        <f>[1]Summary!BB341</f>
        <v>29084.838187513957</v>
      </c>
      <c r="I39" s="16">
        <f>[1]Summary!BB402</f>
        <v>28953.153099942661</v>
      </c>
      <c r="J39" s="15">
        <f>[1]Summary!BB463</f>
        <v>1</v>
      </c>
      <c r="K39" s="16">
        <f>[1]Summary!BB524</f>
        <v>0</v>
      </c>
      <c r="M39" s="8">
        <f>D39-[2]MSTAT!D40</f>
        <v>29232</v>
      </c>
    </row>
    <row r="40" spans="1:13" ht="25.5">
      <c r="A40" s="13" t="s">
        <v>29</v>
      </c>
      <c r="B40" s="20" t="s">
        <v>77</v>
      </c>
      <c r="C40" s="15">
        <f>[1]Summary!BB37</f>
        <v>31</v>
      </c>
      <c r="D40" s="12">
        <f>[1]Summary!BB98</f>
        <v>5847771</v>
      </c>
      <c r="E40" s="16">
        <f>[1]Summary!BB159</f>
        <v>8391.3228869609775</v>
      </c>
      <c r="F40" s="16">
        <f>[1]Summary!BB220</f>
        <v>6869.9100759872326</v>
      </c>
      <c r="G40" s="16">
        <f>[1]Summary!BB281</f>
        <v>1521.412810973748</v>
      </c>
      <c r="H40" s="16">
        <f>[1]Summary!BB342</f>
        <v>238686.35440014114</v>
      </c>
      <c r="I40" s="16">
        <f>[1]Summary!BB403</f>
        <v>236080.74498052607</v>
      </c>
      <c r="J40" s="15">
        <f>[1]Summary!BB464</f>
        <v>1</v>
      </c>
      <c r="K40" s="16">
        <f>[1]Summary!BB525</f>
        <v>0</v>
      </c>
      <c r="M40" s="8">
        <f>D40-[2]MSTAT!D41</f>
        <v>517628</v>
      </c>
    </row>
    <row r="41" spans="1:13" ht="25.5">
      <c r="A41" s="13" t="s">
        <v>31</v>
      </c>
      <c r="B41" s="20" t="s">
        <v>78</v>
      </c>
      <c r="C41" s="15">
        <f>[1]Summary!BB38</f>
        <v>35</v>
      </c>
      <c r="D41" s="12">
        <f>[1]Summary!BB99</f>
        <v>5342869</v>
      </c>
      <c r="E41" s="16">
        <f>[1]Summary!BB160</f>
        <v>13362.212513570139</v>
      </c>
      <c r="F41" s="16">
        <f>[1]Summary!BB221</f>
        <v>9459.3303203094256</v>
      </c>
      <c r="G41" s="16">
        <f>[1]Summary!BB282</f>
        <v>3902.8821932607138</v>
      </c>
      <c r="H41" s="16">
        <f>[1]Summary!BB343</f>
        <v>306648.50949416787</v>
      </c>
      <c r="I41" s="16">
        <f>[1]Summary!BB404</f>
        <v>303164.822392239</v>
      </c>
      <c r="J41" s="15">
        <f>[1]Summary!BB465</f>
        <v>0</v>
      </c>
      <c r="K41" s="16">
        <f>[1]Summary!BB526</f>
        <v>0</v>
      </c>
      <c r="M41" s="8">
        <f>D41-[2]MSTAT!D42</f>
        <v>1001836</v>
      </c>
    </row>
    <row r="42" spans="1:13">
      <c r="A42" s="13" t="s">
        <v>33</v>
      </c>
      <c r="B42" s="20" t="s">
        <v>79</v>
      </c>
      <c r="C42" s="15">
        <f>[1]Summary!BB39</f>
        <v>29</v>
      </c>
      <c r="D42" s="12">
        <f>[1]Summary!BB100</f>
        <v>3307121</v>
      </c>
      <c r="E42" s="16">
        <f>[1]Summary!BB161</f>
        <v>13465.355335695427</v>
      </c>
      <c r="F42" s="16">
        <f>[1]Summary!BB222</f>
        <v>4363.9034089218621</v>
      </c>
      <c r="G42" s="16">
        <f>[1]Summary!BB283</f>
        <v>9101.4519267735686</v>
      </c>
      <c r="H42" s="16">
        <f>[1]Summary!BB344</f>
        <v>123584.50312816378</v>
      </c>
      <c r="I42" s="16">
        <f>[1]Summary!BB405</f>
        <v>130104.8107845107</v>
      </c>
      <c r="J42" s="15">
        <f>[1]Summary!BB466</f>
        <v>0</v>
      </c>
      <c r="K42" s="16">
        <f>[1]Summary!BB527</f>
        <v>0</v>
      </c>
      <c r="M42" s="8">
        <f>D42-[2]MSTAT!D43</f>
        <v>1891603</v>
      </c>
    </row>
    <row r="43" spans="1:13">
      <c r="A43" s="13" t="s">
        <v>35</v>
      </c>
      <c r="B43" s="20" t="s">
        <v>80</v>
      </c>
      <c r="C43" s="15">
        <f>[1]Summary!BB40</f>
        <v>32</v>
      </c>
      <c r="D43" s="12">
        <f>[1]Summary!BB101</f>
        <v>647318</v>
      </c>
      <c r="E43" s="16">
        <f>[1]Summary!BB162</f>
        <v>90636.369310267677</v>
      </c>
      <c r="F43" s="16">
        <f>[1]Summary!BB223</f>
        <v>47559.447205237615</v>
      </c>
      <c r="G43" s="16">
        <f>[1]Summary!BB284</f>
        <v>43076.922105030048</v>
      </c>
      <c r="H43" s="16">
        <f>[1]Summary!BB345</f>
        <v>249364.93170546505</v>
      </c>
      <c r="I43" s="16">
        <f>[1]Summary!BB406</f>
        <v>285570.19647882029</v>
      </c>
      <c r="J43" s="15">
        <f>[1]Summary!BB467</f>
        <v>0</v>
      </c>
      <c r="K43" s="16">
        <f>[1]Summary!BB528</f>
        <v>0</v>
      </c>
      <c r="M43" s="8">
        <f>D43-[2]MSTAT!D44</f>
        <v>196105</v>
      </c>
    </row>
    <row r="44" spans="1:13">
      <c r="A44" s="13" t="s">
        <v>37</v>
      </c>
      <c r="B44" s="20" t="s">
        <v>81</v>
      </c>
      <c r="C44" s="15">
        <f>[1]Summary!BB41</f>
        <v>23</v>
      </c>
      <c r="D44" s="12">
        <f>[1]Summary!BB102</f>
        <v>487952</v>
      </c>
      <c r="E44" s="16">
        <f>[1]Summary!BB163</f>
        <v>5798.8345524918641</v>
      </c>
      <c r="F44" s="16">
        <f>[1]Summary!BB224</f>
        <v>4298.4078801254509</v>
      </c>
      <c r="G44" s="16">
        <f>[1]Summary!BB285</f>
        <v>1500.4266723664136</v>
      </c>
      <c r="H44" s="16">
        <f>[1]Summary!BB346</f>
        <v>44639.455290176564</v>
      </c>
      <c r="I44" s="16">
        <f>[1]Summary!BB407</f>
        <v>46181.218074786419</v>
      </c>
      <c r="J44" s="15">
        <f>[1]Summary!BB468</f>
        <v>1</v>
      </c>
      <c r="K44" s="16">
        <f>[1]Summary!BB529</f>
        <v>0</v>
      </c>
      <c r="M44" s="8">
        <f>D44-[2]MSTAT!D45</f>
        <v>112032</v>
      </c>
    </row>
    <row r="45" spans="1:13" s="19" customFormat="1">
      <c r="A45" s="10"/>
      <c r="B45" s="5" t="s">
        <v>82</v>
      </c>
      <c r="C45" s="17">
        <f>SUM(C39:C44)</f>
        <v>168</v>
      </c>
      <c r="D45" s="17">
        <f t="shared" ref="D45:K45" si="2">SUM(D39:D44)</f>
        <v>16193858</v>
      </c>
      <c r="E45" s="18">
        <f t="shared" si="2"/>
        <v>132933.23359649477</v>
      </c>
      <c r="F45" s="18">
        <f t="shared" si="2"/>
        <v>73839.059808569262</v>
      </c>
      <c r="G45" s="18">
        <f t="shared" si="2"/>
        <v>59094.173787925487</v>
      </c>
      <c r="H45" s="18">
        <f t="shared" si="2"/>
        <v>992008.5922056284</v>
      </c>
      <c r="I45" s="18">
        <f t="shared" si="2"/>
        <v>1030054.9458108251</v>
      </c>
      <c r="J45" s="17">
        <f t="shared" si="2"/>
        <v>3</v>
      </c>
      <c r="K45" s="18">
        <f t="shared" si="2"/>
        <v>0</v>
      </c>
      <c r="M45" s="8">
        <f>D45-[2]MSTAT!D46</f>
        <v>3748436</v>
      </c>
    </row>
    <row r="46" spans="1:13">
      <c r="A46" s="10"/>
      <c r="B46" s="11"/>
      <c r="C46" s="12"/>
      <c r="D46" s="12"/>
      <c r="E46" s="16"/>
      <c r="F46" s="16"/>
      <c r="G46" s="16"/>
      <c r="H46" s="16"/>
      <c r="I46" s="16"/>
      <c r="J46" s="12"/>
      <c r="K46" s="16"/>
      <c r="M46" s="8">
        <f>D46-[2]MSTAT!D47</f>
        <v>0</v>
      </c>
    </row>
    <row r="47" spans="1:13">
      <c r="A47" s="10" t="s">
        <v>83</v>
      </c>
      <c r="B47" s="11" t="s">
        <v>84</v>
      </c>
      <c r="C47" s="12"/>
      <c r="D47" s="12"/>
      <c r="E47" s="16"/>
      <c r="F47" s="16"/>
      <c r="G47" s="16"/>
      <c r="H47" s="16"/>
      <c r="I47" s="16"/>
      <c r="J47" s="12"/>
      <c r="K47" s="16"/>
      <c r="M47" s="8">
        <f>D47-[2]MSTAT!D48</f>
        <v>0</v>
      </c>
    </row>
    <row r="48" spans="1:13">
      <c r="A48" s="13" t="s">
        <v>27</v>
      </c>
      <c r="B48" s="20" t="s">
        <v>85</v>
      </c>
      <c r="C48" s="15">
        <f>[1]Summary!BB43</f>
        <v>29</v>
      </c>
      <c r="D48" s="12">
        <f>[1]Summary!BB104</f>
        <v>3009203</v>
      </c>
      <c r="E48" s="16">
        <f>[1]Summary!BB165</f>
        <v>777.98732848501595</v>
      </c>
      <c r="F48" s="16">
        <f>[1]Summary!BB226</f>
        <v>570.60171356110129</v>
      </c>
      <c r="G48" s="16">
        <f>[1]Summary!BB287</f>
        <v>207.38561492391437</v>
      </c>
      <c r="H48" s="16">
        <f>[1]Summary!BB348</f>
        <v>31973.267577852177</v>
      </c>
      <c r="I48" s="16">
        <f>[1]Summary!BB409</f>
        <v>31446.297011036531</v>
      </c>
      <c r="J48" s="15">
        <f>[1]Summary!BB470</f>
        <v>0</v>
      </c>
      <c r="K48" s="16">
        <f>[1]Summary!BB531</f>
        <v>0</v>
      </c>
      <c r="M48" s="8">
        <f>D48-[2]MSTAT!D49</f>
        <v>210188</v>
      </c>
    </row>
    <row r="49" spans="1:13">
      <c r="A49" s="13" t="s">
        <v>29</v>
      </c>
      <c r="B49" s="20" t="s">
        <v>86</v>
      </c>
      <c r="C49" s="15">
        <f>[1]Summary!BB44</f>
        <v>12</v>
      </c>
      <c r="D49" s="12">
        <f>[1]Summary!BB105</f>
        <v>3103506</v>
      </c>
      <c r="E49" s="16">
        <f>[1]Summary!BB166</f>
        <v>586.94463459899998</v>
      </c>
      <c r="F49" s="16">
        <f>[1]Summary!BB227</f>
        <v>204.61115155935497</v>
      </c>
      <c r="G49" s="16">
        <f>[1]Summary!BB288</f>
        <v>382.33348303964499</v>
      </c>
      <c r="H49" s="16">
        <f>[1]Summary!BB349</f>
        <v>24174.552203097472</v>
      </c>
      <c r="I49" s="16">
        <f>[1]Summary!BB410</f>
        <v>23790.150853029631</v>
      </c>
      <c r="J49" s="15">
        <f>[1]Summary!BB471</f>
        <v>0</v>
      </c>
      <c r="K49" s="16">
        <f>[1]Summary!BB532</f>
        <v>0</v>
      </c>
      <c r="M49" s="8">
        <f>D49-[2]MSTAT!D50</f>
        <v>158599</v>
      </c>
    </row>
    <row r="50" spans="1:13" s="19" customFormat="1">
      <c r="A50" s="10"/>
      <c r="B50" s="5" t="s">
        <v>87</v>
      </c>
      <c r="C50" s="17">
        <f>SUM(C48:C49)</f>
        <v>41</v>
      </c>
      <c r="D50" s="17">
        <f t="shared" ref="D50:K50" si="3">SUM(D48:D49)</f>
        <v>6112709</v>
      </c>
      <c r="E50" s="18">
        <f t="shared" si="3"/>
        <v>1364.9319630840159</v>
      </c>
      <c r="F50" s="18">
        <f t="shared" si="3"/>
        <v>775.21286512045629</v>
      </c>
      <c r="G50" s="18">
        <f t="shared" si="3"/>
        <v>589.71909796355931</v>
      </c>
      <c r="H50" s="18">
        <f t="shared" si="3"/>
        <v>56147.819780949649</v>
      </c>
      <c r="I50" s="18">
        <f t="shared" si="3"/>
        <v>55236.447864066162</v>
      </c>
      <c r="J50" s="17">
        <f t="shared" si="3"/>
        <v>0</v>
      </c>
      <c r="K50" s="18">
        <f t="shared" si="3"/>
        <v>0</v>
      </c>
      <c r="M50" s="8">
        <f>D50-[2]MSTAT!D51</f>
        <v>368787</v>
      </c>
    </row>
    <row r="51" spans="1:13">
      <c r="A51" s="10"/>
      <c r="B51" s="11"/>
      <c r="C51" s="12"/>
      <c r="D51" s="12"/>
      <c r="E51" s="16"/>
      <c r="F51" s="16"/>
      <c r="G51" s="16"/>
      <c r="H51" s="16"/>
      <c r="I51" s="16"/>
      <c r="J51" s="12"/>
      <c r="K51" s="16"/>
      <c r="M51" s="8">
        <f>D51-[2]MSTAT!D52</f>
        <v>0</v>
      </c>
    </row>
    <row r="52" spans="1:13">
      <c r="A52" s="10" t="s">
        <v>88</v>
      </c>
      <c r="B52" s="11" t="s">
        <v>89</v>
      </c>
      <c r="C52" s="12"/>
      <c r="D52" s="12"/>
      <c r="E52" s="16"/>
      <c r="F52" s="16"/>
      <c r="G52" s="16"/>
      <c r="H52" s="16"/>
      <c r="I52" s="16"/>
      <c r="J52" s="12"/>
      <c r="K52" s="16"/>
      <c r="M52" s="8">
        <f>D52-[2]MSTAT!D53</f>
        <v>0</v>
      </c>
    </row>
    <row r="53" spans="1:13">
      <c r="A53" s="13" t="s">
        <v>27</v>
      </c>
      <c r="B53" s="21" t="s">
        <v>90</v>
      </c>
      <c r="C53" s="15">
        <f>[1]Summary!BB46</f>
        <v>324</v>
      </c>
      <c r="D53" s="12">
        <f>[1]Summary!BB107</f>
        <v>13498534</v>
      </c>
      <c r="E53" s="16">
        <f>[1]Summary!BB168</f>
        <v>25501.47842533607</v>
      </c>
      <c r="F53" s="16">
        <f>[1]Summary!BB229</f>
        <v>21798.520946123215</v>
      </c>
      <c r="G53" s="16">
        <f>[1]Summary!BB290</f>
        <v>3702.9574792128533</v>
      </c>
      <c r="H53" s="16">
        <f>[1]Summary!BB351</f>
        <v>308996.39060381794</v>
      </c>
      <c r="I53" s="16">
        <f>[1]Summary!BB412</f>
        <v>304566.89061213384</v>
      </c>
      <c r="J53" s="15">
        <f>[1]Summary!BB473</f>
        <v>0</v>
      </c>
      <c r="K53" s="16">
        <f>[1]Summary!BB534</f>
        <v>0</v>
      </c>
      <c r="M53" s="8">
        <f>D53-[2]MSTAT!D54</f>
        <v>8110064</v>
      </c>
    </row>
    <row r="54" spans="1:13">
      <c r="A54" s="13" t="s">
        <v>29</v>
      </c>
      <c r="B54" s="22" t="s">
        <v>91</v>
      </c>
      <c r="C54" s="15">
        <f>[1]Summary!BB47</f>
        <v>20</v>
      </c>
      <c r="D54" s="12">
        <f>[1]Summary!BB108</f>
        <v>7654158</v>
      </c>
      <c r="E54" s="16">
        <f>[1]Summary!BB169</f>
        <v>5298.4471922840003</v>
      </c>
      <c r="F54" s="16">
        <f>[1]Summary!BB230</f>
        <v>2931.5110849130001</v>
      </c>
      <c r="G54" s="16">
        <f>[1]Summary!BB291</f>
        <v>2366.9361073710002</v>
      </c>
      <c r="H54" s="16">
        <f>[1]Summary!BB352</f>
        <v>64777.217048177699</v>
      </c>
      <c r="I54" s="16">
        <f>[1]Summary!BB413</f>
        <v>64833.431267834829</v>
      </c>
      <c r="J54" s="15">
        <f>[1]Summary!BB474</f>
        <v>0</v>
      </c>
      <c r="K54" s="16">
        <f>[1]Summary!BB535</f>
        <v>0</v>
      </c>
      <c r="M54" s="8">
        <f>D54-[2]MSTAT!D55</f>
        <v>2848018</v>
      </c>
    </row>
    <row r="55" spans="1:13">
      <c r="A55" s="13" t="s">
        <v>31</v>
      </c>
      <c r="B55" s="22" t="s">
        <v>92</v>
      </c>
      <c r="C55" s="15">
        <f>[1]Summary!BB48</f>
        <v>246</v>
      </c>
      <c r="D55" s="12">
        <f>[1]Summary!BB109</f>
        <v>20613868</v>
      </c>
      <c r="E55" s="16">
        <f>[1]Summary!BB170</f>
        <v>67602.821721429995</v>
      </c>
      <c r="F55" s="16">
        <f>[1]Summary!BB231</f>
        <v>43614.9066778872</v>
      </c>
      <c r="G55" s="16">
        <f>[1]Summary!BB292</f>
        <v>23987.915043542795</v>
      </c>
      <c r="H55" s="16">
        <f>[1]Summary!BB353</f>
        <v>859260.59145239228</v>
      </c>
      <c r="I55" s="16">
        <f>[1]Summary!BB414</f>
        <v>843878.11168940878</v>
      </c>
      <c r="J55" s="15">
        <f>[1]Summary!BB475</f>
        <v>0</v>
      </c>
      <c r="K55" s="16">
        <f>[1]Summary!BB536</f>
        <v>0</v>
      </c>
      <c r="M55" s="8">
        <f>D55-[2]MSTAT!D56</f>
        <v>8151814</v>
      </c>
    </row>
    <row r="56" spans="1:13">
      <c r="A56" s="13" t="s">
        <v>33</v>
      </c>
      <c r="B56" s="21" t="s">
        <v>93</v>
      </c>
      <c r="C56" s="15">
        <f>[1]Summary!BB49</f>
        <v>52</v>
      </c>
      <c r="D56" s="12">
        <f>[1]Summary!BB110</f>
        <v>1375052</v>
      </c>
      <c r="E56" s="16">
        <f>[1]Summary!BB171</f>
        <v>1135.323142038</v>
      </c>
      <c r="F56" s="16">
        <f>[1]Summary!BB232</f>
        <v>1440.5077865789999</v>
      </c>
      <c r="G56" s="16">
        <f>[1]Summary!BB293</f>
        <v>-305.18464454100001</v>
      </c>
      <c r="H56" s="16">
        <f>[1]Summary!BB354</f>
        <v>28695.420956414098</v>
      </c>
      <c r="I56" s="16">
        <f>[1]Summary!BB415</f>
        <v>27984.343321373683</v>
      </c>
      <c r="J56" s="15">
        <f>[1]Summary!BB476</f>
        <v>0</v>
      </c>
      <c r="K56" s="16">
        <f>[1]Summary!BB537</f>
        <v>0</v>
      </c>
      <c r="M56" s="8">
        <f>D56-[2]MSTAT!D57</f>
        <v>-29484</v>
      </c>
    </row>
    <row r="57" spans="1:13" s="19" customFormat="1">
      <c r="A57" s="10"/>
      <c r="B57" s="5" t="s">
        <v>94</v>
      </c>
      <c r="C57" s="17">
        <f>SUM(C53:C56)</f>
        <v>642</v>
      </c>
      <c r="D57" s="17">
        <f t="shared" ref="D57:K57" si="4">SUM(D53:D56)</f>
        <v>43141612</v>
      </c>
      <c r="E57" s="18">
        <f t="shared" si="4"/>
        <v>99538.070481088071</v>
      </c>
      <c r="F57" s="18">
        <f t="shared" si="4"/>
        <v>69785.446495502401</v>
      </c>
      <c r="G57" s="18">
        <f t="shared" si="4"/>
        <v>29752.623985585647</v>
      </c>
      <c r="H57" s="18">
        <f t="shared" si="4"/>
        <v>1261729.620060802</v>
      </c>
      <c r="I57" s="18">
        <f t="shared" si="4"/>
        <v>1241262.7768907512</v>
      </c>
      <c r="J57" s="17">
        <f t="shared" si="4"/>
        <v>0</v>
      </c>
      <c r="K57" s="18">
        <f t="shared" si="4"/>
        <v>0</v>
      </c>
      <c r="M57" s="8">
        <f>D57-[2]MSTAT!D58</f>
        <v>19080412</v>
      </c>
    </row>
    <row r="58" spans="1:13">
      <c r="A58" s="10"/>
      <c r="B58" s="11"/>
      <c r="C58" s="12"/>
      <c r="D58" s="12"/>
      <c r="E58" s="16"/>
      <c r="F58" s="16"/>
      <c r="G58" s="16"/>
      <c r="H58" s="16"/>
      <c r="I58" s="16"/>
      <c r="J58" s="12"/>
      <c r="K58" s="16"/>
      <c r="M58" s="8">
        <f>D58-[2]MSTAT!D59</f>
        <v>0</v>
      </c>
    </row>
    <row r="59" spans="1:13" s="19" customFormat="1">
      <c r="A59" s="10"/>
      <c r="B59" s="11" t="s">
        <v>95</v>
      </c>
      <c r="C59" s="17">
        <f>SUM(C22+C36+C45+C50+C57)</f>
        <v>1693</v>
      </c>
      <c r="D59" s="11">
        <f t="shared" ref="D59:K59" si="5">SUM(D22+D36+D45+D50+D57)</f>
        <v>240837563</v>
      </c>
      <c r="E59" s="18">
        <f t="shared" si="5"/>
        <v>3730662.0900290981</v>
      </c>
      <c r="F59" s="18">
        <f t="shared" si="5"/>
        <v>3372839.8475171453</v>
      </c>
      <c r="G59" s="18">
        <f t="shared" si="5"/>
        <v>357822.24251195416</v>
      </c>
      <c r="H59" s="18">
        <f t="shared" si="5"/>
        <v>7414845.6565073617</v>
      </c>
      <c r="I59" s="18">
        <f t="shared" si="5"/>
        <v>7453307.6144537581</v>
      </c>
      <c r="J59" s="11">
        <f t="shared" si="5"/>
        <v>10</v>
      </c>
      <c r="K59" s="18">
        <f t="shared" si="5"/>
        <v>0</v>
      </c>
      <c r="M59" s="8">
        <f>D59-[2]MSTAT!D60</f>
        <v>84353476</v>
      </c>
    </row>
    <row r="60" spans="1:13">
      <c r="A60" s="10"/>
      <c r="B60" s="11"/>
      <c r="C60" s="12"/>
      <c r="D60" s="12"/>
      <c r="E60" s="16"/>
      <c r="F60" s="16"/>
      <c r="G60" s="16"/>
      <c r="H60" s="16"/>
      <c r="I60" s="16"/>
      <c r="J60" s="12"/>
      <c r="K60" s="16"/>
      <c r="M60" s="8">
        <f>D60-[2]MSTAT!D61</f>
        <v>0</v>
      </c>
    </row>
    <row r="61" spans="1:13">
      <c r="A61" s="10" t="s">
        <v>96</v>
      </c>
      <c r="B61" s="11" t="s">
        <v>97</v>
      </c>
      <c r="C61" s="12"/>
      <c r="D61" s="12"/>
      <c r="E61" s="16"/>
      <c r="F61" s="16"/>
      <c r="G61" s="16"/>
      <c r="H61" s="16"/>
      <c r="I61" s="16"/>
      <c r="J61" s="12"/>
      <c r="K61" s="16"/>
      <c r="M61" s="8">
        <f>D61-[2]MSTAT!D62</f>
        <v>0</v>
      </c>
    </row>
    <row r="62" spans="1:13">
      <c r="A62" s="10" t="s">
        <v>25</v>
      </c>
      <c r="B62" s="11" t="s">
        <v>26</v>
      </c>
      <c r="C62" s="12"/>
      <c r="D62" s="12"/>
      <c r="E62" s="16"/>
      <c r="F62" s="16"/>
      <c r="G62" s="16"/>
      <c r="H62" s="16"/>
      <c r="I62" s="16"/>
      <c r="J62" s="12"/>
      <c r="K62" s="16"/>
      <c r="M62" s="8">
        <f>D62-[2]MSTAT!D63</f>
        <v>0</v>
      </c>
    </row>
    <row r="63" spans="1:13">
      <c r="A63" s="23" t="s">
        <v>27</v>
      </c>
      <c r="B63" s="21" t="s">
        <v>98</v>
      </c>
      <c r="C63" s="15">
        <f>[1]Summary!BB52</f>
        <v>75</v>
      </c>
      <c r="D63" s="12">
        <f>[1]Summary!BB113</f>
        <v>61624</v>
      </c>
      <c r="E63" s="16">
        <f>[1]Summary!BB174</f>
        <v>0</v>
      </c>
      <c r="F63" s="16">
        <f>[1]Summary!BB235</f>
        <v>1451.7563612250001</v>
      </c>
      <c r="G63" s="16">
        <f>[1]Summary!BB296</f>
        <v>-1451.7563612250001</v>
      </c>
      <c r="H63" s="16">
        <f>[1]Summary!BB357</f>
        <v>15041.578606777957</v>
      </c>
      <c r="I63" s="16">
        <f>[1]Summary!BB418</f>
        <v>15133.095683617841</v>
      </c>
      <c r="J63" s="15">
        <f>[1]Summary!BB479</f>
        <v>0</v>
      </c>
      <c r="K63" s="16">
        <f>[1]Summary!BB540</f>
        <v>0</v>
      </c>
      <c r="M63" s="8">
        <f>D63-[2]MSTAT!D64</f>
        <v>-35907</v>
      </c>
    </row>
    <row r="64" spans="1:13">
      <c r="A64" s="23" t="s">
        <v>29</v>
      </c>
      <c r="B64" s="21" t="s">
        <v>99</v>
      </c>
      <c r="C64" s="15">
        <f>[1]Summary!BB53</f>
        <v>0</v>
      </c>
      <c r="D64" s="12">
        <f>[1]Summary!BB114</f>
        <v>0</v>
      </c>
      <c r="E64" s="16">
        <f>[1]Summary!BB175</f>
        <v>0</v>
      </c>
      <c r="F64" s="16">
        <f>[1]Summary!BB236</f>
        <v>0</v>
      </c>
      <c r="G64" s="16">
        <f>[1]Summary!BB297</f>
        <v>0</v>
      </c>
      <c r="H64" s="16">
        <f>[1]Summary!BB358</f>
        <v>0</v>
      </c>
      <c r="I64" s="16">
        <f>[1]Summary!BB419</f>
        <v>0</v>
      </c>
      <c r="J64" s="15">
        <f>[1]Summary!BB480</f>
        <v>0</v>
      </c>
      <c r="K64" s="16">
        <f>[1]Summary!BB541</f>
        <v>0</v>
      </c>
      <c r="M64" s="8">
        <f>D64-[2]MSTAT!D65</f>
        <v>0</v>
      </c>
    </row>
    <row r="65" spans="1:13">
      <c r="A65" s="23" t="s">
        <v>31</v>
      </c>
      <c r="B65" s="21" t="s">
        <v>100</v>
      </c>
      <c r="C65" s="15">
        <f>[1]Summary!BB54</f>
        <v>3</v>
      </c>
      <c r="D65" s="12">
        <f>[1]Summary!BB115</f>
        <v>19</v>
      </c>
      <c r="E65" s="16">
        <f>[1]Summary!BB176</f>
        <v>0</v>
      </c>
      <c r="F65" s="16">
        <f>[1]Summary!BB237</f>
        <v>261.85378205199999</v>
      </c>
      <c r="G65" s="16">
        <f>[1]Summary!BB298</f>
        <v>-261.85378205199999</v>
      </c>
      <c r="H65" s="16">
        <f>[1]Summary!BB359</f>
        <v>868.08374784900002</v>
      </c>
      <c r="I65" s="16">
        <f>[1]Summary!BB420</f>
        <v>865.59714647999988</v>
      </c>
      <c r="J65" s="15">
        <f>[1]Summary!BB481</f>
        <v>0</v>
      </c>
      <c r="K65" s="16">
        <f>[1]Summary!BB542</f>
        <v>0</v>
      </c>
      <c r="M65" s="8">
        <f>D65-[2]MSTAT!D66</f>
        <v>-33</v>
      </c>
    </row>
    <row r="66" spans="1:13">
      <c r="A66" s="23" t="s">
        <v>33</v>
      </c>
      <c r="B66" s="21" t="s">
        <v>101</v>
      </c>
      <c r="C66" s="15">
        <f>[1]Summary!BB55</f>
        <v>1</v>
      </c>
      <c r="D66" s="12">
        <f>[1]Summary!BB116</f>
        <v>187506</v>
      </c>
      <c r="E66" s="16">
        <f>[1]Summary!BB177</f>
        <v>49.38</v>
      </c>
      <c r="F66" s="16">
        <f>[1]Summary!BB238</f>
        <v>188.33</v>
      </c>
      <c r="G66" s="16">
        <f>[1]Summary!BB299</f>
        <v>-138.95000000000002</v>
      </c>
      <c r="H66" s="16">
        <f>[1]Summary!BB360</f>
        <v>5472.76</v>
      </c>
      <c r="I66" s="16">
        <f>[1]Summary!BB421</f>
        <v>5464.72</v>
      </c>
      <c r="J66" s="15">
        <f>[1]Summary!BB482</f>
        <v>0</v>
      </c>
      <c r="K66" s="16">
        <f>[1]Summary!BB543</f>
        <v>0</v>
      </c>
      <c r="M66" s="8">
        <f>D66-[2]MSTAT!D67</f>
        <v>-35364</v>
      </c>
    </row>
    <row r="67" spans="1:13" s="19" customFormat="1">
      <c r="A67" s="10"/>
      <c r="B67" s="11" t="s">
        <v>102</v>
      </c>
      <c r="C67" s="17">
        <f>SUM(C63:C66)</f>
        <v>79</v>
      </c>
      <c r="D67" s="17">
        <f t="shared" ref="D67:K67" si="6">SUM(D63:D66)</f>
        <v>249149</v>
      </c>
      <c r="E67" s="18">
        <f t="shared" si="6"/>
        <v>49.38</v>
      </c>
      <c r="F67" s="18">
        <f t="shared" si="6"/>
        <v>1901.9401432770001</v>
      </c>
      <c r="G67" s="18">
        <f t="shared" si="6"/>
        <v>-1852.5601432770002</v>
      </c>
      <c r="H67" s="18">
        <f t="shared" si="6"/>
        <v>21382.422354626957</v>
      </c>
      <c r="I67" s="18">
        <f t="shared" si="6"/>
        <v>21463.412830097841</v>
      </c>
      <c r="J67" s="17">
        <f t="shared" si="6"/>
        <v>0</v>
      </c>
      <c r="K67" s="18">
        <f t="shared" si="6"/>
        <v>0</v>
      </c>
      <c r="M67" s="8">
        <f>D67-[2]MSTAT!D68</f>
        <v>-71304</v>
      </c>
    </row>
    <row r="68" spans="1:13">
      <c r="A68" s="23"/>
      <c r="B68" s="21"/>
      <c r="C68" s="12"/>
      <c r="D68" s="12"/>
      <c r="E68" s="16"/>
      <c r="F68" s="16"/>
      <c r="G68" s="16"/>
      <c r="H68" s="16"/>
      <c r="I68" s="16"/>
      <c r="J68" s="12"/>
      <c r="K68" s="16"/>
      <c r="M68" s="8">
        <f>D68-[2]MSTAT!D69</f>
        <v>0</v>
      </c>
    </row>
    <row r="69" spans="1:13">
      <c r="A69" s="10" t="s">
        <v>60</v>
      </c>
      <c r="B69" s="11" t="s">
        <v>61</v>
      </c>
      <c r="C69" s="12"/>
      <c r="D69" s="12"/>
      <c r="E69" s="16"/>
      <c r="F69" s="16"/>
      <c r="G69" s="16"/>
      <c r="H69" s="16"/>
      <c r="I69" s="16"/>
      <c r="J69" s="12"/>
      <c r="K69" s="16"/>
      <c r="M69" s="8">
        <f>D69-[2]MSTAT!D70</f>
        <v>0</v>
      </c>
    </row>
    <row r="70" spans="1:13">
      <c r="A70" s="23" t="s">
        <v>27</v>
      </c>
      <c r="B70" s="21" t="s">
        <v>71</v>
      </c>
      <c r="C70" s="15">
        <f>[1]Summary!BB57</f>
        <v>15</v>
      </c>
      <c r="D70" s="12">
        <f>[1]Summary!BB118</f>
        <v>256846</v>
      </c>
      <c r="E70" s="16">
        <f>[1]Summary!BB179</f>
        <v>0</v>
      </c>
      <c r="F70" s="16">
        <f>[1]Summary!BB240</f>
        <v>53.284994513100983</v>
      </c>
      <c r="G70" s="16">
        <f>[1]Summary!BB301</f>
        <v>-53.284994513100983</v>
      </c>
      <c r="H70" s="16">
        <f>[1]Summary!BB362</f>
        <v>4398.6425343672781</v>
      </c>
      <c r="I70" s="16">
        <f>[1]Summary!BB423</f>
        <v>4324.413666442626</v>
      </c>
      <c r="J70" s="15">
        <f>[1]Summary!BB484</f>
        <v>0</v>
      </c>
      <c r="K70" s="16">
        <f>[1]Summary!BB545</f>
        <v>0</v>
      </c>
      <c r="M70" s="8">
        <f>D70-[2]MSTAT!D71</f>
        <v>-30436</v>
      </c>
    </row>
    <row r="71" spans="1:13">
      <c r="A71" s="23" t="s">
        <v>29</v>
      </c>
      <c r="B71" s="21" t="s">
        <v>103</v>
      </c>
      <c r="C71" s="15">
        <f>[1]Summary!BB58</f>
        <v>0</v>
      </c>
      <c r="D71" s="12">
        <f>[1]Summary!BB119</f>
        <v>0</v>
      </c>
      <c r="E71" s="16">
        <f>[1]Summary!BB180</f>
        <v>0</v>
      </c>
      <c r="F71" s="16">
        <f>[1]Summary!BB241</f>
        <v>0</v>
      </c>
      <c r="G71" s="16">
        <f>[1]Summary!BB302</f>
        <v>0</v>
      </c>
      <c r="H71" s="16">
        <f>[1]Summary!BB363</f>
        <v>0</v>
      </c>
      <c r="I71" s="16">
        <f>[1]Summary!BB424</f>
        <v>0</v>
      </c>
      <c r="J71" s="15">
        <f>[1]Summary!BB485</f>
        <v>0</v>
      </c>
      <c r="K71" s="16">
        <f>[1]Summary!BB546</f>
        <v>0</v>
      </c>
      <c r="M71" s="8">
        <f>D71-[2]MSTAT!D72</f>
        <v>-1738</v>
      </c>
    </row>
    <row r="72" spans="1:13" s="19" customFormat="1">
      <c r="A72" s="10"/>
      <c r="B72" s="11" t="s">
        <v>102</v>
      </c>
      <c r="C72" s="17">
        <f>SUM(C70:C71)</f>
        <v>15</v>
      </c>
      <c r="D72" s="17">
        <f t="shared" ref="D72:K72" si="7">SUM(D70:D71)</f>
        <v>256846</v>
      </c>
      <c r="E72" s="18">
        <f t="shared" si="7"/>
        <v>0</v>
      </c>
      <c r="F72" s="18">
        <f t="shared" si="7"/>
        <v>53.284994513100983</v>
      </c>
      <c r="G72" s="18">
        <f t="shared" si="7"/>
        <v>-53.284994513100983</v>
      </c>
      <c r="H72" s="18">
        <f t="shared" si="7"/>
        <v>4398.6425343672781</v>
      </c>
      <c r="I72" s="18">
        <f t="shared" si="7"/>
        <v>4324.413666442626</v>
      </c>
      <c r="J72" s="17">
        <f t="shared" si="7"/>
        <v>0</v>
      </c>
      <c r="K72" s="18">
        <f t="shared" si="7"/>
        <v>0</v>
      </c>
      <c r="M72" s="8">
        <f>D72-[2]MSTAT!D73</f>
        <v>-32174</v>
      </c>
    </row>
    <row r="73" spans="1:13">
      <c r="A73" s="10"/>
      <c r="B73" s="11"/>
      <c r="C73" s="12"/>
      <c r="D73" s="12"/>
      <c r="E73" s="16"/>
      <c r="F73" s="16"/>
      <c r="G73" s="16"/>
      <c r="H73" s="16"/>
      <c r="I73" s="16"/>
      <c r="J73" s="12"/>
      <c r="K73" s="16"/>
      <c r="M73" s="8">
        <f>D73-[2]MSTAT!D74</f>
        <v>0</v>
      </c>
    </row>
    <row r="74" spans="1:13" s="19" customFormat="1">
      <c r="A74" s="10" t="s">
        <v>74</v>
      </c>
      <c r="B74" s="11" t="s">
        <v>89</v>
      </c>
      <c r="C74" s="17">
        <f>[1]Summary!BB60</f>
        <v>0</v>
      </c>
      <c r="D74" s="11">
        <f>[1]Summary!BB121</f>
        <v>0</v>
      </c>
      <c r="E74" s="18">
        <f>[1]Summary!BB182</f>
        <v>0</v>
      </c>
      <c r="F74" s="18">
        <f>[1]Summary!BB243</f>
        <v>0</v>
      </c>
      <c r="G74" s="18">
        <f>[1]Summary!BB304</f>
        <v>0</v>
      </c>
      <c r="H74" s="18">
        <f>[1]Summary!BB365</f>
        <v>0</v>
      </c>
      <c r="I74" s="18">
        <f>[1]Summary!BB426</f>
        <v>0</v>
      </c>
      <c r="J74" s="15">
        <f>[1]Summary!BB487</f>
        <v>0</v>
      </c>
      <c r="K74" s="18">
        <f>[1]Summary!BB548</f>
        <v>0</v>
      </c>
      <c r="M74" s="8">
        <f>D74-[2]MSTAT!D75</f>
        <v>0</v>
      </c>
    </row>
    <row r="75" spans="1:13">
      <c r="A75" s="10"/>
      <c r="B75" s="11"/>
      <c r="C75" s="12"/>
      <c r="D75" s="12"/>
      <c r="E75" s="16"/>
      <c r="F75" s="16"/>
      <c r="G75" s="16"/>
      <c r="H75" s="16"/>
      <c r="I75" s="16"/>
      <c r="J75" s="12"/>
      <c r="K75" s="16"/>
      <c r="M75" s="8">
        <f>D75-[2]MSTAT!D76</f>
        <v>0</v>
      </c>
    </row>
    <row r="76" spans="1:13" s="19" customFormat="1">
      <c r="A76" s="10"/>
      <c r="B76" s="11" t="s">
        <v>104</v>
      </c>
      <c r="C76" s="17">
        <f>SUM(C67+C72+C74)</f>
        <v>94</v>
      </c>
      <c r="D76" s="17">
        <f t="shared" ref="D76:K76" si="8">SUM(D67+D72+D74)</f>
        <v>505995</v>
      </c>
      <c r="E76" s="18">
        <f t="shared" si="8"/>
        <v>49.38</v>
      </c>
      <c r="F76" s="18">
        <f t="shared" si="8"/>
        <v>1955.2251377901011</v>
      </c>
      <c r="G76" s="18">
        <f t="shared" si="8"/>
        <v>-1905.8451377901013</v>
      </c>
      <c r="H76" s="18">
        <f t="shared" si="8"/>
        <v>25781.064888994235</v>
      </c>
      <c r="I76" s="18">
        <f t="shared" si="8"/>
        <v>25787.826496540467</v>
      </c>
      <c r="J76" s="17">
        <f t="shared" si="8"/>
        <v>0</v>
      </c>
      <c r="K76" s="18">
        <f t="shared" si="8"/>
        <v>0</v>
      </c>
      <c r="M76" s="8">
        <f>D76-[2]MSTAT!D77</f>
        <v>-103478</v>
      </c>
    </row>
    <row r="77" spans="1:13">
      <c r="A77" s="10"/>
      <c r="B77" s="11"/>
      <c r="C77" s="12"/>
      <c r="D77" s="12"/>
      <c r="E77" s="16"/>
      <c r="F77" s="16"/>
      <c r="G77" s="16"/>
      <c r="H77" s="16"/>
      <c r="I77" s="16"/>
      <c r="J77" s="12"/>
      <c r="K77" s="16"/>
      <c r="M77" s="8">
        <f>D77-[2]MSTAT!D78</f>
        <v>0</v>
      </c>
    </row>
    <row r="78" spans="1:13">
      <c r="A78" s="10" t="s">
        <v>105</v>
      </c>
      <c r="B78" s="11" t="s">
        <v>106</v>
      </c>
      <c r="C78" s="12"/>
      <c r="D78" s="12"/>
      <c r="E78" s="16"/>
      <c r="F78" s="16"/>
      <c r="G78" s="16"/>
      <c r="H78" s="16"/>
      <c r="I78" s="16"/>
      <c r="J78" s="12"/>
      <c r="K78" s="16"/>
      <c r="M78" s="8">
        <f>D78-[2]MSTAT!D79</f>
        <v>0</v>
      </c>
    </row>
    <row r="79" spans="1:13" s="19" customFormat="1">
      <c r="A79" s="10" t="s">
        <v>25</v>
      </c>
      <c r="B79" s="11" t="s">
        <v>26</v>
      </c>
      <c r="C79" s="11">
        <f>[1]Summary!BB62</f>
        <v>4</v>
      </c>
      <c r="D79" s="11">
        <f>[1]Summary!BB123</f>
        <v>998</v>
      </c>
      <c r="E79" s="18">
        <f>[1]Summary!BB184</f>
        <v>2.3789999999999998E-4</v>
      </c>
      <c r="F79" s="18">
        <f>[1]Summary!BB245</f>
        <v>27.324049431999999</v>
      </c>
      <c r="G79" s="18">
        <f>[1]Summary!BB306</f>
        <v>-27.323811531999997</v>
      </c>
      <c r="H79" s="18">
        <f>[1]Summary!BB367</f>
        <v>44.0734801958464</v>
      </c>
      <c r="I79" s="18">
        <f>[1]Summary!BB428</f>
        <v>60.081248616073395</v>
      </c>
      <c r="J79" s="17">
        <f>[1]Summary!BB489</f>
        <v>0</v>
      </c>
      <c r="K79" s="18">
        <f>[1]Summary!BB550</f>
        <v>0</v>
      </c>
      <c r="M79" s="8">
        <f>D79-[2]MSTAT!D80</f>
        <v>-1629</v>
      </c>
    </row>
    <row r="80" spans="1:13">
      <c r="A80" s="10"/>
      <c r="B80" s="11"/>
      <c r="C80" s="12"/>
      <c r="D80" s="12"/>
      <c r="E80" s="16"/>
      <c r="F80" s="16"/>
      <c r="G80" s="16"/>
      <c r="H80" s="16"/>
      <c r="I80" s="16"/>
      <c r="J80" s="12"/>
      <c r="K80" s="16"/>
      <c r="M80" s="8">
        <f>D80-[2]MSTAT!D81</f>
        <v>0</v>
      </c>
    </row>
    <row r="81" spans="1:13" s="19" customFormat="1">
      <c r="A81" s="10" t="s">
        <v>60</v>
      </c>
      <c r="B81" s="11" t="s">
        <v>61</v>
      </c>
      <c r="C81" s="11">
        <f>[1]Summary!BB63</f>
        <v>0</v>
      </c>
      <c r="D81" s="11">
        <f>[1]Summary!BB124</f>
        <v>0</v>
      </c>
      <c r="E81" s="18">
        <f>[1]Summary!BB185</f>
        <v>0</v>
      </c>
      <c r="F81" s="18">
        <f>[1]Summary!BB246</f>
        <v>0</v>
      </c>
      <c r="G81" s="18">
        <f>[1]Summary!BB307</f>
        <v>0</v>
      </c>
      <c r="H81" s="18">
        <f>[1]Summary!BB368</f>
        <v>0</v>
      </c>
      <c r="I81" s="18">
        <f>[1]Summary!BB429</f>
        <v>0</v>
      </c>
      <c r="J81" s="17">
        <f>[1]Summary!BB490</f>
        <v>0</v>
      </c>
      <c r="K81" s="18">
        <f>[1]Summary!BB551</f>
        <v>0</v>
      </c>
      <c r="M81" s="8">
        <f>D81-[2]MSTAT!D82</f>
        <v>0</v>
      </c>
    </row>
    <row r="82" spans="1:13">
      <c r="A82" s="10"/>
      <c r="B82" s="11"/>
      <c r="C82" s="12"/>
      <c r="D82" s="12"/>
      <c r="E82" s="16"/>
      <c r="F82" s="16"/>
      <c r="G82" s="16"/>
      <c r="H82" s="16"/>
      <c r="I82" s="16"/>
      <c r="J82" s="12"/>
      <c r="K82" s="16"/>
      <c r="M82" s="8">
        <f>D82-[2]MSTAT!D83</f>
        <v>0</v>
      </c>
    </row>
    <row r="83" spans="1:13" s="19" customFormat="1">
      <c r="A83" s="10" t="s">
        <v>74</v>
      </c>
      <c r="B83" s="11" t="s">
        <v>89</v>
      </c>
      <c r="C83" s="11">
        <f>[1]Summary!BB64</f>
        <v>0</v>
      </c>
      <c r="D83" s="11">
        <f>[1]Summary!BB125</f>
        <v>0</v>
      </c>
      <c r="E83" s="18">
        <f>[1]Summary!BB186</f>
        <v>0</v>
      </c>
      <c r="F83" s="18">
        <f>[1]Summary!BB247</f>
        <v>0</v>
      </c>
      <c r="G83" s="18">
        <f>[1]Summary!BB308</f>
        <v>0</v>
      </c>
      <c r="H83" s="18">
        <f>[1]Summary!BB369</f>
        <v>0</v>
      </c>
      <c r="I83" s="18">
        <f>[1]Summary!BB430</f>
        <v>0</v>
      </c>
      <c r="J83" s="17">
        <f>[1]Summary!BB491</f>
        <v>0</v>
      </c>
      <c r="K83" s="18">
        <f>[1]Summary!BB552</f>
        <v>0</v>
      </c>
      <c r="M83" s="8">
        <f>D83-[2]MSTAT!D84</f>
        <v>0</v>
      </c>
    </row>
    <row r="84" spans="1:13">
      <c r="A84" s="10"/>
      <c r="B84" s="11"/>
      <c r="C84" s="12"/>
      <c r="D84" s="12"/>
      <c r="E84" s="16"/>
      <c r="F84" s="16"/>
      <c r="G84" s="16"/>
      <c r="H84" s="16"/>
      <c r="I84" s="16"/>
      <c r="J84" s="12"/>
      <c r="K84" s="16"/>
      <c r="M84" s="8">
        <f>D84-[2]MSTAT!D85</f>
        <v>0</v>
      </c>
    </row>
    <row r="85" spans="1:13" s="19" customFormat="1">
      <c r="A85" s="10"/>
      <c r="B85" s="11" t="s">
        <v>107</v>
      </c>
      <c r="C85" s="11">
        <f>SUM(C79+C81+C83)</f>
        <v>4</v>
      </c>
      <c r="D85" s="11">
        <f t="shared" ref="D85:K85" si="9">SUM(D79+D81+D83)</f>
        <v>998</v>
      </c>
      <c r="E85" s="18">
        <f t="shared" si="9"/>
        <v>2.3789999999999998E-4</v>
      </c>
      <c r="F85" s="18">
        <f t="shared" si="9"/>
        <v>27.324049431999999</v>
      </c>
      <c r="G85" s="18">
        <f t="shared" si="9"/>
        <v>-27.323811531999997</v>
      </c>
      <c r="H85" s="18">
        <f t="shared" si="9"/>
        <v>44.0734801958464</v>
      </c>
      <c r="I85" s="18">
        <f t="shared" si="9"/>
        <v>60.081248616073395</v>
      </c>
      <c r="J85" s="17">
        <f t="shared" si="9"/>
        <v>0</v>
      </c>
      <c r="K85" s="18">
        <f t="shared" si="9"/>
        <v>0</v>
      </c>
      <c r="M85" s="8">
        <f>D85-[2]MSTAT!D86</f>
        <v>-1629</v>
      </c>
    </row>
    <row r="86" spans="1:13">
      <c r="A86" s="10"/>
      <c r="B86" s="11"/>
      <c r="C86" s="12"/>
      <c r="D86" s="12"/>
      <c r="E86" s="16"/>
      <c r="F86" s="16"/>
      <c r="G86" s="16"/>
      <c r="H86" s="16"/>
      <c r="I86" s="16"/>
      <c r="J86" s="12"/>
      <c r="K86" s="16"/>
      <c r="M86" s="8">
        <f>D86-[2]MSTAT!D87</f>
        <v>0</v>
      </c>
    </row>
    <row r="87" spans="1:13" s="19" customFormat="1">
      <c r="A87" s="10"/>
      <c r="B87" s="11" t="s">
        <v>108</v>
      </c>
      <c r="C87" s="17">
        <f>C85+C76+C59</f>
        <v>1791</v>
      </c>
      <c r="D87" s="17">
        <f t="shared" ref="D87:K87" si="10">D85+D76+D59</f>
        <v>241344556</v>
      </c>
      <c r="E87" s="18">
        <f t="shared" si="10"/>
        <v>3730711.4702669983</v>
      </c>
      <c r="F87" s="18">
        <f t="shared" si="10"/>
        <v>3374822.3967043674</v>
      </c>
      <c r="G87" s="18">
        <f t="shared" si="10"/>
        <v>355889.07356263208</v>
      </c>
      <c r="H87" s="18">
        <f t="shared" si="10"/>
        <v>7440670.7948765522</v>
      </c>
      <c r="I87" s="18">
        <f t="shared" si="10"/>
        <v>7479155.5221989146</v>
      </c>
      <c r="J87" s="17">
        <f>J85+J76+J59</f>
        <v>10</v>
      </c>
      <c r="K87" s="18">
        <f t="shared" si="10"/>
        <v>0</v>
      </c>
      <c r="M87" s="8">
        <f>D87-[2]MSTAT!D88</f>
        <v>84248369</v>
      </c>
    </row>
    <row r="88" spans="1:13">
      <c r="A88" s="10"/>
      <c r="B88" s="11"/>
      <c r="C88" s="12"/>
      <c r="D88" s="12"/>
      <c r="E88" s="16"/>
      <c r="F88" s="16"/>
      <c r="G88" s="16"/>
      <c r="H88" s="16"/>
      <c r="I88" s="16"/>
      <c r="J88" s="12"/>
      <c r="K88" s="16"/>
      <c r="M88" s="8">
        <f>D88-[2]MSTAT!D89</f>
        <v>0</v>
      </c>
    </row>
    <row r="89" spans="1:13" s="19" customFormat="1">
      <c r="A89" s="10"/>
      <c r="B89" s="11" t="s">
        <v>109</v>
      </c>
      <c r="C89" s="11">
        <f>[1]Summary!BB67</f>
        <v>104</v>
      </c>
      <c r="D89" s="11">
        <f>[1]Summary!BB128</f>
        <v>4085861</v>
      </c>
      <c r="E89" s="18">
        <f>[1]Summary!BB189</f>
        <v>21945.875260369296</v>
      </c>
      <c r="F89" s="18">
        <f>[1]Summary!BB250</f>
        <v>6329.0200842152135</v>
      </c>
      <c r="G89" s="18">
        <f>[1]Summary!BB311</f>
        <v>15616.855176154084</v>
      </c>
      <c r="H89" s="18">
        <f>[1]Summary!BB372</f>
        <v>118077.41697928189</v>
      </c>
      <c r="I89" s="18">
        <f>[1]Summary!BB433</f>
        <v>114607.80822049693</v>
      </c>
      <c r="J89" s="17">
        <f>[1]Summary!BB494</f>
        <v>0</v>
      </c>
      <c r="K89" s="18">
        <f>[1]Summary!BB555</f>
        <v>0</v>
      </c>
      <c r="M89" s="8">
        <f>D89-[2]MSTAT!D90</f>
        <v>2193793</v>
      </c>
    </row>
    <row r="90" spans="1:13">
      <c r="A90" s="24"/>
      <c r="B90" s="3"/>
      <c r="C90" s="3"/>
      <c r="D90" s="3"/>
      <c r="E90" s="3"/>
      <c r="F90" s="3"/>
      <c r="G90" s="3"/>
      <c r="H90" s="3"/>
      <c r="I90" s="3"/>
      <c r="J90" s="3"/>
      <c r="K90" s="3"/>
      <c r="M90" s="8">
        <f>D90-[2]MSTAT!D91</f>
        <v>0</v>
      </c>
    </row>
    <row r="91" spans="1:13">
      <c r="M91" s="8">
        <f>D91-[2]MSTAT!D92</f>
        <v>0</v>
      </c>
    </row>
    <row r="92" spans="1:13">
      <c r="C92" s="26"/>
      <c r="D92" s="25"/>
      <c r="E92" s="7"/>
      <c r="F92" s="7"/>
      <c r="G92" s="7"/>
      <c r="H92" s="7"/>
      <c r="I92" s="7"/>
      <c r="J92" s="26"/>
      <c r="K92" s="7"/>
      <c r="M92" s="8">
        <f>D92-[2]MSTAT!D93</f>
        <v>0</v>
      </c>
    </row>
    <row r="93" spans="1:13">
      <c r="C93" s="26"/>
      <c r="D93" s="25"/>
      <c r="E93" s="7"/>
      <c r="F93" s="7"/>
      <c r="G93" s="7"/>
      <c r="H93" s="7"/>
      <c r="I93" s="7"/>
      <c r="J93" s="26"/>
      <c r="K93" s="7"/>
      <c r="M93" s="8">
        <f>D93-[2]MSTAT!D94</f>
        <v>0</v>
      </c>
    </row>
    <row r="94" spans="1:13">
      <c r="C94" s="26"/>
      <c r="D94" s="25"/>
      <c r="E94" s="7"/>
      <c r="F94" s="7"/>
      <c r="G94" s="7"/>
      <c r="H94" s="7"/>
      <c r="I94" s="7"/>
      <c r="J94" s="26"/>
      <c r="K94" s="7"/>
      <c r="M94" s="8">
        <f>D94-[2]MSTAT!D95</f>
        <v>0</v>
      </c>
    </row>
    <row r="95" spans="1:13">
      <c r="C95" s="25"/>
      <c r="D95" s="25"/>
      <c r="E95" s="25"/>
      <c r="F95" s="25"/>
      <c r="J95" s="25"/>
      <c r="M95" s="8">
        <f>D95-[2]MSTAT!D96</f>
        <v>0</v>
      </c>
    </row>
    <row r="96" spans="1:13">
      <c r="C96" s="25"/>
      <c r="D96" s="25"/>
      <c r="E96" s="25"/>
      <c r="F96" s="25"/>
      <c r="J96" s="25"/>
      <c r="M96" s="8">
        <f>D96-[2]MSTAT!D97</f>
        <v>0</v>
      </c>
    </row>
    <row r="97" spans="3:13">
      <c r="C97" s="25"/>
      <c r="D97" s="25"/>
      <c r="E97" s="25"/>
      <c r="F97" s="25"/>
      <c r="J97" s="25"/>
      <c r="M97" s="8">
        <f>D97-[2]MSTAT!D98</f>
        <v>0</v>
      </c>
    </row>
    <row r="98" spans="3:13">
      <c r="C98" s="25"/>
      <c r="D98" s="25"/>
      <c r="E98" s="25"/>
      <c r="F98" s="25"/>
      <c r="J98" s="25"/>
      <c r="M98" s="8">
        <f>D98-[2]MSTAT!D99</f>
        <v>0</v>
      </c>
    </row>
  </sheetData>
  <mergeCells count="1"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MSTAT</vt:lpstr>
      <vt:lpstr>MSTAT!Print_Area</vt:lpstr>
      <vt:lpstr>MSTAT!Print_Titles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 PAL</dc:creator>
  <cp:lastModifiedBy>SHUBHAM PAL</cp:lastModifiedBy>
  <cp:lastPrinted>2025-07-07T10:07:38Z</cp:lastPrinted>
  <dcterms:created xsi:type="dcterms:W3CDTF">2025-07-07T10:01:52Z</dcterms:created>
  <dcterms:modified xsi:type="dcterms:W3CDTF">2025-07-07T10:10:40Z</dcterms:modified>
</cp:coreProperties>
</file>