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SPCIBackupFolder\jubin ofc\IMD\RAC 2\Misc\MCR\Apr files\"/>
    </mc:Choice>
  </mc:AlternateContent>
  <bookViews>
    <workbookView xWindow="0" yWindow="0" windowWidth="20490" windowHeight="7050"/>
  </bookViews>
  <sheets>
    <sheet name="Sheet3" sheetId="7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7" l="1"/>
  <c r="B13" i="7"/>
  <c r="D13" i="7" s="1"/>
  <c r="C11" i="7"/>
  <c r="B11" i="7"/>
  <c r="D11" i="7" s="1"/>
  <c r="C9" i="7"/>
  <c r="B9" i="7"/>
  <c r="D9" i="7" s="1"/>
  <c r="C7" i="7"/>
  <c r="B7" i="7"/>
  <c r="D7" i="7" s="1"/>
  <c r="C14" i="7" l="1"/>
  <c r="B14" i="7"/>
  <c r="D14" i="7" s="1"/>
</calcChain>
</file>

<file path=xl/sharedStrings.xml><?xml version="1.0" encoding="utf-8"?>
<sst xmlns="http://schemas.openxmlformats.org/spreadsheetml/2006/main" count="13" uniqueCount="13">
  <si>
    <t xml:space="preserve">                                                                                                       (Figures in Rs. Crore)</t>
  </si>
  <si>
    <t>Private Sector Mutual Funds</t>
  </si>
  <si>
    <t>Public Sector Mutual Funds</t>
  </si>
  <si>
    <t>Grand Total</t>
  </si>
  <si>
    <t>A</t>
  </si>
  <si>
    <t>B</t>
  </si>
  <si>
    <t>A+B</t>
  </si>
  <si>
    <t>Mobilisation of Funds</t>
  </si>
  <si>
    <t>Repurchase /  Redemption Amt.</t>
  </si>
  <si>
    <t>Net Inflow/ Outflow (-ve) of funds</t>
  </si>
  <si>
    <t>Status of Mutual Funds for the period April 01, 2025 to April 30, 2025</t>
  </si>
  <si>
    <t>Cumulative Position of net assets as on April 30, 2025</t>
  </si>
  <si>
    <t>Notes: Net assets of INR 1,00,335 crores pertaining to FoF is not included in the above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</si>
</sst>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_(* #,##0_);_(* \(#,##0\);_(* &quot;-&quot;_);_(@_)"/>
  </numFmts>
  <fonts count="8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i/>
      <sz val="11"/>
      <name val="Arial"/>
      <family val="2"/>
    </font>
    <font>
      <i/>
      <sz val="1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9" fontId="1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0">
    <xf numFmtId="0" fontId="0" fillId="0" borderId="0" xfId="0"/>
    <xf numFmtId="0" fontId="5" fillId="0" borderId="1" xfId="1" applyFont="1" applyBorder="1" applyAlignment="1">
      <alignment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164" fontId="4" fillId="0" borderId="1" xfId="1" applyNumberFormat="1" applyFont="1" applyBorder="1" applyAlignment="1">
      <alignment vertical="center"/>
    </xf>
    <xf numFmtId="164" fontId="4" fillId="0" borderId="0" xfId="1" applyNumberFormat="1" applyFont="1" applyAlignment="1">
      <alignment vertical="center"/>
    </xf>
    <xf numFmtId="0" fontId="4" fillId="0" borderId="0" xfId="1" applyFont="1" applyAlignment="1">
      <alignment vertical="center"/>
    </xf>
    <xf numFmtId="9" fontId="4" fillId="0" borderId="1" xfId="2" applyNumberFormat="1" applyFont="1" applyBorder="1" applyAlignment="1">
      <alignment vertical="center"/>
    </xf>
    <xf numFmtId="0" fontId="4" fillId="0" borderId="1" xfId="1" applyFont="1" applyBorder="1" applyAlignment="1">
      <alignment vertical="center" wrapText="1"/>
    </xf>
    <xf numFmtId="0" fontId="7" fillId="0" borderId="2" xfId="1" applyFont="1" applyBorder="1" applyAlignment="1">
      <alignment horizontal="left" vertical="center" wrapText="1"/>
    </xf>
    <xf numFmtId="0" fontId="7" fillId="0" borderId="3" xfId="1" applyFont="1" applyBorder="1" applyAlignment="1">
      <alignment horizontal="left" vertical="center" wrapText="1"/>
    </xf>
    <xf numFmtId="0" fontId="7" fillId="0" borderId="4" xfId="1" applyFont="1" applyBorder="1" applyAlignment="1">
      <alignment horizontal="left" vertical="center" wrapText="1"/>
    </xf>
    <xf numFmtId="0" fontId="7" fillId="0" borderId="5" xfId="1" applyFont="1" applyBorder="1" applyAlignment="1">
      <alignment horizontal="left" vertical="center" wrapText="1"/>
    </xf>
    <xf numFmtId="0" fontId="7" fillId="0" borderId="6" xfId="1" applyFont="1" applyBorder="1" applyAlignment="1">
      <alignment horizontal="left" vertical="center" wrapText="1"/>
    </xf>
    <xf numFmtId="0" fontId="7" fillId="0" borderId="7" xfId="1" applyFont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right" vertical="center" wrapText="1"/>
    </xf>
    <xf numFmtId="0" fontId="4" fillId="0" borderId="1" xfId="1" applyFont="1" applyBorder="1" applyAlignment="1">
      <alignment vertical="center"/>
    </xf>
  </cellXfs>
  <cellStyles count="4">
    <cellStyle name="Comma 2" xfId="3"/>
    <cellStyle name="Normal" xfId="0" builtinId="0"/>
    <cellStyle name="Normal 3" xfId="1"/>
    <cellStyle name="Percent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MCR\JM\MCR%20Apr%2025\Output\consolidated_fil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_of_files"/>
      <sheetName val="B. Table 32"/>
      <sheetName val="Macro1"/>
      <sheetName val="Monthly_data"/>
      <sheetName val=" how to use the file"/>
      <sheetName val="Summary"/>
      <sheetName val="current FY MF data"/>
      <sheetName val="dash board"/>
      <sheetName val="Dash Board old"/>
      <sheetName val="MSTAT"/>
      <sheetName val="Prev. Month"/>
      <sheetName val="1Monthpriorto Prev.Month"/>
      <sheetName val="Diff Pre n Current"/>
      <sheetName val="Same Month Last Yr"/>
      <sheetName val="Prev Month Last Year"/>
      <sheetName val="Compa"/>
      <sheetName val="Compa old"/>
      <sheetName val="t10"/>
      <sheetName val="Top 10 table"/>
      <sheetName val="new format"/>
      <sheetName val="MF Data"/>
      <sheetName val="Prev. Month compa"/>
      <sheetName val="Inflow"/>
      <sheetName val="Complaints"/>
      <sheetName val="Vs index"/>
      <sheetName val="For PQ n ED"/>
    </sheetNames>
    <sheetDataSet>
      <sheetData sheetId="0"/>
      <sheetData sheetId="1"/>
      <sheetData sheetId="2"/>
      <sheetData sheetId="3"/>
      <sheetData sheetId="4"/>
      <sheetData sheetId="5">
        <row r="4">
          <cell r="F4" t="str">
            <v>Private</v>
          </cell>
          <cell r="G4" t="str">
            <v>Private</v>
          </cell>
          <cell r="H4" t="str">
            <v>Private</v>
          </cell>
          <cell r="I4" t="str">
            <v>Private</v>
          </cell>
          <cell r="J4" t="str">
            <v>Private</v>
          </cell>
          <cell r="K4" t="str">
            <v>Private</v>
          </cell>
          <cell r="L4" t="str">
            <v>Public</v>
          </cell>
          <cell r="M4" t="str">
            <v>Public</v>
          </cell>
          <cell r="N4" t="str">
            <v>Public</v>
          </cell>
          <cell r="O4" t="str">
            <v>Private</v>
          </cell>
          <cell r="P4" t="str">
            <v>Private</v>
          </cell>
          <cell r="Q4" t="str">
            <v>Private</v>
          </cell>
          <cell r="R4" t="str">
            <v>Private</v>
          </cell>
          <cell r="S4" t="str">
            <v>Private</v>
          </cell>
          <cell r="T4" t="str">
            <v>Private</v>
          </cell>
          <cell r="U4" t="str">
            <v>Private</v>
          </cell>
          <cell r="V4" t="str">
            <v>Private</v>
          </cell>
          <cell r="W4" t="str">
            <v>Private</v>
          </cell>
          <cell r="X4" t="str">
            <v>Public</v>
          </cell>
          <cell r="Y4" t="str">
            <v>Private</v>
          </cell>
          <cell r="Z4" t="str">
            <v>Private</v>
          </cell>
          <cell r="AA4" t="str">
            <v>Private</v>
          </cell>
          <cell r="AB4" t="str">
            <v>Private</v>
          </cell>
          <cell r="AC4" t="str">
            <v>Private</v>
          </cell>
          <cell r="AD4" t="str">
            <v>Private</v>
          </cell>
          <cell r="AE4" t="str">
            <v>Private</v>
          </cell>
          <cell r="AF4" t="str">
            <v>Private</v>
          </cell>
          <cell r="AG4" t="str">
            <v>Private</v>
          </cell>
          <cell r="AH4" t="str">
            <v>Private</v>
          </cell>
          <cell r="AI4" t="str">
            <v>Private</v>
          </cell>
          <cell r="AJ4" t="str">
            <v>Private</v>
          </cell>
          <cell r="AK4" t="str">
            <v>Private</v>
          </cell>
          <cell r="AL4" t="str">
            <v>Private</v>
          </cell>
          <cell r="AM4" t="str">
            <v>Private</v>
          </cell>
          <cell r="AN4" t="str">
            <v>Private</v>
          </cell>
          <cell r="AO4" t="str">
            <v>Private</v>
          </cell>
          <cell r="AP4" t="str">
            <v>Public</v>
          </cell>
          <cell r="AQ4" t="str">
            <v>Private</v>
          </cell>
          <cell r="AR4" t="str">
            <v>Private</v>
          </cell>
          <cell r="AS4" t="str">
            <v>Private</v>
          </cell>
          <cell r="AT4" t="str">
            <v>Private</v>
          </cell>
          <cell r="AU4" t="str">
            <v>Private</v>
          </cell>
          <cell r="AV4" t="str">
            <v>Private</v>
          </cell>
          <cell r="AW4" t="str">
            <v>Public</v>
          </cell>
          <cell r="AX4" t="str">
            <v>Private</v>
          </cell>
          <cell r="AY4" t="str">
            <v>Private</v>
          </cell>
          <cell r="AZ4" t="str">
            <v>Private</v>
          </cell>
        </row>
        <row r="188">
          <cell r="F188">
            <v>469.47681609700004</v>
          </cell>
          <cell r="G188">
            <v>113454.58176998497</v>
          </cell>
          <cell r="H188">
            <v>83.176003031999997</v>
          </cell>
          <cell r="I188">
            <v>95614.426708879997</v>
          </cell>
          <cell r="J188">
            <v>6996.3492960800004</v>
          </cell>
          <cell r="K188">
            <v>29219.216897749</v>
          </cell>
          <cell r="L188">
            <v>13418.413654939999</v>
          </cell>
          <cell r="M188">
            <v>1618.0062755500001</v>
          </cell>
          <cell r="N188">
            <v>8247.5794709500005</v>
          </cell>
          <cell r="O188">
            <v>0</v>
          </cell>
          <cell r="P188">
            <v>32725.145067271791</v>
          </cell>
          <cell r="Q188">
            <v>15381.308920859999</v>
          </cell>
          <cell r="R188">
            <v>7464.338908723329</v>
          </cell>
          <cell r="S188">
            <v>177.24415413</v>
          </cell>
          <cell r="T188">
            <v>119825.55652405306</v>
          </cell>
          <cell r="U188">
            <v>264.44715736699999</v>
          </cell>
          <cell r="V188">
            <v>29567.925809195</v>
          </cell>
          <cell r="W188">
            <v>123601.08352852589</v>
          </cell>
          <cell r="X188">
            <v>0</v>
          </cell>
          <cell r="Y188">
            <v>14884.234141050001</v>
          </cell>
          <cell r="Z188">
            <v>422.42576902000002</v>
          </cell>
          <cell r="AA188">
            <v>3429.6290912200002</v>
          </cell>
          <cell r="AB188">
            <v>97075.382063011028</v>
          </cell>
          <cell r="AC188">
            <v>18964.157156230001</v>
          </cell>
          <cell r="AD188">
            <v>3289.0954566070004</v>
          </cell>
          <cell r="AE188">
            <v>22000.42411742</v>
          </cell>
          <cell r="AF188">
            <v>4527.0696244800001</v>
          </cell>
          <cell r="AG188">
            <v>317.90255761500003</v>
          </cell>
          <cell r="AH188">
            <v>107277.88979924977</v>
          </cell>
          <cell r="AI188">
            <v>163.2512011</v>
          </cell>
          <cell r="AJ188">
            <v>119.46021388</v>
          </cell>
          <cell r="AK188">
            <v>1162.1484310999999</v>
          </cell>
          <cell r="AL188">
            <v>5494.3332435360007</v>
          </cell>
          <cell r="AM188">
            <v>2904.8790482200002</v>
          </cell>
          <cell r="AN188">
            <v>100.62</v>
          </cell>
          <cell r="AO188">
            <v>87.735099820000002</v>
          </cell>
          <cell r="AP188">
            <v>224347.18680043938</v>
          </cell>
          <cell r="AQ188">
            <v>425.983702897</v>
          </cell>
          <cell r="AR188">
            <v>11020.35303341</v>
          </cell>
          <cell r="AS188">
            <v>61694.834947269985</v>
          </cell>
          <cell r="AT188">
            <v>14.471588219999999</v>
          </cell>
          <cell r="AU188">
            <v>1191.57423429</v>
          </cell>
          <cell r="AV188">
            <v>74.553587868999998</v>
          </cell>
          <cell r="AW188">
            <v>6102.9366765350005</v>
          </cell>
          <cell r="AX188">
            <v>88662.609999999986</v>
          </cell>
          <cell r="AY188">
            <v>1526.944885272</v>
          </cell>
          <cell r="AZ188">
            <v>1744.5785505559998</v>
          </cell>
        </row>
        <row r="249">
          <cell r="F249">
            <v>502.418673507969</v>
          </cell>
          <cell r="G249">
            <v>88884.305374616495</v>
          </cell>
          <cell r="H249">
            <v>7.26009721574761</v>
          </cell>
          <cell r="I249">
            <v>80335.994457759996</v>
          </cell>
          <cell r="J249">
            <v>5534.14313786</v>
          </cell>
          <cell r="K249">
            <v>21520.383644388359</v>
          </cell>
          <cell r="L249">
            <v>9158.0801216500004</v>
          </cell>
          <cell r="M249">
            <v>1137.1854531399999</v>
          </cell>
          <cell r="N249">
            <v>6184.8510874499998</v>
          </cell>
          <cell r="O249">
            <v>0</v>
          </cell>
          <cell r="P249">
            <v>27714.792923439902</v>
          </cell>
          <cell r="Q249">
            <v>6620.3336615600001</v>
          </cell>
          <cell r="R249">
            <v>4747.9237710286607</v>
          </cell>
          <cell r="S249">
            <v>102.04098345</v>
          </cell>
          <cell r="T249">
            <v>79844.342622113938</v>
          </cell>
          <cell r="U249">
            <v>100.53865739424234</v>
          </cell>
          <cell r="V249">
            <v>24081.924884414315</v>
          </cell>
          <cell r="W249">
            <v>93546.279150937276</v>
          </cell>
          <cell r="X249">
            <v>0</v>
          </cell>
          <cell r="Y249">
            <v>10419.018754519999</v>
          </cell>
          <cell r="Z249">
            <v>238.46224688000001</v>
          </cell>
          <cell r="AA249">
            <v>3413.6270559700001</v>
          </cell>
          <cell r="AB249">
            <v>69749.012508387605</v>
          </cell>
          <cell r="AC249">
            <v>15780.579373590001</v>
          </cell>
          <cell r="AD249">
            <v>2476.6524857564477</v>
          </cell>
          <cell r="AE249">
            <v>16281.01797621</v>
          </cell>
          <cell r="AF249">
            <v>1777.0064270099999</v>
          </cell>
          <cell r="AG249">
            <v>204.93215644467105</v>
          </cell>
          <cell r="AH249">
            <v>84875.201701876955</v>
          </cell>
          <cell r="AI249">
            <v>138.68025237000001</v>
          </cell>
          <cell r="AJ249">
            <v>10.08348468</v>
          </cell>
          <cell r="AK249">
            <v>1075.3492008000001</v>
          </cell>
          <cell r="AL249">
            <v>1209.8603835556264</v>
          </cell>
          <cell r="AM249">
            <v>2007.7244858900001</v>
          </cell>
          <cell r="AN249">
            <v>85.86999999999999</v>
          </cell>
          <cell r="AO249">
            <v>73.178885579999999</v>
          </cell>
          <cell r="AP249">
            <v>195008.4510834</v>
          </cell>
          <cell r="AQ249">
            <v>271.77971476677999</v>
          </cell>
          <cell r="AR249">
            <v>9940.6547592800016</v>
          </cell>
          <cell r="AS249">
            <v>51634.125144509679</v>
          </cell>
          <cell r="AT249">
            <v>5.1533066700000001</v>
          </cell>
          <cell r="AU249">
            <v>651.10013070000002</v>
          </cell>
          <cell r="AV249">
            <v>0.25929249999999998</v>
          </cell>
          <cell r="AW249">
            <v>4420.459948954428</v>
          </cell>
          <cell r="AX249">
            <v>77197.789999999994</v>
          </cell>
          <cell r="AY249">
            <v>505.01939404687187</v>
          </cell>
          <cell r="AZ249">
            <v>853.75666762563151</v>
          </cell>
        </row>
        <row r="310">
          <cell r="F310">
            <v>-32.941857410968936</v>
          </cell>
          <cell r="G310">
            <v>24570.276395368499</v>
          </cell>
          <cell r="H310">
            <v>75.915905816252391</v>
          </cell>
          <cell r="I310">
            <v>15278.432251120001</v>
          </cell>
          <cell r="J310">
            <v>1462.2061582199999</v>
          </cell>
          <cell r="K310">
            <v>7698.8332533606417</v>
          </cell>
          <cell r="L310">
            <v>4260.3335332899997</v>
          </cell>
          <cell r="M310">
            <v>480.82082241000001</v>
          </cell>
          <cell r="N310">
            <v>2062.7283834999998</v>
          </cell>
          <cell r="O310">
            <v>0</v>
          </cell>
          <cell r="P310">
            <v>5010.3521438318885</v>
          </cell>
          <cell r="Q310">
            <v>8760.9752592999994</v>
          </cell>
          <cell r="R310">
            <v>2716.4151376946666</v>
          </cell>
          <cell r="S310">
            <v>75.203170679999999</v>
          </cell>
          <cell r="T310">
            <v>39981.213901939089</v>
          </cell>
          <cell r="U310">
            <v>163.90849997275768</v>
          </cell>
          <cell r="V310">
            <v>5486.0009247806893</v>
          </cell>
          <cell r="W310">
            <v>30054.804377588629</v>
          </cell>
          <cell r="X310">
            <v>0</v>
          </cell>
          <cell r="Y310">
            <v>4465.2153865300006</v>
          </cell>
          <cell r="Z310">
            <v>183.96352214000001</v>
          </cell>
          <cell r="AA310">
            <v>16.002035249999999</v>
          </cell>
          <cell r="AB310">
            <v>27326.369554623412</v>
          </cell>
          <cell r="AC310">
            <v>3183.5777826499998</v>
          </cell>
          <cell r="AD310">
            <v>812.44297085055268</v>
          </cell>
          <cell r="AE310">
            <v>5719.40614121</v>
          </cell>
          <cell r="AF310">
            <v>2750.06319747</v>
          </cell>
          <cell r="AG310">
            <v>112.97040117032896</v>
          </cell>
          <cell r="AH310">
            <v>22402.688097372822</v>
          </cell>
          <cell r="AI310">
            <v>24.570948730000001</v>
          </cell>
          <cell r="AJ310">
            <v>109.3767292</v>
          </cell>
          <cell r="AK310">
            <v>86.799230300000005</v>
          </cell>
          <cell r="AL310">
            <v>4284.472859980373</v>
          </cell>
          <cell r="AM310">
            <v>897.15456232999998</v>
          </cell>
          <cell r="AN310">
            <v>14.749999999999996</v>
          </cell>
          <cell r="AO310">
            <v>14.556214239999997</v>
          </cell>
          <cell r="AP310">
            <v>29338.735717039344</v>
          </cell>
          <cell r="AQ310">
            <v>154.20398813022004</v>
          </cell>
          <cell r="AR310">
            <v>1079.6982741300001</v>
          </cell>
          <cell r="AS310">
            <v>10060.709802760324</v>
          </cell>
          <cell r="AT310">
            <v>9.31828155</v>
          </cell>
          <cell r="AU310">
            <v>540.47410359000003</v>
          </cell>
          <cell r="AV310">
            <v>74.294295368999997</v>
          </cell>
          <cell r="AW310">
            <v>1682.4767275805723</v>
          </cell>
          <cell r="AX310">
            <v>11464.820000000005</v>
          </cell>
          <cell r="AY310">
            <v>1021.9254912251282</v>
          </cell>
          <cell r="AZ310">
            <v>890.82188293036847</v>
          </cell>
        </row>
        <row r="371">
          <cell r="F371">
            <v>11678.711014147577</v>
          </cell>
          <cell r="G371">
            <v>392238.95681984921</v>
          </cell>
          <cell r="H371">
            <v>151.87490167742288</v>
          </cell>
          <cell r="I371">
            <v>325826.68554832996</v>
          </cell>
          <cell r="J371">
            <v>22303.99403423</v>
          </cell>
          <cell r="K371">
            <v>171254.45001046621</v>
          </cell>
          <cell r="L371">
            <v>47187.520442770001</v>
          </cell>
          <cell r="M371">
            <v>12025.34212691</v>
          </cell>
          <cell r="N371">
            <v>108416.37064667</v>
          </cell>
          <cell r="O371">
            <v>0</v>
          </cell>
          <cell r="P371">
            <v>188751.99583565537</v>
          </cell>
          <cell r="Q371">
            <v>143521.99937924001</v>
          </cell>
          <cell r="R371">
            <v>112727.15517467311</v>
          </cell>
          <cell r="S371">
            <v>1736.37049159</v>
          </cell>
          <cell r="T371">
            <v>812488.4276302217</v>
          </cell>
          <cell r="U371">
            <v>3962.5546585139773</v>
          </cell>
          <cell r="V371">
            <v>122876.73161179476</v>
          </cell>
          <cell r="W371">
            <v>919550.7426543968</v>
          </cell>
          <cell r="X371">
            <v>1119.2669710036002</v>
          </cell>
          <cell r="Y371">
            <v>106763.62579702999</v>
          </cell>
          <cell r="Z371">
            <v>9626.3723357899999</v>
          </cell>
          <cell r="AA371">
            <v>13749.120471759999</v>
          </cell>
          <cell r="AB371">
            <v>493353.66584669892</v>
          </cell>
          <cell r="AC371">
            <v>37361.09628469</v>
          </cell>
          <cell r="AD371">
            <v>28903.912631622163</v>
          </cell>
          <cell r="AE371">
            <v>193473.64594972</v>
          </cell>
          <cell r="AF371">
            <v>99193.534035179997</v>
          </cell>
          <cell r="AG371">
            <v>7513.0204385818297</v>
          </cell>
          <cell r="AH371">
            <v>592915.92213371547</v>
          </cell>
          <cell r="AI371">
            <v>6640.5440010800003</v>
          </cell>
          <cell r="AJ371">
            <v>1467.82139607</v>
          </cell>
          <cell r="AK371">
            <v>24699.21322211</v>
          </cell>
          <cell r="AL371">
            <v>112056.62344491199</v>
          </cell>
          <cell r="AM371">
            <v>91754.633096150006</v>
          </cell>
          <cell r="AN371">
            <v>2710.26</v>
          </cell>
          <cell r="AO371">
            <v>2890.0188273500003</v>
          </cell>
          <cell r="AP371">
            <v>1113376.9427286074</v>
          </cell>
          <cell r="AQ371">
            <v>1056.6461425025691</v>
          </cell>
          <cell r="AR371">
            <v>66599.742109669998</v>
          </cell>
          <cell r="AS371">
            <v>187456.15853941304</v>
          </cell>
          <cell r="AT371">
            <v>902.09512990999997</v>
          </cell>
          <cell r="AU371">
            <v>3268.8883436000001</v>
          </cell>
          <cell r="AV371">
            <v>607.20993530487942</v>
          </cell>
          <cell r="AW371">
            <v>20717.963291362805</v>
          </cell>
          <cell r="AX371">
            <v>357226.64</v>
          </cell>
          <cell r="AY371">
            <v>19425.910031440435</v>
          </cell>
          <cell r="AZ371">
            <v>6307.5650594981953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  <pageSetUpPr fitToPage="1"/>
  </sheetPr>
  <dimension ref="A1:D16"/>
  <sheetViews>
    <sheetView tabSelected="1" workbookViewId="0">
      <selection activeCell="A19" sqref="A19"/>
    </sheetView>
  </sheetViews>
  <sheetFormatPr defaultRowHeight="15" x14ac:dyDescent="0.25"/>
  <cols>
    <col min="1" max="1" width="53" bestFit="1" customWidth="1"/>
    <col min="2" max="3" width="11.28515625" bestFit="1" customWidth="1"/>
    <col min="4" max="4" width="12.85546875" bestFit="1" customWidth="1"/>
  </cols>
  <sheetData>
    <row r="1" spans="1:4" x14ac:dyDescent="0.25">
      <c r="A1" s="8"/>
      <c r="B1" s="8"/>
      <c r="C1" s="8"/>
      <c r="D1" s="8"/>
    </row>
    <row r="2" spans="1:4" ht="14.45" customHeight="1" x14ac:dyDescent="0.25">
      <c r="A2" s="8"/>
      <c r="B2" s="8"/>
      <c r="C2" s="8"/>
      <c r="D2" s="8"/>
    </row>
    <row r="3" spans="1:4" ht="14.45" customHeight="1" x14ac:dyDescent="0.25">
      <c r="A3" s="17" t="s">
        <v>10</v>
      </c>
      <c r="B3" s="17"/>
      <c r="C3" s="17"/>
      <c r="D3" s="17"/>
    </row>
    <row r="4" spans="1:4" x14ac:dyDescent="0.25">
      <c r="A4" s="18" t="s">
        <v>0</v>
      </c>
      <c r="B4" s="19"/>
      <c r="C4" s="19"/>
      <c r="D4" s="19"/>
    </row>
    <row r="5" spans="1:4" ht="60" x14ac:dyDescent="0.25">
      <c r="A5" s="1"/>
      <c r="B5" s="2" t="s">
        <v>1</v>
      </c>
      <c r="C5" s="2" t="s">
        <v>2</v>
      </c>
      <c r="D5" s="3" t="s">
        <v>3</v>
      </c>
    </row>
    <row r="6" spans="1:4" ht="14.45" customHeight="1" x14ac:dyDescent="0.25">
      <c r="A6" s="4"/>
      <c r="B6" s="5" t="s">
        <v>4</v>
      </c>
      <c r="C6" s="5" t="s">
        <v>5</v>
      </c>
      <c r="D6" s="5" t="s">
        <v>6</v>
      </c>
    </row>
    <row r="7" spans="1:4" ht="14.45" customHeight="1" x14ac:dyDescent="0.25">
      <c r="A7" s="10" t="s">
        <v>7</v>
      </c>
      <c r="B7" s="6">
        <f>SUMIF([1]Summary!$F$4:$BA$4,"&lt;&gt;PUBLIC",[1]Summary!$F$188:$BA$188)</f>
        <v>1023420.8191052915</v>
      </c>
      <c r="C7" s="7">
        <f>SUMIF([1]Summary!$F$4:$BA$4,"PUBLIC",[1]Summary!$F$188:$BA$188)</f>
        <v>253734.12287841438</v>
      </c>
      <c r="D7" s="6">
        <f>B7+C7</f>
        <v>1277154.9419837059</v>
      </c>
    </row>
    <row r="8" spans="1:4" ht="14.45" customHeight="1" x14ac:dyDescent="0.25">
      <c r="A8" s="10"/>
      <c r="B8" s="6"/>
      <c r="C8" s="6"/>
      <c r="D8" s="6"/>
    </row>
    <row r="9" spans="1:4" ht="14.45" customHeight="1" x14ac:dyDescent="0.25">
      <c r="A9" s="10" t="s">
        <v>8</v>
      </c>
      <c r="B9" s="6">
        <f>SUMIF([1]Summary!$F$4:$BA$4,"&lt;&gt;PUBLIC",[1]Summary!$F$249:$BA$249)</f>
        <v>784418.57782930729</v>
      </c>
      <c r="C9" s="7">
        <f>SUMIF([1]Summary!$F$4:$BA$4,"PUBLIC",[1]Summary!$F$249:$BA$249)</f>
        <v>215909.02769459444</v>
      </c>
      <c r="D9" s="6">
        <f>+B9+C9</f>
        <v>1000327.6055239018</v>
      </c>
    </row>
    <row r="10" spans="1:4" x14ac:dyDescent="0.25">
      <c r="A10" s="10"/>
      <c r="B10" s="6"/>
      <c r="C10" s="6"/>
      <c r="D10" s="6"/>
    </row>
    <row r="11" spans="1:4" ht="14.45" customHeight="1" x14ac:dyDescent="0.25">
      <c r="A11" s="10" t="s">
        <v>9</v>
      </c>
      <c r="B11" s="6">
        <f>SUMIF([1]Summary!$F$4:$BA$4,"&lt;&gt;PUBLIC",[1]Summary!$F$310:$BA$310)</f>
        <v>239002.24127599478</v>
      </c>
      <c r="C11" s="7">
        <f>SUMIF([1]Summary!$F$4:$BA$4,"PUBLIC",[1]Summary!$F$310:$BA$310)</f>
        <v>37825.095183819918</v>
      </c>
      <c r="D11" s="6">
        <f>+B11+C11</f>
        <v>276827.33645981469</v>
      </c>
    </row>
    <row r="12" spans="1:4" x14ac:dyDescent="0.25">
      <c r="A12" s="10"/>
      <c r="B12" s="6"/>
      <c r="C12" s="6"/>
      <c r="D12" s="6"/>
    </row>
    <row r="13" spans="1:4" x14ac:dyDescent="0.25">
      <c r="A13" s="10" t="s">
        <v>11</v>
      </c>
      <c r="B13" s="6">
        <f>SUMIF([1]Summary!$F$4:$BA$4,"&lt;&gt;PUBLIC",[1]Summary!$F$371:$BA$371)</f>
        <v>5696994.5349685838</v>
      </c>
      <c r="C13" s="7">
        <f>SUMIF([1]Summary!$F$4:$BA$4,"PUBLIC",[1]Summary!$F$371:$BA$371)</f>
        <v>1302843.406207324</v>
      </c>
      <c r="D13" s="6">
        <f>+B13+C13</f>
        <v>6999837.9411759079</v>
      </c>
    </row>
    <row r="14" spans="1:4" x14ac:dyDescent="0.25">
      <c r="A14" s="10"/>
      <c r="B14" s="9">
        <f>+B13/D13</f>
        <v>0.81387520437530891</v>
      </c>
      <c r="C14" s="9">
        <f>+C13/D13</f>
        <v>0.18612479562469106</v>
      </c>
      <c r="D14" s="9">
        <f>+B14+C14</f>
        <v>1</v>
      </c>
    </row>
    <row r="15" spans="1:4" x14ac:dyDescent="0.25">
      <c r="A15" s="11" t="s">
        <v>12</v>
      </c>
      <c r="B15" s="12"/>
      <c r="C15" s="12"/>
      <c r="D15" s="13"/>
    </row>
    <row r="16" spans="1:4" x14ac:dyDescent="0.25">
      <c r="A16" s="14"/>
      <c r="B16" s="15"/>
      <c r="C16" s="15"/>
      <c r="D16" s="16"/>
    </row>
  </sheetData>
  <mergeCells count="7">
    <mergeCell ref="A13:A14"/>
    <mergeCell ref="A15:D16"/>
    <mergeCell ref="A3:D3"/>
    <mergeCell ref="A4:D4"/>
    <mergeCell ref="A7:A8"/>
    <mergeCell ref="A9:A10"/>
    <mergeCell ref="A11:A12"/>
  </mergeCells>
  <pageMargins left="0.7" right="0.7" top="0.75" bottom="0.75" header="0.3" footer="0.3"/>
  <pageSetup paperSize="9" scale="98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2023-05-09 09:20:55</KDate>
  <Classification>SEBI-CONFIDENTIAL</Classification>
  <Subclassification/>
  <HostName>MUM0122569</HostName>
  <Domain_User>SEBINT/2569</Domain_User>
  <IPAdd>10.88.96.204</IPAdd>
  <FilePath>Z:\Share Drive DOF 10 Access\Data\MCR\2022\April 2023\Web\Status of MF March 2023.xlsx</FilePath>
  <KID>00BE43DE474F638192208557040168</KID>
  <UniqueName/>
  <Suggested/>
  <Justification/>
</Klassify>
</file>

<file path=customXml/itemProps1.xml><?xml version="1.0" encoding="utf-8"?>
<ds:datastoreItem xmlns:ds="http://schemas.openxmlformats.org/officeDocument/2006/customXml" ds:itemID="{FE3DCE06-7BF5-43A8-BBBE-FC28B59EB17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HIMANSHU K</dc:creator>
  <cp:lastModifiedBy>Jubin Mehta</cp:lastModifiedBy>
  <cp:lastPrinted>2025-02-11T08:43:39Z</cp:lastPrinted>
  <dcterms:created xsi:type="dcterms:W3CDTF">2022-03-09T10:10:02Z</dcterms:created>
  <dcterms:modified xsi:type="dcterms:W3CDTF">2025-05-08T11:14:18Z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SEBI-CONFIDENTIAL</vt:lpwstr>
  </property>
  <property fmtid="{D5CDD505-2E9C-101B-9397-08002B2CF9AE}" pid="3" name="Rules">
    <vt:lpwstr/>
  </property>
  <property fmtid="{D5CDD505-2E9C-101B-9397-08002B2CF9AE}" pid="4" name="KID">
    <vt:lpwstr>00BE43DE474F638192208557040168</vt:lpwstr>
  </property>
</Properties>
</file>