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PCIBackupFolder\jubin ofc\IMD\RAC 2\Misc\MCR\May files\"/>
    </mc:Choice>
  </mc:AlternateContent>
  <bookViews>
    <workbookView xWindow="0" yWindow="0" windowWidth="20490" windowHeight="7050"/>
  </bookViews>
  <sheets>
    <sheet name="current FY MF data" sheetId="8" r:id="rId1"/>
  </sheets>
  <externalReferences>
    <externalReference r:id="rId2"/>
  </externalReferences>
  <definedNames>
    <definedName name="new_path">LEFT(CELL("filename"),FIND("[",CELL("filename"),1)-1)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8" l="1"/>
  <c r="B13" i="8"/>
  <c r="D12" i="8"/>
  <c r="C11" i="8"/>
  <c r="B11" i="8"/>
  <c r="D11" i="8" s="1"/>
  <c r="D10" i="8"/>
  <c r="C9" i="8"/>
  <c r="B9" i="8"/>
  <c r="D9" i="8" s="1"/>
  <c r="D8" i="8"/>
  <c r="C7" i="8"/>
  <c r="B7" i="8"/>
  <c r="D7" i="8" s="1"/>
  <c r="D13" i="8" l="1"/>
  <c r="C14" i="8" l="1"/>
  <c r="B14" i="8"/>
  <c r="D14" i="8" l="1"/>
</calcChain>
</file>

<file path=xl/sharedStrings.xml><?xml version="1.0" encoding="utf-8"?>
<sst xmlns="http://schemas.openxmlformats.org/spreadsheetml/2006/main" count="13" uniqueCount="13">
  <si>
    <t xml:space="preserve">                                                                                                       (Figures in Rs. Crore)</t>
  </si>
  <si>
    <t>Private Sector Mutual Funds</t>
  </si>
  <si>
    <t>Public Sector Mutual Funds</t>
  </si>
  <si>
    <t>Grand Total</t>
  </si>
  <si>
    <t>A</t>
  </si>
  <si>
    <t>B</t>
  </si>
  <si>
    <t>A+B</t>
  </si>
  <si>
    <t>Mobilisation of Funds</t>
  </si>
  <si>
    <t>Repurchase /  Redemption Amt.</t>
  </si>
  <si>
    <t>Net Inflow/ Outflow (-ve) of funds</t>
  </si>
  <si>
    <t>Status of Mutual Funds for the period April 01, 2025 to May 31, 2025</t>
  </si>
  <si>
    <t>Cumulative Position of net assets as on May 31, 2025</t>
  </si>
  <si>
    <t>Net assets of INR 1,08,136 crores pertaining to Funds of Funds Schemes for May 31, 2025 is not included in the above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</si>
</sst>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1">
    <xf numFmtId="0" fontId="0" fillId="0" borderId="0" xfId="0"/>
    <xf numFmtId="0" fontId="5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9" fontId="4" fillId="0" borderId="1" xfId="2" applyNumberFormat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4" fillId="0" borderId="1" xfId="1" applyFont="1" applyBorder="1" applyAlignment="1">
      <alignment vertical="center"/>
    </xf>
    <xf numFmtId="2" fontId="4" fillId="0" borderId="0" xfId="1" applyNumberFormat="1" applyFont="1" applyAlignment="1">
      <alignment vertical="center"/>
    </xf>
  </cellXfs>
  <cellStyles count="5">
    <cellStyle name="Comma 2" xfId="3"/>
    <cellStyle name="Comma 3" xfId="4"/>
    <cellStyle name="Normal" xfId="0" builtinId="0"/>
    <cellStyle name="Normal 3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921\AppData\Roaming\Microsoft\Excel\consolidated_file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_of_files"/>
      <sheetName val="B. Table 32"/>
      <sheetName val="Macro1"/>
      <sheetName val="Monthly_data"/>
      <sheetName val=" how to use the file"/>
      <sheetName val="Summary"/>
      <sheetName val="current FY MF data"/>
      <sheetName val="dash board"/>
      <sheetName val="Dash Board old"/>
      <sheetName val="MSTAT"/>
      <sheetName val="Prev. Month"/>
      <sheetName val="1Monthpriorto Prev.Month"/>
      <sheetName val="Diff Pre n Current"/>
      <sheetName val="Same Month Last Yr"/>
      <sheetName val="Prev Month Last Year"/>
      <sheetName val="Compa"/>
      <sheetName val="Compa old"/>
      <sheetName val="t10"/>
      <sheetName val="Top 10 table"/>
      <sheetName val="new format"/>
      <sheetName val="MF Data"/>
      <sheetName val="Prev. Month compa"/>
      <sheetName val="Inflow"/>
      <sheetName val="Complaints"/>
      <sheetName val="Vs index"/>
      <sheetName val="For PQ n ED"/>
    </sheetNames>
    <sheetDataSet>
      <sheetData sheetId="0"/>
      <sheetData sheetId="1"/>
      <sheetData sheetId="2"/>
      <sheetData sheetId="3"/>
      <sheetData sheetId="4"/>
      <sheetData sheetId="5">
        <row r="4">
          <cell r="F4" t="str">
            <v>Private</v>
          </cell>
          <cell r="G4" t="str">
            <v>Private</v>
          </cell>
          <cell r="H4" t="str">
            <v>Private</v>
          </cell>
          <cell r="I4" t="str">
            <v>Private</v>
          </cell>
          <cell r="J4" t="str">
            <v>Private</v>
          </cell>
          <cell r="K4" t="str">
            <v>Private</v>
          </cell>
          <cell r="L4" t="str">
            <v>Private</v>
          </cell>
          <cell r="M4" t="str">
            <v>Private</v>
          </cell>
          <cell r="N4" t="str">
            <v>Public</v>
          </cell>
          <cell r="O4" t="str">
            <v>Private</v>
          </cell>
          <cell r="P4" t="str">
            <v>Private</v>
          </cell>
          <cell r="Q4" t="str">
            <v>Private</v>
          </cell>
          <cell r="R4" t="str">
            <v>Private</v>
          </cell>
          <cell r="S4" t="str">
            <v>Private</v>
          </cell>
          <cell r="T4" t="str">
            <v>Private</v>
          </cell>
          <cell r="U4" t="str">
            <v>Private</v>
          </cell>
          <cell r="V4" t="str">
            <v>Private</v>
          </cell>
          <cell r="W4" t="str">
            <v>Private</v>
          </cell>
          <cell r="X4" t="str">
            <v>Private</v>
          </cell>
          <cell r="Y4" t="str">
            <v>Private</v>
          </cell>
          <cell r="Z4" t="str">
            <v>Private</v>
          </cell>
          <cell r="AA4" t="str">
            <v>Private</v>
          </cell>
          <cell r="AB4" t="str">
            <v>Private</v>
          </cell>
          <cell r="AC4" t="str">
            <v>Private</v>
          </cell>
          <cell r="AD4" t="str">
            <v>Private</v>
          </cell>
          <cell r="AE4" t="str">
            <v>Private</v>
          </cell>
          <cell r="AF4" t="str">
            <v>Private</v>
          </cell>
          <cell r="AG4" t="str">
            <v>Private</v>
          </cell>
          <cell r="AH4" t="str">
            <v>Private</v>
          </cell>
          <cell r="AI4" t="str">
            <v>Private</v>
          </cell>
          <cell r="AJ4" t="str">
            <v>Private</v>
          </cell>
          <cell r="AK4" t="str">
            <v>Private</v>
          </cell>
          <cell r="AL4" t="str">
            <v>Private</v>
          </cell>
          <cell r="AM4" t="str">
            <v>Private</v>
          </cell>
          <cell r="AN4" t="str">
            <v>Private</v>
          </cell>
          <cell r="AO4" t="str">
            <v>Private</v>
          </cell>
          <cell r="AP4" t="str">
            <v>Private</v>
          </cell>
          <cell r="AQ4" t="str">
            <v>Private</v>
          </cell>
          <cell r="AR4" t="str">
            <v>Private</v>
          </cell>
          <cell r="AS4" t="str">
            <v>Private</v>
          </cell>
          <cell r="AT4" t="str">
            <v>Private</v>
          </cell>
          <cell r="AU4" t="str">
            <v>Private</v>
          </cell>
          <cell r="AV4" t="str">
            <v>Private</v>
          </cell>
          <cell r="AW4" t="str">
            <v>Private</v>
          </cell>
          <cell r="AX4" t="str">
            <v>Private</v>
          </cell>
          <cell r="AY4" t="str">
            <v>Private</v>
          </cell>
          <cell r="AZ4" t="str">
            <v>Private</v>
          </cell>
        </row>
        <row r="188">
          <cell r="F188">
            <v>1178.70219782</v>
          </cell>
          <cell r="G188">
            <v>210310.56514569503</v>
          </cell>
          <cell r="H188">
            <v>165.359473936</v>
          </cell>
          <cell r="I188">
            <v>176656.09334379999</v>
          </cell>
          <cell r="J188">
            <v>13001.63837241</v>
          </cell>
          <cell r="K188">
            <v>50927.701179397998</v>
          </cell>
          <cell r="L188">
            <v>22912.39266139</v>
          </cell>
          <cell r="M188">
            <v>2675.90608793</v>
          </cell>
          <cell r="N188">
            <v>13907.395632795</v>
          </cell>
          <cell r="O188">
            <v>0</v>
          </cell>
          <cell r="P188">
            <v>61215.246412360968</v>
          </cell>
          <cell r="Q188">
            <v>22652.343555799998</v>
          </cell>
          <cell r="R188">
            <v>13614.520262208549</v>
          </cell>
          <cell r="S188">
            <v>540.55617214999995</v>
          </cell>
          <cell r="T188">
            <v>208446.97910081584</v>
          </cell>
          <cell r="U188">
            <v>522.4427651389999</v>
          </cell>
          <cell r="V188">
            <v>58982.724169908004</v>
          </cell>
          <cell r="W188">
            <v>220931.19816568337</v>
          </cell>
          <cell r="X188">
            <v>0</v>
          </cell>
          <cell r="Y188">
            <v>32060.343140139994</v>
          </cell>
          <cell r="Z188">
            <v>746.70689750999998</v>
          </cell>
          <cell r="AA188">
            <v>5674.1134195000004</v>
          </cell>
          <cell r="AB188">
            <v>175120.54154890802</v>
          </cell>
          <cell r="AC188">
            <v>32236.861371800002</v>
          </cell>
          <cell r="AD188">
            <v>6131.8436014870003</v>
          </cell>
          <cell r="AE188">
            <v>42604.726331580001</v>
          </cell>
          <cell r="AF188">
            <v>9644.3003471200009</v>
          </cell>
          <cell r="AG188">
            <v>678.83727624599999</v>
          </cell>
          <cell r="AH188">
            <v>187537.20695277757</v>
          </cell>
          <cell r="AI188">
            <v>301.14581255000002</v>
          </cell>
          <cell r="AJ188">
            <v>352.04842115000002</v>
          </cell>
          <cell r="AK188">
            <v>2236.8080835699998</v>
          </cell>
          <cell r="AL188">
            <v>10280.499830652001</v>
          </cell>
          <cell r="AM188">
            <v>5340.7080923100002</v>
          </cell>
          <cell r="AN188">
            <v>206.59</v>
          </cell>
          <cell r="AO188">
            <v>151.93917955799333</v>
          </cell>
          <cell r="AP188">
            <v>437024.26325304515</v>
          </cell>
          <cell r="AQ188">
            <v>655.39713716899996</v>
          </cell>
          <cell r="AR188">
            <v>21188.247284429999</v>
          </cell>
          <cell r="AS188">
            <v>104322.96578031097</v>
          </cell>
          <cell r="AT188">
            <v>27.20232807</v>
          </cell>
          <cell r="AU188">
            <v>1700.74420437</v>
          </cell>
          <cell r="AV188">
            <v>109.692796153</v>
          </cell>
          <cell r="AW188">
            <v>11136.538341500001</v>
          </cell>
          <cell r="AX188">
            <v>161964.67000000004</v>
          </cell>
          <cell r="AY188">
            <v>3072.5135505030003</v>
          </cell>
          <cell r="AZ188">
            <v>2707.6429919980001</v>
          </cell>
        </row>
        <row r="249">
          <cell r="F249">
            <v>948.88692654047929</v>
          </cell>
          <cell r="G249">
            <v>190525.45905595951</v>
          </cell>
          <cell r="H249">
            <v>18.21351672318012</v>
          </cell>
          <cell r="I249">
            <v>163648.45652991001</v>
          </cell>
          <cell r="J249">
            <v>10635.445272630001</v>
          </cell>
          <cell r="K249">
            <v>42364.913584364927</v>
          </cell>
          <cell r="L249">
            <v>18300.939407049998</v>
          </cell>
          <cell r="M249">
            <v>2125.8236978</v>
          </cell>
          <cell r="N249">
            <v>11557.757944609999</v>
          </cell>
          <cell r="O249">
            <v>0</v>
          </cell>
          <cell r="P249">
            <v>53806.209465867119</v>
          </cell>
          <cell r="Q249">
            <v>12078.749678759999</v>
          </cell>
          <cell r="R249">
            <v>10933.690748942256</v>
          </cell>
          <cell r="S249">
            <v>238.11988509</v>
          </cell>
          <cell r="T249">
            <v>170675.76897532531</v>
          </cell>
          <cell r="U249">
            <v>204.84734863593101</v>
          </cell>
          <cell r="V249">
            <v>50064.334528560532</v>
          </cell>
          <cell r="W249">
            <v>184744.54969967302</v>
          </cell>
          <cell r="X249">
            <v>261.85378205199999</v>
          </cell>
          <cell r="Y249">
            <v>22603.420423010004</v>
          </cell>
          <cell r="Z249">
            <v>511.66561644000001</v>
          </cell>
          <cell r="AA249">
            <v>5961.80694898</v>
          </cell>
          <cell r="AB249">
            <v>146655.94632484906</v>
          </cell>
          <cell r="AC249">
            <v>28810.86494729</v>
          </cell>
          <cell r="AD249">
            <v>5119.3451274790878</v>
          </cell>
          <cell r="AE249">
            <v>34662.360634359997</v>
          </cell>
          <cell r="AF249">
            <v>4064.0524026899998</v>
          </cell>
          <cell r="AG249">
            <v>394.73685020967332</v>
          </cell>
          <cell r="AH249">
            <v>159552.51094543783</v>
          </cell>
          <cell r="AI249">
            <v>269.07668955999998</v>
          </cell>
          <cell r="AJ249">
            <v>16.912519360000001</v>
          </cell>
          <cell r="AK249">
            <v>2100.1685261100001</v>
          </cell>
          <cell r="AL249">
            <v>2497.2758226430401</v>
          </cell>
          <cell r="AM249">
            <v>4263.0237306899999</v>
          </cell>
          <cell r="AN249">
            <v>155.00000000000003</v>
          </cell>
          <cell r="AO249">
            <v>185.11207478299855</v>
          </cell>
          <cell r="AP249">
            <v>404290.39219795319</v>
          </cell>
          <cell r="AQ249">
            <v>538.38101103088138</v>
          </cell>
          <cell r="AR249">
            <v>18776.92899647</v>
          </cell>
          <cell r="AS249">
            <v>93744.881706930028</v>
          </cell>
          <cell r="AT249">
            <v>12.42787044</v>
          </cell>
          <cell r="AU249">
            <v>1212.8074808199999</v>
          </cell>
          <cell r="AV249">
            <v>6.5272719690000001</v>
          </cell>
          <cell r="AW249">
            <v>9866.6899879333705</v>
          </cell>
          <cell r="AX249">
            <v>155501.71</v>
          </cell>
          <cell r="AY249">
            <v>1075.5704527920207</v>
          </cell>
          <cell r="AZ249">
            <v>1937.794949699125</v>
          </cell>
        </row>
        <row r="310">
          <cell r="F310">
            <v>229.81527127952069</v>
          </cell>
          <cell r="G310">
            <v>19785.106089735487</v>
          </cell>
          <cell r="H310">
            <v>147.14595721281989</v>
          </cell>
          <cell r="I310">
            <v>13007.636813900001</v>
          </cell>
          <cell r="J310">
            <v>2366.19309978</v>
          </cell>
          <cell r="K310">
            <v>8562.7875950330672</v>
          </cell>
          <cell r="L310">
            <v>4611.4532543400001</v>
          </cell>
          <cell r="M310">
            <v>550.08239013000002</v>
          </cell>
          <cell r="N310">
            <v>2349.6376881750002</v>
          </cell>
          <cell r="O310">
            <v>0</v>
          </cell>
          <cell r="P310">
            <v>7409.0369464938485</v>
          </cell>
          <cell r="Q310">
            <v>10573.593877040001</v>
          </cell>
          <cell r="R310">
            <v>2680.8295132662915</v>
          </cell>
          <cell r="S310">
            <v>302.43628706999999</v>
          </cell>
          <cell r="T310">
            <v>37771.210125490543</v>
          </cell>
          <cell r="U310">
            <v>317.59541650306903</v>
          </cell>
          <cell r="V310">
            <v>8918.3896413474795</v>
          </cell>
          <cell r="W310">
            <v>36186.648466010382</v>
          </cell>
          <cell r="X310">
            <v>-261.85378205199999</v>
          </cell>
          <cell r="Y310">
            <v>9456.922717129999</v>
          </cell>
          <cell r="Z310">
            <v>235.04128107</v>
          </cell>
          <cell r="AA310">
            <v>-287.69352948</v>
          </cell>
          <cell r="AB310">
            <v>28464.59522405891</v>
          </cell>
          <cell r="AC310">
            <v>3425.99642451</v>
          </cell>
          <cell r="AD310">
            <v>1012.4984740079133</v>
          </cell>
          <cell r="AE310">
            <v>7942.3656972199997</v>
          </cell>
          <cell r="AF310">
            <v>5580.2479444199998</v>
          </cell>
          <cell r="AG310">
            <v>284.10042603632672</v>
          </cell>
          <cell r="AH310">
            <v>27984.696007339753</v>
          </cell>
          <cell r="AI310">
            <v>32.069122989999997</v>
          </cell>
          <cell r="AJ310">
            <v>335.13590178999999</v>
          </cell>
          <cell r="AK310">
            <v>136.63955745999999</v>
          </cell>
          <cell r="AL310">
            <v>7783.2240080089605</v>
          </cell>
          <cell r="AM310">
            <v>1077.6843616199999</v>
          </cell>
          <cell r="AN310">
            <v>51.589999999999996</v>
          </cell>
          <cell r="AO310">
            <v>-33.17289522500522</v>
          </cell>
          <cell r="AP310">
            <v>32733.871055091928</v>
          </cell>
          <cell r="AQ310">
            <v>117.01612613811859</v>
          </cell>
          <cell r="AR310">
            <v>2411.3182879700003</v>
          </cell>
          <cell r="AS310">
            <v>10578.084073380956</v>
          </cell>
          <cell r="AT310">
            <v>14.774457630000001</v>
          </cell>
          <cell r="AU310">
            <v>487.93672355000001</v>
          </cell>
          <cell r="AV310">
            <v>103.16552418400001</v>
          </cell>
          <cell r="AW310">
            <v>1269.8483535666301</v>
          </cell>
          <cell r="AX310">
            <v>6462.9600000000046</v>
          </cell>
          <cell r="AY310">
            <v>1996.9430977109791</v>
          </cell>
          <cell r="AZ310">
            <v>769.8480422988747</v>
          </cell>
        </row>
        <row r="371">
          <cell r="F371">
            <v>12329.51745691151</v>
          </cell>
          <cell r="G371">
            <v>394662.98889811098</v>
          </cell>
          <cell r="H371">
            <v>226.02480425258969</v>
          </cell>
          <cell r="I371">
            <v>332016.82087342005</v>
          </cell>
          <cell r="J371">
            <v>23714.41565838</v>
          </cell>
          <cell r="K371">
            <v>176093.16875146134</v>
          </cell>
          <cell r="L371">
            <v>48612.763545059999</v>
          </cell>
          <cell r="M371">
            <v>12748.00644757</v>
          </cell>
          <cell r="N371">
            <v>113019.28142215499</v>
          </cell>
          <cell r="O371">
            <v>0</v>
          </cell>
          <cell r="P371">
            <v>197694.71019226377</v>
          </cell>
          <cell r="Q371">
            <v>148608.4713758</v>
          </cell>
          <cell r="R371">
            <v>116443.33629683634</v>
          </cell>
          <cell r="S371">
            <v>2060.09718058</v>
          </cell>
          <cell r="T371">
            <v>830835.07332515938</v>
          </cell>
          <cell r="U371">
            <v>4265.2075795029041</v>
          </cell>
          <cell r="V371">
            <v>131223.45706427644</v>
          </cell>
          <cell r="W371">
            <v>944247.09884809633</v>
          </cell>
          <cell r="X371">
            <v>862.96336431700001</v>
          </cell>
          <cell r="Y371">
            <v>115267.92561531</v>
          </cell>
          <cell r="Z371">
            <v>10242.6884947</v>
          </cell>
          <cell r="AA371">
            <v>13869.033734979999</v>
          </cell>
          <cell r="AB371">
            <v>512881.34822046681</v>
          </cell>
          <cell r="AC371">
            <v>38672.783029949998</v>
          </cell>
          <cell r="AD371">
            <v>30211.335358261971</v>
          </cell>
          <cell r="AE371">
            <v>202300.40568962001</v>
          </cell>
          <cell r="AF371">
            <v>109778.33553326</v>
          </cell>
          <cell r="AG371">
            <v>7992.639126494546</v>
          </cell>
          <cell r="AH371">
            <v>617670.67024208826</v>
          </cell>
          <cell r="AI371">
            <v>6792.9080678800001</v>
          </cell>
          <cell r="AJ371">
            <v>1738.86684016</v>
          </cell>
          <cell r="AK371">
            <v>25643.870012120002</v>
          </cell>
          <cell r="AL371">
            <v>118472.33986196353</v>
          </cell>
          <cell r="AM371">
            <v>96085.988938159993</v>
          </cell>
          <cell r="AN371">
            <v>2810.57</v>
          </cell>
          <cell r="AO371">
            <v>2944.158026909</v>
          </cell>
          <cell r="AP371">
            <v>1140959.7344146585</v>
          </cell>
          <cell r="AQ371">
            <v>1025.6057089386281</v>
          </cell>
          <cell r="AR371">
            <v>70122.15570576</v>
          </cell>
          <cell r="AS371">
            <v>192494.93512946292</v>
          </cell>
          <cell r="AT371">
            <v>943.05995213000006</v>
          </cell>
          <cell r="AU371">
            <v>3363.7219906999999</v>
          </cell>
          <cell r="AV371">
            <v>640.11581445492845</v>
          </cell>
          <cell r="AW371">
            <v>20959.952453439368</v>
          </cell>
          <cell r="AX371">
            <v>358647.11</v>
          </cell>
          <cell r="AY371">
            <v>21149.759160184331</v>
          </cell>
          <cell r="AZ371">
            <v>6265.2215491932111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D18"/>
  <sheetViews>
    <sheetView tabSelected="1" workbookViewId="0">
      <selection activeCell="A13" sqref="A13:A14"/>
    </sheetView>
  </sheetViews>
  <sheetFormatPr defaultColWidth="9.140625" defaultRowHeight="14.25" x14ac:dyDescent="0.25"/>
  <cols>
    <col min="1" max="1" width="33.5703125" style="8" customWidth="1"/>
    <col min="2" max="3" width="15.7109375" style="8" bestFit="1" customWidth="1"/>
    <col min="4" max="4" width="18" style="8" customWidth="1"/>
    <col min="5" max="16384" width="9.140625" style="8"/>
  </cols>
  <sheetData>
    <row r="3" spans="1:4" ht="15.75" customHeight="1" x14ac:dyDescent="0.25">
      <c r="A3" s="17" t="s">
        <v>10</v>
      </c>
      <c r="B3" s="17"/>
      <c r="C3" s="17"/>
      <c r="D3" s="17"/>
    </row>
    <row r="4" spans="1:4" x14ac:dyDescent="0.25">
      <c r="A4" s="18" t="s">
        <v>0</v>
      </c>
      <c r="B4" s="19"/>
      <c r="C4" s="19"/>
      <c r="D4" s="19"/>
    </row>
    <row r="5" spans="1:4" ht="30" x14ac:dyDescent="0.25">
      <c r="A5" s="1"/>
      <c r="B5" s="2" t="s">
        <v>1</v>
      </c>
      <c r="C5" s="2" t="s">
        <v>2</v>
      </c>
      <c r="D5" s="3" t="s">
        <v>3</v>
      </c>
    </row>
    <row r="6" spans="1:4" x14ac:dyDescent="0.25">
      <c r="A6" s="4"/>
      <c r="B6" s="5" t="s">
        <v>4</v>
      </c>
      <c r="C6" s="5" t="s">
        <v>5</v>
      </c>
      <c r="D6" s="5" t="s">
        <v>6</v>
      </c>
    </row>
    <row r="7" spans="1:4" x14ac:dyDescent="0.25">
      <c r="A7" s="10" t="s">
        <v>7</v>
      </c>
      <c r="B7" s="6">
        <f>SUMIF([1]Summary!$F$4:$BA$4,"&lt;&gt;PUBLIC",[1]Summary!$F$188:$BA$188)</f>
        <v>2319949.4670408526</v>
      </c>
      <c r="C7" s="7">
        <f>SUMIF([1]Summary!$F$4:$BA$4,"PUBLIC",[1]Summary!$F$188:$BA$188)</f>
        <v>13907.395632795</v>
      </c>
      <c r="D7" s="6">
        <f>B7+C7</f>
        <v>2333856.8626736477</v>
      </c>
    </row>
    <row r="8" spans="1:4" ht="14.25" hidden="1" customHeight="1" x14ac:dyDescent="0.25">
      <c r="A8" s="10"/>
      <c r="B8" s="6"/>
      <c r="C8" s="6"/>
      <c r="D8" s="6" t="e">
        <f>+B8+#REF!</f>
        <v>#REF!</v>
      </c>
    </row>
    <row r="9" spans="1:4" x14ac:dyDescent="0.25">
      <c r="A9" s="10" t="s">
        <v>8</v>
      </c>
      <c r="B9" s="6">
        <f>SUMIF([1]Summary!$F$4:$BA$4,"&lt;&gt;PUBLIC",[1]Summary!$F$249:$BA$249)</f>
        <v>2016363.6536138139</v>
      </c>
      <c r="C9" s="7">
        <f>SUMIF([1]Summary!$F$4:$BA$4,"PUBLIC",[1]Summary!$F$249:$BA$249)</f>
        <v>11557.757944609999</v>
      </c>
      <c r="D9" s="6">
        <f>+B9+C9</f>
        <v>2027921.4115584239</v>
      </c>
    </row>
    <row r="10" spans="1:4" ht="14.25" hidden="1" customHeight="1" x14ac:dyDescent="0.25">
      <c r="A10" s="10"/>
      <c r="B10" s="6"/>
      <c r="C10" s="6"/>
      <c r="D10" s="6" t="e">
        <f>+B10+#REF!</f>
        <v>#REF!</v>
      </c>
    </row>
    <row r="11" spans="1:4" x14ac:dyDescent="0.25">
      <c r="A11" s="10" t="s">
        <v>9</v>
      </c>
      <c r="B11" s="6">
        <f>SUMIF([1]Summary!$F$4:$BA$4,"&lt;&gt;PUBLIC",[1]Summary!$F$310:$BA$310)</f>
        <v>303585.81342705881</v>
      </c>
      <c r="C11" s="7">
        <f>SUMIF([1]Summary!$F$4:$BA$4,"PUBLIC",[1]Summary!$F$310:$BA$310)</f>
        <v>2349.6376881750002</v>
      </c>
      <c r="D11" s="6">
        <f>+B11+C11</f>
        <v>305935.45111523382</v>
      </c>
    </row>
    <row r="12" spans="1:4" ht="15.75" hidden="1" customHeight="1" x14ac:dyDescent="0.25">
      <c r="A12" s="10"/>
      <c r="B12" s="6"/>
      <c r="C12" s="6"/>
      <c r="D12" s="6" t="e">
        <f>+B12+#REF!</f>
        <v>#REF!</v>
      </c>
    </row>
    <row r="13" spans="1:4" x14ac:dyDescent="0.25">
      <c r="A13" s="10" t="s">
        <v>11</v>
      </c>
      <c r="B13" s="6">
        <f>SUMIF([1]Summary!$F$4:$BA$4,"&lt;&gt;PUBLIC",[1]Summary!$F$371:$BA$371)</f>
        <v>7106591.360333248</v>
      </c>
      <c r="C13" s="7">
        <f>SUMIF([1]Summary!$F$4:$BA$4,"PUBLIC",[1]Summary!$F$371:$BA$371)</f>
        <v>113019.28142215499</v>
      </c>
      <c r="D13" s="6">
        <f>+B13+C13</f>
        <v>7219610.641755403</v>
      </c>
    </row>
    <row r="14" spans="1:4" x14ac:dyDescent="0.25">
      <c r="A14" s="10"/>
      <c r="B14" s="9">
        <f>+B13/D13</f>
        <v>0.98434551570295281</v>
      </c>
      <c r="C14" s="9">
        <f>+C13/D13</f>
        <v>1.5654484297047223E-2</v>
      </c>
      <c r="D14" s="9">
        <f>+B14+C14</f>
        <v>1</v>
      </c>
    </row>
    <row r="15" spans="1:4" ht="15" customHeight="1" x14ac:dyDescent="0.25">
      <c r="A15" s="11" t="s">
        <v>12</v>
      </c>
      <c r="B15" s="12"/>
      <c r="C15" s="12"/>
      <c r="D15" s="13"/>
    </row>
    <row r="16" spans="1:4" ht="13.9" customHeight="1" x14ac:dyDescent="0.25">
      <c r="A16" s="14"/>
      <c r="B16" s="15"/>
      <c r="C16" s="15"/>
      <c r="D16" s="16"/>
    </row>
    <row r="18" spans="2:2" x14ac:dyDescent="0.25">
      <c r="B18" s="20"/>
    </row>
  </sheetData>
  <mergeCells count="7">
    <mergeCell ref="A15:D16"/>
    <mergeCell ref="A3:D3"/>
    <mergeCell ref="A4:D4"/>
    <mergeCell ref="A7:A8"/>
    <mergeCell ref="A9:A10"/>
    <mergeCell ref="A11:A12"/>
    <mergeCell ref="A13:A14"/>
  </mergeCells>
  <pageMargins left="0.7" right="0.7" top="0.75" bottom="0.7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2023-05-09 09:20:55</KDate>
  <Classification>SEBI-CONFIDENTIAL</Classification>
  <Subclassification/>
  <HostName>MUM0122569</HostName>
  <Domain_User>SEBINT/2569</Domain_User>
  <IPAdd>10.88.96.204</IPAdd>
  <FilePath>Z:\Share Drive DOF 10 Access\Data\MCR\2022\April 2023\Web\Status of MF March 2023.xlsx</FilePath>
  <KID>00BE43DE474F638192208557040168</KID>
  <UniqueName/>
  <Suggested/>
  <Justification/>
</Klassify>
</file>

<file path=customXml/itemProps1.xml><?xml version="1.0" encoding="utf-8"?>
<ds:datastoreItem xmlns:ds="http://schemas.openxmlformats.org/officeDocument/2006/customXml" ds:itemID="{FE3DCE06-7BF5-43A8-BBBE-FC28B59EB1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FY MF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HIMANSHU K</dc:creator>
  <cp:lastModifiedBy>Jubin Mehta</cp:lastModifiedBy>
  <cp:lastPrinted>2025-02-11T08:43:39Z</cp:lastPrinted>
  <dcterms:created xsi:type="dcterms:W3CDTF">2022-03-09T10:10:02Z</dcterms:created>
  <dcterms:modified xsi:type="dcterms:W3CDTF">2025-06-12T04:46:25Z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00BE43DE474F638192208557040168</vt:lpwstr>
  </property>
</Properties>
</file>